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8\DOT\"/>
    </mc:Choice>
  </mc:AlternateContent>
  <xr:revisionPtr revIDLastSave="0" documentId="8_{A05590F7-AD0D-4734-A8DB-142AF5F135F4}" xr6:coauthVersionLast="36" xr6:coauthVersionMax="36" xr10:uidLastSave="{00000000-0000-0000-0000-000000000000}"/>
  <bookViews>
    <workbookView xWindow="0" yWindow="0" windowWidth="21570" windowHeight="7980" xr2:uid="{98648D48-115C-4030-A985-F59AC4179B57}"/>
  </bookViews>
  <sheets>
    <sheet name="Dept of Transportation Fees" sheetId="1" r:id="rId1"/>
  </sheets>
  <definedNames>
    <definedName name="_xlnm._FilterDatabase" localSheetId="0" hidden="1">'Dept of Transportation Fees'!$AF$4:$AG$216</definedName>
    <definedName name="_xlnm.Print_Area" localSheetId="0">'Dept of Transportation Fees'!$A$1:$AU$219</definedName>
    <definedName name="_xlnm.Print_Titles" localSheetId="0">'Dept of Transportation Fees'!$2:$2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16" i="1" l="1"/>
  <c r="AT216" i="1"/>
  <c r="AR216" i="1"/>
  <c r="AQ216" i="1"/>
  <c r="AN216" i="1"/>
  <c r="AL216" i="1"/>
  <c r="AJ216" i="1"/>
  <c r="AF216" i="1"/>
  <c r="AD216" i="1"/>
  <c r="AC216" i="1"/>
  <c r="AA216" i="1"/>
  <c r="W216" i="1"/>
  <c r="U216" i="1"/>
  <c r="S216" i="1"/>
  <c r="Q216" i="1"/>
  <c r="P216" i="1"/>
  <c r="N216" i="1"/>
  <c r="J216" i="1"/>
  <c r="L194" i="1"/>
  <c r="L180" i="1"/>
  <c r="L167" i="1"/>
  <c r="L162" i="1"/>
  <c r="L126" i="1"/>
  <c r="L114" i="1"/>
  <c r="L86" i="1"/>
  <c r="L85" i="1"/>
  <c r="L81" i="1"/>
  <c r="L79" i="1"/>
  <c r="L50" i="1"/>
  <c r="L19" i="1"/>
  <c r="L216" i="1" s="1"/>
</calcChain>
</file>

<file path=xl/sharedStrings.xml><?xml version="1.0" encoding="utf-8"?>
<sst xmlns="http://schemas.openxmlformats.org/spreadsheetml/2006/main" count="1033" uniqueCount="558">
  <si>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</si>
  <si>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</si>
  <si>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</si>
  <si>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</si>
  <si>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</si>
  <si>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</si>
  <si>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</si>
  <si>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</si>
  <si>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</si>
  <si>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</si>
  <si>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</si>
  <si>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</si>
  <si>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</si>
  <si>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</si>
  <si>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</si>
  <si>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</si>
  <si>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</si>
  <si>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Expenditures</t>
  </si>
  <si>
    <t>Additional Comments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</si>
  <si>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</si>
  <si>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</si>
  <si>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</si>
  <si>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</si>
  <si>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</si>
  <si>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</si>
  <si>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</si>
  <si>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</si>
  <si>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</si>
  <si>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</si>
  <si>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</si>
  <si>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Iowa DOT -</t>
  </si>
  <si>
    <t>Revenue amounts shown do not reflect fee revenue retained by the counties per Code section 321.152.</t>
  </si>
  <si>
    <t>TIC Subcommittee</t>
  </si>
  <si>
    <t>Primary Road Fund</t>
  </si>
  <si>
    <t xml:space="preserve">OPEN RECORDS    </t>
  </si>
  <si>
    <t xml:space="preserve"> </t>
  </si>
  <si>
    <t>0137</t>
  </si>
  <si>
    <t>The DOT may charge fees for records.</t>
  </si>
  <si>
    <t>Unless another fee is set by Iowa Code or administrative rule, the following fees shall be charged for records:</t>
  </si>
  <si>
    <t>Any person requesting record</t>
  </si>
  <si>
    <t>PPM 030.06</t>
  </si>
  <si>
    <t>1.  Copy fees (the following fees include labor, materials, and equipment costs):</t>
  </si>
  <si>
    <t xml:space="preserve">Photocopies up to 11" x 17" (one-sided): B/W - $0.20 each; Color - $0.80 each </t>
  </si>
  <si>
    <t xml:space="preserve">B/W - $0.20 each; Color - $0.80 each </t>
  </si>
  <si>
    <t xml:space="preserve">Photocopies up to 11" x 17" (two-sided): B/W - $0.25 each; Color - $1.00 each </t>
  </si>
  <si>
    <t xml:space="preserve">B/W - $0.25 each; Color - $1.00 each </t>
  </si>
  <si>
    <t>Printouts from local printers (one-sided):  B/W - $1.00 each; Color - $2.00 each</t>
  </si>
  <si>
    <t>B/W - $1.00 each; Color - $2.00 each</t>
  </si>
  <si>
    <t>Printouts from local printers (two-sided):  B/W - $1.50 each; Color - $2.50 each</t>
  </si>
  <si>
    <t>B/W - $1.50 each; Color - $2.50 each</t>
  </si>
  <si>
    <t xml:space="preserve"> Microfilm and microfiche $0.20 per sheet</t>
  </si>
  <si>
    <t>$0.20 per sheet</t>
  </si>
  <si>
    <t xml:space="preserve"> City maps - Billed by the Office of Document Services</t>
  </si>
  <si>
    <t>Billed by Office</t>
  </si>
  <si>
    <t xml:space="preserve"> Other (e.g., preprinted pages, magnetic tapes, etc.) - Per the Office of Document Services or the Information Technology Division, as applicable</t>
  </si>
  <si>
    <t>Per Office or ITD</t>
  </si>
  <si>
    <t>2.  Supervising the inspection or copying of records; searching for requested records; or extracting, in writing, nonconfidential information from a record that also contains confidential information not to be released: Minimum of $5.00 per 15 minutes.</t>
  </si>
  <si>
    <t>Minimum of $5.00 per 15 minutes</t>
  </si>
  <si>
    <t xml:space="preserve"> 3.  Postage, shipping and handling charges, as applicable.</t>
  </si>
  <si>
    <t>As applicable</t>
  </si>
  <si>
    <t xml:space="preserve">Fee/charge for copy preparation and mailing of driver's license master file or driver's license suspension and revocation file to blank computer tape cartridges </t>
  </si>
  <si>
    <t>Varies; Code allows DOT to assess reasonable fees for copies of records or services provided</t>
  </si>
  <si>
    <t>Acts 1999, ch. 207 (increased from $5)</t>
  </si>
  <si>
    <t>General Fund</t>
  </si>
  <si>
    <t>Fee for certified abstract of operating record (statutory fee)</t>
  </si>
  <si>
    <t>Person requesting a certified abstract of a driving record</t>
  </si>
  <si>
    <t>0001 (996)</t>
  </si>
  <si>
    <t>Fees collected by OCIO in 2018</t>
  </si>
  <si>
    <t xml:space="preserve">UTILITY ACCOMMODATION   </t>
  </si>
  <si>
    <t>5370 Traffic and Safety</t>
  </si>
  <si>
    <t>Attachment fee: Fee paid by utility owner to attach its utility to a primary highway bridge</t>
  </si>
  <si>
    <t>Utility owner</t>
  </si>
  <si>
    <t>$100 + wt/length calc</t>
  </si>
  <si>
    <t>One time upon installation</t>
  </si>
  <si>
    <t>IAC: 11-19-2003</t>
  </si>
  <si>
    <t>IAC  761-115.12.(3)</t>
  </si>
  <si>
    <t>C</t>
  </si>
  <si>
    <t>Engineering fee: Fee paid by utility owner to reimburse DOT for increased cost of design, construction, and inspection due to attachment</t>
  </si>
  <si>
    <t>Varies; billed to owner</t>
  </si>
  <si>
    <t>IAC  761-115.12.(4)</t>
  </si>
  <si>
    <t xml:space="preserve">Occupancy fee:  Annual fee paid by utility owner for longitudinal occupancy of the freeway right of way.  </t>
  </si>
  <si>
    <t>Varies, see rule</t>
  </si>
  <si>
    <t>annual</t>
  </si>
  <si>
    <t>Cost Center 8417 Living Roadway Trust Fund 080</t>
  </si>
  <si>
    <t>IAC  761-115.16(8)</t>
  </si>
  <si>
    <t>Highway Beautification Fund</t>
  </si>
  <si>
    <t xml:space="preserve">OUTDOOR ADVERTISING  </t>
  </si>
  <si>
    <t>Entity applying to erect sign along highway</t>
  </si>
  <si>
    <t>R</t>
  </si>
  <si>
    <t>Advertising sign permit fee (initial)</t>
  </si>
  <si>
    <t>Iowa Code 306C.18</t>
  </si>
  <si>
    <t>Advertising sign permit fee (renewal)</t>
  </si>
  <si>
    <t>$15, $25, or $50/permit based on size</t>
  </si>
  <si>
    <t>761 IAC 117</t>
  </si>
  <si>
    <t>Fee to replace permit plate that is missing from sign or is not legible</t>
  </si>
  <si>
    <t xml:space="preserve">New permit required for reconstruction or modification </t>
  </si>
  <si>
    <t>306C.18/117.6(5)</t>
  </si>
  <si>
    <t>Fees to remove illegal/abandoned advertising devices-assessed to owner</t>
  </si>
  <si>
    <t>Varies with removal costs</t>
  </si>
  <si>
    <t>Iowa Code 306C.19</t>
  </si>
  <si>
    <t xml:space="preserve">OUTDOOR ADVERTISING:  LOGO SIGNING  </t>
  </si>
  <si>
    <t>New application fee</t>
  </si>
  <si>
    <t>IAC 118</t>
  </si>
  <si>
    <t>Annual renewal per logo</t>
  </si>
  <si>
    <t>Service fee for replacing</t>
  </si>
  <si>
    <t>Fees for seasonal operations (lodging, camping, attraction)</t>
  </si>
  <si>
    <t>Varies</t>
  </si>
  <si>
    <t>Fees for temporary specific service signs (logo)</t>
  </si>
  <si>
    <t>$300-$700+ sign fee</t>
  </si>
  <si>
    <t>TOURIST-ORIENTED DEVELOPMENT SIGNS (TODS)</t>
  </si>
  <si>
    <t>Initial fee for fabrication and installation</t>
  </si>
  <si>
    <t>$350/mainline sign, $26/trailblazer</t>
  </si>
  <si>
    <t>IAC 119</t>
  </si>
  <si>
    <t xml:space="preserve">  Annual fee</t>
  </si>
  <si>
    <t>$50/mainline sign</t>
  </si>
  <si>
    <t>Modification of a tourist-oriented (TODS) directional sign</t>
  </si>
  <si>
    <t>$50 plus a varied</t>
  </si>
  <si>
    <t>IAC: 11-27-2002</t>
  </si>
  <si>
    <t>PRIVATE DIRECTIONAL SIGNING</t>
  </si>
  <si>
    <t>Private directional signs:</t>
  </si>
  <si>
    <t xml:space="preserve">  Initial application fee</t>
  </si>
  <si>
    <t>IAC 120</t>
  </si>
  <si>
    <t xml:space="preserve">  Annual renewal fee</t>
  </si>
  <si>
    <t>Permit plate fee for lost permit plates</t>
  </si>
  <si>
    <t xml:space="preserve">MOTOR VEHICLE FEES  </t>
  </si>
  <si>
    <t>Fee for certified copy of any record of the department</t>
  </si>
  <si>
    <t>Person requesting a certified copy of a DOT record</t>
  </si>
  <si>
    <t>$.50 per copy</t>
  </si>
  <si>
    <t>Daily</t>
  </si>
  <si>
    <t>Acts 1937, ch. 134</t>
  </si>
  <si>
    <t>22.3, 22.3A 
761-4</t>
  </si>
  <si>
    <t>`</t>
  </si>
  <si>
    <t>Vehicle:</t>
  </si>
  <si>
    <t>Counties retain 4% of total vehicle registration collection, excluding fee for new registration. See lines 146-154 for further detail.  Dollar amounts shown do not reflect revenue retained by counties.</t>
  </si>
  <si>
    <t>Road Use Tax Fund</t>
  </si>
  <si>
    <t>Fee for issuance of certificate of vehicle title:</t>
  </si>
  <si>
    <t>Vehicle owner</t>
  </si>
  <si>
    <t>0810, 0964</t>
  </si>
  <si>
    <t>Statutory Allocations Fund</t>
  </si>
  <si>
    <t xml:space="preserve"> A) 321.20 Application for registration and certificate of title</t>
  </si>
  <si>
    <t>Acts 2008, ch. 1113</t>
  </si>
  <si>
    <t xml:space="preserve"> B) 321.20A Certificate of title and registration fees-commercial vehicles</t>
  </si>
  <si>
    <t>321.20A</t>
  </si>
  <si>
    <t xml:space="preserve"> C) 321.23 Title to specially constructed and reconstructed vehicles</t>
  </si>
  <si>
    <t xml:space="preserve"> (1) Application to title specially reconstructed vehicle, etc.</t>
  </si>
  <si>
    <t>Acts 2008, ch. 1044</t>
  </si>
  <si>
    <t>This Act was passed in 2008 but took effect 7/1/2009 and superceded the SF 2420 increase to $20.</t>
  </si>
  <si>
    <t>(4) Application to title certain specially reconstructed vehicle, etc.</t>
  </si>
  <si>
    <t xml:space="preserve"> D) 321.42 Lost of damaged certificates, cards, and plates-replacements</t>
  </si>
  <si>
    <t>Varies from $3 to $40</t>
  </si>
  <si>
    <t>Acts 2008, ch. 1113 &amp; ch. 1124, Acts 1985</t>
  </si>
  <si>
    <t xml:space="preserve"> E) 321.46 New title and registration upon transfer of ownership-credit</t>
  </si>
  <si>
    <t xml:space="preserve"> F) 321.47 Transfers by operation of law</t>
  </si>
  <si>
    <t xml:space="preserve"> G) 321.52(4)(a) Fee for salvage certificate of title</t>
  </si>
  <si>
    <t xml:space="preserve"> H) 321.109 Motor vehicle fee (certificate of title fee)</t>
  </si>
  <si>
    <t>Proof of security against liability-county treasurer administrative fee</t>
  </si>
  <si>
    <t>Vehicle owner or driver</t>
  </si>
  <si>
    <t>County Treasurer</t>
  </si>
  <si>
    <t>1997 (established)</t>
  </si>
  <si>
    <t>321.20B</t>
  </si>
  <si>
    <t>N/A</t>
  </si>
  <si>
    <t>Fees for special vehicle registration plates</t>
  </si>
  <si>
    <t>Fees vary; see Code</t>
  </si>
  <si>
    <t>0810</t>
  </si>
  <si>
    <t>Multiple changes</t>
  </si>
  <si>
    <t>New special registration (special emblem) plates - typically $25 per vehicle</t>
  </si>
  <si>
    <t>RUTF</t>
  </si>
  <si>
    <t>Acts 1996, Ch. 1088</t>
  </si>
  <si>
    <t>Annual renewal (validation) fee - typically $5 per vehicle</t>
  </si>
  <si>
    <t>New state-sponsored special registration plates-alternate fees pass thru to special fund</t>
  </si>
  <si>
    <t>$35 issuance; $10 renewal</t>
  </si>
  <si>
    <t>Various Funds</t>
  </si>
  <si>
    <t>Acts 1997, ch 104</t>
  </si>
  <si>
    <t>New personalized plates - $25 per vehicle</t>
  </si>
  <si>
    <t>Acts 1975, ch 174</t>
  </si>
  <si>
    <t>Annual renewal (validation) fee - $5 per vehicle</t>
  </si>
  <si>
    <t>Acts 1977, ch 103</t>
  </si>
  <si>
    <t>Administrative fee to change registration plates to another county (pd to county)</t>
  </si>
  <si>
    <t>Acts 1977, ch. 103</t>
  </si>
  <si>
    <t>Lost or damaged certificates, cards, and plates - replacements</t>
  </si>
  <si>
    <t>Replacement registration card</t>
  </si>
  <si>
    <t>Acts 1981, ch. 102</t>
  </si>
  <si>
    <t>Replacement plate or set of plates (other than per 321.60)</t>
  </si>
  <si>
    <t>County treasurer may waive if lost during documented accident.</t>
  </si>
  <si>
    <t>Replacement plate per 321.60</t>
  </si>
  <si>
    <t>Acts 2008, ch. 1124</t>
  </si>
  <si>
    <t>Replacement for certificate of title (if lost or destroyed)</t>
  </si>
  <si>
    <t>Fee for corrected certificate of title and notation of security interest</t>
  </si>
  <si>
    <t>321.20-$20 for title; 321.50-$10 for notation of a security interest</t>
  </si>
  <si>
    <t>See 321.20 and 321.50</t>
  </si>
  <si>
    <t>321.50
761-400</t>
  </si>
  <si>
    <t>Foreign vehicle acquired by dealer for resale-certificate of title</t>
  </si>
  <si>
    <t>Acts 1984, ch. 1305</t>
  </si>
  <si>
    <t>Fee for notation of security interest on certificate of title</t>
  </si>
  <si>
    <t>$10 per interest shown</t>
  </si>
  <si>
    <t>Acts 2004, ch. 1092</t>
  </si>
  <si>
    <t>Fee for notation of a sheriff's levy as a security interest on title</t>
  </si>
  <si>
    <t>761-400</t>
  </si>
  <si>
    <t>Other fees related to notation of security interests on title</t>
  </si>
  <si>
    <t>Any person</t>
  </si>
  <si>
    <t>$1 - $3</t>
  </si>
  <si>
    <t>Acts 1974, ch. 1249; Acts 1976, ch. 1107</t>
  </si>
  <si>
    <t>Fee for salvage theft examination</t>
  </si>
  <si>
    <t>Owner of salvage vehicle</t>
  </si>
  <si>
    <t xml:space="preserve"> New fee of $50 as of 7/1/16</t>
  </si>
  <si>
    <t>0001 (996) and '0810</t>
  </si>
  <si>
    <t>Acts 2000, ch. 1016</t>
  </si>
  <si>
    <t>Fee for duplicate copy of the salvage theft examination certificate</t>
  </si>
  <si>
    <t>IAC: 7-1-1988</t>
  </si>
  <si>
    <t>761-405.12(2)(c)</t>
  </si>
  <si>
    <t>Certificate of title surcharge</t>
  </si>
  <si>
    <t>0964</t>
  </si>
  <si>
    <t>Acts 1991, ch. 267</t>
  </si>
  <si>
    <t>321.52A</t>
  </si>
  <si>
    <t>Dealers</t>
  </si>
  <si>
    <t>188280 - updated total of 382,674 as of 11/16</t>
  </si>
  <si>
    <t>1589998 - updated total of 4,771,179 as of 11/16</t>
  </si>
  <si>
    <t>138151 - updated total of 414,279 as of 11/16</t>
  </si>
  <si>
    <t>Application fee for certificate for dealers, transporters and new motor vehicle wholesalers</t>
  </si>
  <si>
    <t>Dealers, transporters, and wholesalers</t>
  </si>
  <si>
    <t>$70/2 year period</t>
  </si>
  <si>
    <t>Bi-annually</t>
  </si>
  <si>
    <t>Acts 2006, ch. 1068</t>
  </si>
  <si>
    <t>Issuance of special (dealer) plates</t>
  </si>
  <si>
    <t>Dealer</t>
  </si>
  <si>
    <t>$40/2 year period</t>
  </si>
  <si>
    <t>Fee for new registration (formerly the "use tax")</t>
  </si>
  <si>
    <t>5% of the vehicle purchase price for vehicles subject to registration under chapter 321</t>
  </si>
  <si>
    <t>321.105A</t>
  </si>
  <si>
    <t>Annual registration fee required</t>
  </si>
  <si>
    <t>Established elsewhere in Code</t>
  </si>
  <si>
    <t>Annual motor vehicle registration fee for new passenger vehicles (based on weight/value)</t>
  </si>
  <si>
    <t>Fee=1% of the vehicle's value + 40 cents per 100 lbs of weight</t>
  </si>
  <si>
    <t>Annual</t>
  </si>
  <si>
    <t>Annual registration fee for vehicle equipped for persons with disabilities</t>
  </si>
  <si>
    <t>60/year</t>
  </si>
  <si>
    <t>Acts 2010, SF 2246</t>
  </si>
  <si>
    <t>Fee was not changed; use of reduced fee was expanded.</t>
  </si>
  <si>
    <t>Application for transit plate for nonresident to move vehicle to home state</t>
  </si>
  <si>
    <t>Nonresident owners</t>
  </si>
  <si>
    <t>$3-used; $10-new</t>
  </si>
  <si>
    <t>Increased fee to $10 for new vehicles; $3 fee for used vehicles is 1951</t>
  </si>
  <si>
    <t>Dealer in-transit permits</t>
  </si>
  <si>
    <t>Acts 1969, ch. 202</t>
  </si>
  <si>
    <t>County in-transit permit for vehicle not currently registered</t>
  </si>
  <si>
    <t>Automatic reduction. Registration fee for older passenger vehicles (based on weight/value/age)</t>
  </si>
  <si>
    <t>Fee=1% of the vehicle's value + 40 cents per 100 lbs of weight; fee drops with age to $50/annual fee when vehicle is 12 year old or older in accordance with section 321.113.</t>
  </si>
  <si>
    <t>Annual motor vehicle renewal fees are lower for vehicles registered to the same owner prior to January 1, 2009.</t>
  </si>
  <si>
    <t>Electric automobiles - annual registration fee</t>
  </si>
  <si>
    <t>Annual fee</t>
  </si>
  <si>
    <t>repealed</t>
  </si>
  <si>
    <t>Acts 2013, ch. 140</t>
  </si>
  <si>
    <t>Annual fee if more than five model years old</t>
  </si>
  <si>
    <t>Acts 2013, ch. 141</t>
  </si>
  <si>
    <t>Motorcycle, ambulance, and hearse fees - annual registration fee</t>
  </si>
  <si>
    <t xml:space="preserve"> Motorcycles - 1-5 model years old </t>
  </si>
  <si>
    <t>Motorcycle owner</t>
  </si>
  <si>
    <t>$20/year</t>
  </si>
  <si>
    <t>daily</t>
  </si>
  <si>
    <t>Motorcycles - more than 6 model years old</t>
  </si>
  <si>
    <t>$10/year</t>
  </si>
  <si>
    <t>Motorized bicycles (mopeds)</t>
  </si>
  <si>
    <t>Motorized bicycle owner</t>
  </si>
  <si>
    <t>$7/year</t>
  </si>
  <si>
    <t>Ambulance and hearses</t>
  </si>
  <si>
    <t>$50/year</t>
  </si>
  <si>
    <t>Church buses - annual registration fee</t>
  </si>
  <si>
    <t>$25/year</t>
  </si>
  <si>
    <t>infrequent</t>
  </si>
  <si>
    <t>Acts 1980, ch. 1094</t>
  </si>
  <si>
    <t>Special trucks for farm use - annual registration fee</t>
  </si>
  <si>
    <t>Truck owner (farmers)</t>
  </si>
  <si>
    <t>$80 - $375 based on weight (plus $25 for each ton exceeding 20 tons and not exceeding 32 tons)</t>
  </si>
  <si>
    <t>Fee is lower for a special truck registered to the same owner prior to January 1, 2009</t>
  </si>
  <si>
    <t>Trucks, truck tractors, and road tractors - annual registration fees</t>
  </si>
  <si>
    <t>Truck owner</t>
  </si>
  <si>
    <t>Acts 2008, ch. 1113-LT 14 tons; Acts 1980, ch. 1100-GTE 14 tons</t>
  </si>
  <si>
    <t>321.122(1)(a) - Applies to all vehicles other than those registered continuously to the same owner as of 1-1-2009; based on gross weight</t>
  </si>
  <si>
    <t>Ranges from $150 (3 ton) to  $1,695 (40 ton)</t>
  </si>
  <si>
    <t>Fee for vehicles with a combined gross weight of 3 tons or less drops as truck ages, to $50 for vehicles 12 model years or older.</t>
  </si>
  <si>
    <t>321.122(1)(b) - Applies to vehicles registered continuously to the same owner as of 1-1-2009; based on gross weight</t>
  </si>
  <si>
    <t>Ranges from $65 (3 ton) to $1,695 (40 ton)</t>
  </si>
  <si>
    <t>Fee for vehicles with a combined gross weight of 3 tons or less drops as truck ages, to $35 for vehicles more than 15 model years old.</t>
  </si>
  <si>
    <t>321.122(1)(c) - Fee for combined gross weight exceeding 40 tons</t>
  </si>
  <si>
    <t>$1,695 plus $80 per ton over 40 tons</t>
  </si>
  <si>
    <t>Acts 1980, ch. 1100-GTE 14 tons</t>
  </si>
  <si>
    <t>NOTE:  Fees for trucks weighing more than 14 tons have not been increased since sometime before 1988.</t>
  </si>
  <si>
    <t>Annual registration for motor homes and 1992 model year and older multipurpose vehicles</t>
  </si>
  <si>
    <t>$55 - $400</t>
  </si>
  <si>
    <t>Acts 1992, ch. 1019, ch. 1222</t>
  </si>
  <si>
    <t>Fee drops after fifth model year</t>
  </si>
  <si>
    <t>Annual registration fee for multipurpose vehicle equipped for persons with disabilities</t>
  </si>
  <si>
    <t>Acts 1993, ch. 165</t>
  </si>
  <si>
    <t>Vehicles placed in storage - replacement plates</t>
  </si>
  <si>
    <t>$5 for set of plates</t>
  </si>
  <si>
    <t>IAC - 12-28-2005</t>
  </si>
  <si>
    <t xml:space="preserve">Monthly penalty for late registration fees.  </t>
  </si>
  <si>
    <t>5% of the annual registration fee</t>
  </si>
  <si>
    <t>Acts 47 G.A. (1937), ch. 134, sec. 164</t>
  </si>
  <si>
    <t>Exceptional cases - annual registration fee</t>
  </si>
  <si>
    <t>$10 higher than previous model year</t>
  </si>
  <si>
    <t>Annual vehicle registration fee - trailers:</t>
  </si>
  <si>
    <t>0964 &amp; 0810</t>
  </si>
  <si>
    <t>Trailers with an empty weight of 2,000 lbs or less</t>
  </si>
  <si>
    <t>Trailers with an empty weight exceeding 2,000 lbs</t>
  </si>
  <si>
    <t>$30/year</t>
  </si>
  <si>
    <t>Travel trailers and fifth-wheel travel trailers</t>
  </si>
  <si>
    <t>1-6 model years - 30 cents/sq. ft. floor space; 7 + model years - 75% X .30 cents/sq. ft. floor space</t>
  </si>
  <si>
    <t>Fee reduced to 75% if vehicle is more than 6 model years old</t>
  </si>
  <si>
    <t>DISPOSITION OF MONEYS AND FEES collected under Code chapter 321</t>
  </si>
  <si>
    <t>RUTF, except for fines, forfeitures, court costs, fees retained by the county treasurer, and fees credited to the SAF</t>
  </si>
  <si>
    <t>Vehicle registration fees retained by county:</t>
  </si>
  <si>
    <t>County General Fund</t>
  </si>
  <si>
    <t>1991/1992</t>
  </si>
  <si>
    <t>Deposited in the county general fund, per Code section 321.152</t>
  </si>
  <si>
    <t>From total vehicle registration collection, excluding the fee for new registration</t>
  </si>
  <si>
    <t>$2.50 from each certificate of title fee</t>
  </si>
  <si>
    <t>40% of all fees collected for certified copies of certificates of title (replacement titles)</t>
  </si>
  <si>
    <t>40% of all fees collected for certified copies of certificates of title</t>
  </si>
  <si>
    <t>60% of all fees collected for perfection of security interests</t>
  </si>
  <si>
    <t>25% of each penalty for improper business-trade truck registration</t>
  </si>
  <si>
    <t>$1 for each fee for new registration collected pursuant to 321.105A</t>
  </si>
  <si>
    <t>Driver:</t>
  </si>
  <si>
    <t>Fee for a license or renewal of a license for a private or commercial driver education school</t>
  </si>
  <si>
    <t>Private and commercial driver ed schools</t>
  </si>
  <si>
    <t>IAC: 5-5-2004</t>
  </si>
  <si>
    <t>761-634.8</t>
  </si>
  <si>
    <t>Fee for a license or renewal of a license for an entity to deliver the motorcycle rider education course approved by the department</t>
  </si>
  <si>
    <t>Entity that delivers course</t>
  </si>
  <si>
    <t>761-635.2</t>
  </si>
  <si>
    <t>Driver's license - content. Fee for new license upon turning age 18 or age 21</t>
  </si>
  <si>
    <t>Driver</t>
  </si>
  <si>
    <t>Acts 1984, ch. 1292</t>
  </si>
  <si>
    <t>321.189(6)</t>
  </si>
  <si>
    <t>Replacement of lost or destroyed driver's license or nonoperator's ID card</t>
  </si>
  <si>
    <t>Driver/citizen</t>
  </si>
  <si>
    <t>$10 as of July 2013 - previously $3</t>
  </si>
  <si>
    <t>Acts 2013, ch. 82</t>
  </si>
  <si>
    <t>321.195; 761-605.11 &amp; 761-630.3</t>
  </si>
  <si>
    <t>Voluntary replacement of a driver's license and nonoperator's ID card</t>
  </si>
  <si>
    <t>$10 as of July 2013 - previously $1</t>
  </si>
  <si>
    <t>Driver's license for undercover law enforcement officers - fees - penalties.</t>
  </si>
  <si>
    <t>Law enforcement agency</t>
  </si>
  <si>
    <t>Same as 321.191 fees</t>
  </si>
  <si>
    <t>321.189A</t>
  </si>
  <si>
    <t>Issuance of nonoperator's identification cards - fee.</t>
  </si>
  <si>
    <t>Citizen</t>
  </si>
  <si>
    <t>$8 for 8 years of validity - previously $5 for 5 years</t>
  </si>
  <si>
    <t>321.190.; 761-630</t>
  </si>
  <si>
    <t>Fees for driver's licenses issued under sections 321.189/321.191:</t>
  </si>
  <si>
    <t>See Code section 321.191</t>
  </si>
  <si>
    <t>Instruction permit</t>
  </si>
  <si>
    <t>Special instruction permit</t>
  </si>
  <si>
    <t>Acts 1990, ch. 1230</t>
  </si>
  <si>
    <t>Chauffeur's instruction permit or commercial driver's instruction permit</t>
  </si>
  <si>
    <t>Noncommercial driver's license, other than a class D license or an instruction permit</t>
  </si>
  <si>
    <t>$4/year of validity</t>
  </si>
  <si>
    <t>Acts 1987, ch. 167</t>
  </si>
  <si>
    <t>Fee for DL valid only for operation of a motorized bicycle (good for 2 years)</t>
  </si>
  <si>
    <t>Operator</t>
  </si>
  <si>
    <t>321.191; 761-602.24</t>
  </si>
  <si>
    <t>Licenses for chauffeurs (noncommercial class D driver's license)</t>
  </si>
  <si>
    <t>$8/year of validity</t>
  </si>
  <si>
    <t>Commercial driver's licenses (CDL)</t>
  </si>
  <si>
    <t>Fee for a restricted CDL (agricultural purposes)</t>
  </si>
  <si>
    <t>321.191; 761-607.49</t>
  </si>
  <si>
    <t>Licenses valid for motorcycles</t>
  </si>
  <si>
    <t>Additional $2 fee/year of validity</t>
  </si>
  <si>
    <t>Special minors' licenses (school license)</t>
  </si>
  <si>
    <t>CDL endorsements and removal of air brake restrictions:</t>
  </si>
  <si>
    <t>CDL - Fee for double/triple trailer, tank vehicle, or hazardous materials endorsement</t>
  </si>
  <si>
    <t>CDL - Fee for passenger endorsement or school bus endorsement</t>
  </si>
  <si>
    <t>CDL - Fee for removal of an air brake restriction</t>
  </si>
  <si>
    <t>Fee for reinstatement of a driver's license</t>
  </si>
  <si>
    <t>Acts 1970, ch. 1205</t>
  </si>
  <si>
    <t>Deposited in the Road Use Tax Fund</t>
  </si>
  <si>
    <t>Fee for license reinstatement after commercial driver's license disqualification (321.208)</t>
  </si>
  <si>
    <t>Fee adjustment for upgrading driver's license (set by rule per Code):</t>
  </si>
  <si>
    <t>Noncommercial Class C to Class D</t>
  </si>
  <si>
    <t>IAC: 7-1-1990</t>
  </si>
  <si>
    <t>Class M to Class D with motorcycle endorsement</t>
  </si>
  <si>
    <t>761-605.20</t>
  </si>
  <si>
    <t>Class M to noncommercial Class C with motorcycle endorsement</t>
  </si>
  <si>
    <t>$1 one time fee</t>
  </si>
  <si>
    <t>Fee to add a privilege to a driver's license:  Noncommercial Class C-full privileges; motorized bicycle; minor's restricted license; or minor's school license</t>
  </si>
  <si>
    <t>Fee to add a privilege to a driver's license: Motorcycle instruction permit or motorcycle endorsement</t>
  </si>
  <si>
    <t>$1 per year</t>
  </si>
  <si>
    <t>IAC: 7-1-1990 &amp; 12-13-2006</t>
  </si>
  <si>
    <t>Non-OWI Civil Penalty</t>
  </si>
  <si>
    <t>0001 (413)</t>
  </si>
  <si>
    <t>Juvenile Detention Home Fund</t>
  </si>
  <si>
    <t xml:space="preserve">Section 321.218A civil penalty assessed prior to license reinstatement following a conviction under chapter 321. </t>
  </si>
  <si>
    <t>Driver whose DL is revoked under chapter 321</t>
  </si>
  <si>
    <t>$200 or $50 depending on age</t>
  </si>
  <si>
    <t>Juvenile Detention Home Fund (232.142)</t>
  </si>
  <si>
    <t>Acts 1997, ch. 190</t>
  </si>
  <si>
    <t>321.218A</t>
  </si>
  <si>
    <t>Processing fee to county treasurer if person remits fee to the county treasurer</t>
  </si>
  <si>
    <t>2005 amendment, effective 7-1-2007</t>
  </si>
  <si>
    <t>Section 321A.32A  Civil penalty assessed prior to license reinstatement following a conviction under chapter 321A.</t>
  </si>
  <si>
    <t>Driver whose DL is revoked under chapter 321A</t>
  </si>
  <si>
    <t>Acts 1997, ch. 190; various session law amendments</t>
  </si>
  <si>
    <t>321A.32A</t>
  </si>
  <si>
    <t>321A.32A &amp; 321.218A</t>
  </si>
  <si>
    <t>Fee for copy of investigating officer's motor vehicle accident report</t>
  </si>
  <si>
    <t>Entities identified per 321.271(2)</t>
  </si>
  <si>
    <t>Acts 1981, ch. 14</t>
  </si>
  <si>
    <t>Fee for preparation of a memorandum for a misdemeanor violation of chapter 321</t>
  </si>
  <si>
    <t>Person cited/convicted</t>
  </si>
  <si>
    <t>General Fund; Not currently collected by courts; if collected would be part of court costs.</t>
  </si>
  <si>
    <t>Acts 1975, ch. 101</t>
  </si>
  <si>
    <t>Motor Vehicle Division Appropriation</t>
  </si>
  <si>
    <t xml:space="preserve">IOWA COURT INFORMATION SYSTEM </t>
  </si>
  <si>
    <t>0143</t>
  </si>
  <si>
    <t>Fee for non-certified abstract of record of court case of person convicted of violating a law regulating the operation of vehicles on highways (pd to clerk of court)</t>
  </si>
  <si>
    <t>Person requesting a non-certified abstract of record of conviction</t>
  </si>
  <si>
    <t>50 cents</t>
  </si>
  <si>
    <t>Acts 1997, ch. 104</t>
  </si>
  <si>
    <t>Fee for the courts to electronically provide record of the convictions and forfeitures of bail to a vendor (pd to judicial branch)</t>
  </si>
  <si>
    <t>Private vendor</t>
  </si>
  <si>
    <t>$10,000/month or actual costs, whichever is greater</t>
  </si>
  <si>
    <t>Acts 1999, ch. 207</t>
  </si>
  <si>
    <t>VEHICLES OF EXCESSIVE SIZE AND WEIGHT</t>
  </si>
  <si>
    <t>0137, 0810</t>
  </si>
  <si>
    <t>Annual permit</t>
  </si>
  <si>
    <t>Acts 2015, ch. 2</t>
  </si>
  <si>
    <t>321E.14</t>
  </si>
  <si>
    <t>Annual oversize/overweight permit</t>
  </si>
  <si>
    <t>Self-propelled implement of husbandry - annual permit</t>
  </si>
  <si>
    <t>$600/per county of operation, not to exceed $3,500 annually</t>
  </si>
  <si>
    <t>Acts 2007, ch. 143</t>
  </si>
  <si>
    <t>321E.8A</t>
  </si>
  <si>
    <t>All-systems permit-annual fee</t>
  </si>
  <si>
    <t>Multi-trip permits</t>
  </si>
  <si>
    <t>Acts 1997, ch. 100</t>
  </si>
  <si>
    <t>Special alternative energy multi-trip permit</t>
  </si>
  <si>
    <t>Never</t>
  </si>
  <si>
    <t>Single-trip permit</t>
  </si>
  <si>
    <t>Duplicate permit</t>
  </si>
  <si>
    <t>IAC: 2-5-1986</t>
  </si>
  <si>
    <t>761-511.5(6)</t>
  </si>
  <si>
    <t>Registration fee for vehicles transporting buildings on a single-trip basis</t>
  </si>
  <si>
    <t>Formula ($0.05 per ton exceeding registered weight per mile)</t>
  </si>
  <si>
    <t>321E.12</t>
  </si>
  <si>
    <t>Charge for measures necessary to avoid damage to public property</t>
  </si>
  <si>
    <t>Fair &amp; reasonable per IAC</t>
  </si>
  <si>
    <t>Monthly</t>
  </si>
  <si>
    <t>Escort vehicles for certain oversize vehicles</t>
  </si>
  <si>
    <t>Not to exceed $250/day</t>
  </si>
  <si>
    <t>Weekly</t>
  </si>
  <si>
    <t>Acts 1991, ch. 133</t>
  </si>
  <si>
    <t>Fee for annual permit for special mobile equipment</t>
  </si>
  <si>
    <t>25/75 (fee changed to $25 per year from previous $75 tri-annually)</t>
  </si>
  <si>
    <t>Acts 2015, ch2</t>
  </si>
  <si>
    <t>OPERATING WHILE INTOXICATED (OWI)</t>
  </si>
  <si>
    <t>0001  and '0010</t>
  </si>
  <si>
    <t>321J.17</t>
  </si>
  <si>
    <t>Victim Reparation Fund</t>
  </si>
  <si>
    <t>321J.17  Civil penalty assessed prior to license reinstatement following a conviction under chapter 321J.</t>
  </si>
  <si>
    <t>Driver whose DL is revoked under chapter 321J</t>
  </si>
  <si>
    <t>1/2-Victim Comp Fund; 1/2-G.F.</t>
  </si>
  <si>
    <t>Acts 1993, ch. 110</t>
  </si>
  <si>
    <t>FY 2010:  $3,221,878 per Marcia Tannian, I-3/DHS, 10-5-2010</t>
  </si>
  <si>
    <t>County treasurer</t>
  </si>
  <si>
    <t>Acts 2008, ch. 1018</t>
  </si>
  <si>
    <t>Fees related to drinking drivers course</t>
  </si>
  <si>
    <t>IAC: 2-18-1998</t>
  </si>
  <si>
    <t>Fee established by IDPH per 321J.22.</t>
  </si>
  <si>
    <t>Fee related to OWI substance abuse course</t>
  </si>
  <si>
    <t>Per rule, payment is in accordance with IDPH rules.</t>
  </si>
  <si>
    <t>MOTOR CARRIER AUTHORITY</t>
  </si>
  <si>
    <t>Application fee for a new motor carrier permit or motor carrier certificate</t>
  </si>
  <si>
    <t>Motor carrier</t>
  </si>
  <si>
    <t>Codified as new section by Acts 1997, ch. 104</t>
  </si>
  <si>
    <t>325A.4.1(a)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</si>
  <si>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1997 legislation repealed Iowa Code chapters 325, 327, and 327A; revised and combined provisions as new Iowa Code chapter 325A; appears fee scheme was revised as part of these changes.</t>
    </r>
  </si>
  <si>
    <t xml:space="preserve">Reinstatement fee following suspension of a motor carrier license </t>
  </si>
  <si>
    <t>as needed</t>
  </si>
  <si>
    <t xml:space="preserve">"        "      </t>
  </si>
  <si>
    <t>325A.4.1(b)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</si>
  <si>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IAC (rules) chapters 525 and 528 rescinded effective 9-15-1999; new IAC chapter 524 took effect 9-15-1999</t>
    </r>
  </si>
  <si>
    <t>Fee for change of name or address for a motor carrier permit or certificate</t>
  </si>
  <si>
    <t xml:space="preserve"> as needed</t>
  </si>
  <si>
    <t xml:space="preserve">"        "           </t>
  </si>
  <si>
    <t>325A.4.1(c)</t>
  </si>
  <si>
    <t xml:space="preserve">        "                "</t>
  </si>
  <si>
    <t>Tariff updates</t>
  </si>
  <si>
    <t>325A.4.1(d)</t>
  </si>
  <si>
    <t xml:space="preserve">Update </t>
  </si>
  <si>
    <t xml:space="preserve">"        "         </t>
  </si>
  <si>
    <t>Fee for a duplicate permit or certificate</t>
  </si>
  <si>
    <t>Annual fee for special permit approved by issuing authority for overweight garbage trucks</t>
  </si>
  <si>
    <t>325A4.1(b)</t>
  </si>
  <si>
    <t>Motor Vehicle Appropriation</t>
  </si>
  <si>
    <t xml:space="preserve">Fee to cover the cost of the motor carrier safety education seminar </t>
  </si>
  <si>
    <t>325A.4.3</t>
  </si>
  <si>
    <t>International Registration Plan (IRP)</t>
  </si>
  <si>
    <t>0841</t>
  </si>
  <si>
    <t>Duplicate credential fee:  Replacement cab card</t>
  </si>
  <si>
    <t>IAC: 1-1-2003</t>
  </si>
  <si>
    <t>761.500.17(1)</t>
  </si>
  <si>
    <t>Fee set by rule, as authorized by Code</t>
  </si>
  <si>
    <t>Duplicate credential fee:  Replacement plate and cab card, and mailing fee if applicable</t>
  </si>
  <si>
    <t>761.500.17(2)</t>
  </si>
  <si>
    <t>Fee set by rule, as authorized by Code ($8 plus $2 mailing fee)</t>
  </si>
  <si>
    <t>Duplicate credential fee:  Replacement validation sticker and cab card</t>
  </si>
  <si>
    <t>761.500.17(3)</t>
  </si>
  <si>
    <t>REGISTRATION OF CARRIER AUTHORITY</t>
  </si>
  <si>
    <t>See also Motor Carrier Authority</t>
  </si>
  <si>
    <t>Registration for carriers transporting commodities exempt from U.S. DOT regulation</t>
  </si>
  <si>
    <t>Fees are set annually for the Unified Carrier Registration System as specified in 49 U.S.C. § 14504a</t>
  </si>
  <si>
    <t>Est. by federal rule for calendar year 2010, as required by UCR Act of 2005.  Final rule announced by US DOT on 4-26-2010.</t>
  </si>
  <si>
    <t>327B</t>
  </si>
  <si>
    <t>All Code chapter 327B fees credited to the Road Use Tax Fund</t>
  </si>
  <si>
    <t>State Aviation Fund</t>
  </si>
  <si>
    <t xml:space="preserve">AERONAUTICS - AIRCRAFT REGISTRATION FEES  </t>
  </si>
  <si>
    <t>Allows the DOT to assess a reasonable fee for the aeronautics newsletter</t>
  </si>
  <si>
    <t>NA</t>
  </si>
  <si>
    <t>None</t>
  </si>
  <si>
    <t>Acts 1976, ch. 1175</t>
  </si>
  <si>
    <t>Inspection fee for site approval of a new airport</t>
  </si>
  <si>
    <t>Any person or governmental subdivision</t>
  </si>
  <si>
    <t>Fee based on cost of safety inspection of the site</t>
  </si>
  <si>
    <t>As needed</t>
  </si>
  <si>
    <t>Registration of aircraft (annual fee):</t>
  </si>
  <si>
    <t>Aircraft owner</t>
  </si>
  <si>
    <t>Fee=.25%-1% of aircraft list price, not to exceed $5,000. Minimum fee $35</t>
  </si>
  <si>
    <t>Acts 1998, ch. 1182</t>
  </si>
  <si>
    <t>1.  Scheduled airline used for interstate operation</t>
  </si>
  <si>
    <t xml:space="preserve"> 2.  Fixed base operator aircraft under an agreement with an public-owned airport’s governing body to provide general public service</t>
  </si>
  <si>
    <t>Acts 1990, ch. 1063</t>
  </si>
  <si>
    <t xml:space="preserve"> 3.  A helicopter used exclusively as an air ambulance service</t>
  </si>
  <si>
    <t>Acts 1988, ch. 1062</t>
  </si>
  <si>
    <t xml:space="preserve">  4.  Aircraft that is 30 years old or older and is for personal use</t>
  </si>
  <si>
    <t xml:space="preserve"> 5.  All aircraft used for business and aircraft less than 30 years old that is used for personal use only. The following schedule applies:</t>
  </si>
  <si>
    <t xml:space="preserve"> Manufacturers list X 1% = first year's fee.
' Manufacturers list X .75% = second year's fee.
' Manufacturers list X .50% = third year's fee.
' Manufacturers list X .25% = fourth year and older.
When an aircraft other than a new aircraft is registered in Iowa, the registration fee shall be based upon the model year of the aircraft. Aircraft shall not be registered for a fee of less than $35 or more than $5,000.</t>
  </si>
  <si>
    <t>Application for special use certificate for aircraft manufacturers, transporters, or dealers</t>
  </si>
  <si>
    <t>Manufacturer, transporter, or dealer</t>
  </si>
  <si>
    <t>$100 annual fee</t>
  </si>
  <si>
    <t>Penalty on delinquent aircraft registration fees</t>
  </si>
  <si>
    <t>Monthly penalty of 5% of registration fees due</t>
  </si>
  <si>
    <t>Acts 1949, ch. 148</t>
  </si>
  <si>
    <t>Biennial Airport Directory</t>
  </si>
  <si>
    <t>Motor Vehicle Fuel Tax Unappor.</t>
  </si>
  <si>
    <t>INTERSTATE MOTOR FUEL LICENSES AND PERMITS (IFTA) Kevin Beichley and Team</t>
  </si>
  <si>
    <t>0140</t>
  </si>
  <si>
    <t>***Corrected totals for $10.00 Lic Fee and the $.50 Decal Fee</t>
  </si>
  <si>
    <t>Permanent International Fuel Tax Agreement (IFTA) permit or license</t>
  </si>
  <si>
    <t>Acts 1984, ch. 1174</t>
  </si>
  <si>
    <t>452A.53.(3)</t>
  </si>
  <si>
    <t>Interstate motor carriers - single-trip interstate motor carrier permit (72 hour)</t>
  </si>
  <si>
    <t>Acts 1997, ch. 108</t>
  </si>
  <si>
    <t>452A.53(4)</t>
  </si>
  <si>
    <t>Interstate motor carriers - license or temporary permit duplicate</t>
  </si>
  <si>
    <t>Acts 1967, ch. 288</t>
  </si>
  <si>
    <t>761.505.(3)</t>
  </si>
  <si>
    <t>Total</t>
  </si>
  <si>
    <t>Information as provided by the Department/Agency in December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</si>
</sst>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&quot;$&quot;#,##0.00"/>
    <numFmt numFmtId="167" formatCode="_(&quot;$&quot;* #,##0_);_(&quot;$&quot;* \(#,##0\);_(&quot;$&quot;* &quot;-&quot;??_);_(@_)"/>
    <numFmt numFmtId="168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Continuous" vertical="top" wrapText="1"/>
    </xf>
    <xf numFmtId="0" fontId="1" fillId="2" borderId="1" xfId="0" applyFont="1" applyFill="1" applyBorder="1" applyAlignment="1">
      <alignment horizontal="centerContinuous" vertical="top" wrapText="1"/>
    </xf>
    <xf numFmtId="164" fontId="1" fillId="2" borderId="1" xfId="0" applyNumberFormat="1" applyFont="1" applyFill="1" applyBorder="1" applyAlignment="1">
      <alignment horizontal="centerContinuous"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/>
    <xf numFmtId="3" fontId="3" fillId="4" borderId="1" xfId="0" applyNumberFormat="1" applyFont="1" applyFill="1" applyBorder="1" applyAlignment="1">
      <alignment horizontal="centerContinuous" vertical="top" wrapText="1"/>
    </xf>
    <xf numFmtId="0" fontId="1" fillId="4" borderId="1" xfId="0" applyFont="1" applyFill="1" applyBorder="1" applyAlignment="1">
      <alignment horizontal="centerContinuous" vertical="top" wrapText="1"/>
    </xf>
    <xf numFmtId="3" fontId="1" fillId="4" borderId="1" xfId="0" applyNumberFormat="1" applyFont="1" applyFill="1" applyBorder="1" applyAlignment="1">
      <alignment horizontal="centerContinuous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0" borderId="1" xfId="0" quotePrefix="1" applyNumberFormat="1" applyFont="1" applyFill="1" applyBorder="1" applyAlignment="1">
      <alignment horizontal="center" vertical="top" wrapText="1"/>
    </xf>
    <xf numFmtId="6" fontId="1" fillId="0" borderId="1" xfId="2" quotePrefix="1" applyNumberFormat="1" applyFont="1" applyFill="1" applyBorder="1" applyAlignment="1">
      <alignment horizontal="right" vertical="top" wrapText="1"/>
    </xf>
    <xf numFmtId="8" fontId="1" fillId="0" borderId="1" xfId="2" quotePrefix="1" applyNumberFormat="1" applyFont="1" applyFill="1" applyBorder="1" applyAlignment="1">
      <alignment horizontal="right" vertical="top" wrapText="1"/>
    </xf>
    <xf numFmtId="8" fontId="1" fillId="0" borderId="1" xfId="0" applyNumberFormat="1" applyFont="1" applyFill="1" applyBorder="1" applyAlignment="1">
      <alignment vertical="top"/>
    </xf>
    <xf numFmtId="6" fontId="1" fillId="0" borderId="1" xfId="0" applyNumberFormat="1" applyFont="1" applyFill="1" applyBorder="1" applyAlignment="1">
      <alignment vertical="top" wrapText="1"/>
    </xf>
    <xf numFmtId="164" fontId="1" fillId="0" borderId="1" xfId="2" quotePrefix="1" applyNumberFormat="1" applyFont="1" applyFill="1" applyBorder="1" applyAlignment="1">
      <alignment horizontal="right" vertical="top" wrapText="1"/>
    </xf>
    <xf numFmtId="42" fontId="1" fillId="0" borderId="1" xfId="2" quotePrefix="1" applyNumberFormat="1" applyFont="1" applyFill="1" applyBorder="1" applyAlignment="1">
      <alignment horizontal="righ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42" fontId="1" fillId="0" borderId="1" xfId="2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7" fontId="1" fillId="0" borderId="1" xfId="2" applyNumberFormat="1" applyFont="1" applyFill="1" applyBorder="1" applyAlignment="1">
      <alignment horizontal="right" vertical="top" wrapText="1"/>
    </xf>
    <xf numFmtId="7" fontId="1" fillId="0" borderId="1" xfId="2" quotePrefix="1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vertical="top" wrapText="1"/>
    </xf>
    <xf numFmtId="38" fontId="7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/>
    </xf>
    <xf numFmtId="6" fontId="1" fillId="0" borderId="1" xfId="2" applyNumberFormat="1" applyFont="1" applyFill="1" applyBorder="1" applyAlignment="1">
      <alignment horizontal="right" vertical="top" wrapText="1"/>
    </xf>
    <xf numFmtId="6" fontId="1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3" fontId="1" fillId="0" borderId="1" xfId="0" quotePrefix="1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6" fontId="7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2" fontId="1" fillId="0" borderId="1" xfId="2" applyNumberFormat="1" applyFont="1" applyFill="1" applyBorder="1" applyAlignment="1">
      <alignment horizontal="center" vertical="top" wrapText="1"/>
    </xf>
    <xf numFmtId="9" fontId="1" fillId="0" borderId="1" xfId="0" applyNumberFormat="1" applyFont="1" applyFill="1" applyBorder="1" applyAlignment="1">
      <alignment horizontal="center" vertical="top" wrapText="1"/>
    </xf>
    <xf numFmtId="3" fontId="1" fillId="0" borderId="1" xfId="3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3" fontId="1" fillId="0" borderId="1" xfId="3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42" fontId="1" fillId="0" borderId="1" xfId="2" applyNumberFormat="1" applyFont="1" applyFill="1" applyBorder="1" applyAlignment="1">
      <alignment vertical="top" wrapText="1"/>
    </xf>
    <xf numFmtId="3" fontId="1" fillId="0" borderId="1" xfId="3" applyNumberFormat="1" applyFont="1" applyFill="1" applyBorder="1" applyAlignment="1">
      <alignment horizontal="right" vertical="top"/>
    </xf>
    <xf numFmtId="0" fontId="1" fillId="0" borderId="1" xfId="3" applyFont="1" applyFill="1" applyBorder="1" applyAlignment="1">
      <alignment horizontal="center" vertical="top" wrapText="1"/>
    </xf>
    <xf numFmtId="44" fontId="1" fillId="0" borderId="1" xfId="0" applyNumberFormat="1" applyFont="1" applyFill="1" applyBorder="1" applyAlignment="1">
      <alignment horizontal="right" vertical="top" wrapText="1"/>
    </xf>
    <xf numFmtId="44" fontId="1" fillId="0" borderId="1" xfId="2" applyFont="1" applyFill="1" applyBorder="1" applyAlignment="1">
      <alignment horizontal="right" vertical="top" wrapText="1"/>
    </xf>
    <xf numFmtId="14" fontId="1" fillId="0" borderId="1" xfId="3" applyNumberFormat="1" applyFont="1" applyFill="1" applyBorder="1" applyAlignment="1">
      <alignment horizontal="center" vertical="top" wrapText="1"/>
    </xf>
    <xf numFmtId="44" fontId="1" fillId="0" borderId="1" xfId="2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right" wrapText="1"/>
    </xf>
    <xf numFmtId="42" fontId="4" fillId="0" borderId="2" xfId="2" applyNumberFormat="1" applyFont="1" applyFill="1" applyBorder="1" applyAlignment="1">
      <alignment horizontal="right" wrapText="1"/>
    </xf>
    <xf numFmtId="168" fontId="4" fillId="0" borderId="2" xfId="1" applyNumberFormat="1" applyFont="1" applyFill="1" applyBorder="1" applyAlignment="1"/>
    <xf numFmtId="3" fontId="4" fillId="0" borderId="2" xfId="0" applyNumberFormat="1" applyFont="1" applyFill="1" applyBorder="1" applyAlignment="1">
      <alignment horizontal="center" wrapText="1"/>
    </xf>
    <xf numFmtId="164" fontId="4" fillId="0" borderId="2" xfId="2" applyNumberFormat="1" applyFont="1" applyFill="1" applyBorder="1" applyAlignment="1">
      <alignment horizontal="right" wrapText="1"/>
    </xf>
    <xf numFmtId="0" fontId="4" fillId="0" borderId="2" xfId="0" applyFont="1" applyBorder="1"/>
    <xf numFmtId="0" fontId="4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/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1" fillId="0" borderId="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/>
    </xf>
    <xf numFmtId="0" fontId="1" fillId="0" borderId="3" xfId="0" applyFont="1" applyBorder="1"/>
    <xf numFmtId="3" fontId="1" fillId="0" borderId="3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Currency 2" xfId="4" xr:uid="{3CBFEF71-902C-4267-9EE7-E4699FA4E9ED}"/>
    <cellStyle name="Normal" xfId="0" builtinId="0"/>
    <cellStyle name="Normal 2" xfId="3" xr:uid="{5FCCAA89-C7A3-4457-8BD9-1D1BBF320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837D-4C2B-439C-8843-03E8A7358D2E}">
  <sheetPr>
    <pageSetUpPr fitToPage="1"/>
  </sheetPr>
  <dimension ref="A1:BB502"/>
  <sheetViews>
    <sheetView showGridLines="0" tabSelected="1" view="pageBreakPreview" topLeftCell="A8" zoomScale="60" zoomScaleNormal="70" workbookViewId="0">
      <selection activeCell="H238" sqref="H238"/>
    </sheetView>
  </sheetViews>
  <sheetFormatPr defaultColWidth="7.42578125" defaultRowHeight="12.75" x14ac:dyDescent="0.2"/>
  <cols>
    <col min="1" max="1" width="18.85546875" style="1" customWidth="1"/>
    <col min="2" max="2" width="22.7109375" style="23" customWidth="1"/>
    <col min="3" max="3" width="49" style="24" customWidth="1"/>
    <col min="4" max="4" width="15.140625" style="9" customWidth="1"/>
    <col min="5" max="5" width="43" style="127" customWidth="1"/>
    <col min="6" max="6" width="11.7109375" style="6" customWidth="1"/>
    <col min="7" max="7" width="14.7109375" style="24" customWidth="1"/>
    <col min="8" max="8" width="13.28515625" style="24" bestFit="1" customWidth="1"/>
    <col min="9" max="9" width="13" style="24" customWidth="1"/>
    <col min="10" max="10" width="11.7109375" style="8" hidden="1" customWidth="1"/>
    <col min="11" max="11" width="11.7109375" style="1" hidden="1" customWidth="1"/>
    <col min="12" max="12" width="11.7109375" style="8" hidden="1" customWidth="1"/>
    <col min="13" max="16" width="11.7109375" style="1" hidden="1" customWidth="1"/>
    <col min="17" max="17" width="11.7109375" style="8" hidden="1" customWidth="1"/>
    <col min="18" max="18" width="11.7109375" style="1" hidden="1" customWidth="1"/>
    <col min="19" max="19" width="11.7109375" style="8" hidden="1" customWidth="1"/>
    <col min="20" max="23" width="11.7109375" style="1" hidden="1" customWidth="1"/>
    <col min="24" max="24" width="11.7109375" style="9" hidden="1" customWidth="1"/>
    <col min="25" max="25" width="11.7109375" style="1" hidden="1" customWidth="1"/>
    <col min="26" max="26" width="11.7109375" style="9" hidden="1" customWidth="1"/>
    <col min="27" max="31" width="11.7109375" style="1" hidden="1" customWidth="1"/>
    <col min="32" max="32" width="14.28515625" style="1" hidden="1" customWidth="1"/>
    <col min="33" max="33" width="21.42578125" style="9" hidden="1" customWidth="1"/>
    <col min="34" max="34" width="3.140625" style="1" hidden="1" customWidth="1"/>
    <col min="35" max="35" width="11.7109375" style="9" hidden="1" customWidth="1"/>
    <col min="36" max="36" width="11.7109375" style="1" hidden="1" customWidth="1"/>
    <col min="37" max="37" width="1.28515625" style="1" hidden="1" customWidth="1"/>
    <col min="38" max="38" width="11.7109375" style="1" hidden="1" customWidth="1"/>
    <col min="39" max="39" width="1.28515625" style="1" hidden="1" customWidth="1"/>
    <col min="40" max="40" width="14.42578125" style="1" hidden="1" customWidth="1"/>
    <col min="41" max="41" width="0" style="13" hidden="1" customWidth="1"/>
    <col min="42" max="42" width="1.28515625" style="1" customWidth="1"/>
    <col min="43" max="43" width="14.28515625" style="31" customWidth="1"/>
    <col min="44" max="44" width="14.85546875" style="1" bestFit="1" customWidth="1"/>
    <col min="45" max="45" width="1" style="1" customWidth="1"/>
    <col min="46" max="46" width="14.28515625" style="31" customWidth="1"/>
    <col min="47" max="47" width="16.42578125" style="1" customWidth="1"/>
    <col min="48" max="48" width="11.7109375" style="13" customWidth="1"/>
    <col min="49" max="16384" width="7.42578125" style="1"/>
  </cols>
  <sheetData>
    <row r="1" spans="1:48" ht="58.5" hidden="1" customHeight="1" x14ac:dyDescent="0.2">
      <c r="B1" s="2"/>
      <c r="C1" s="3"/>
      <c r="D1" s="4"/>
      <c r="E1" s="5"/>
      <c r="G1" s="7"/>
      <c r="H1" s="3"/>
      <c r="I1" s="3"/>
      <c r="AD1" s="10"/>
      <c r="AE1" s="11"/>
      <c r="AF1" s="11"/>
      <c r="AG1" s="12"/>
      <c r="AH1" s="11"/>
      <c r="AI1" s="12"/>
      <c r="AJ1" s="11"/>
      <c r="AK1" s="11"/>
      <c r="AL1" s="11"/>
      <c r="AM1" s="11"/>
      <c r="AN1" s="11"/>
      <c r="AQ1" s="14"/>
      <c r="AR1" s="15"/>
      <c r="AS1" s="15"/>
      <c r="AT1" s="16"/>
      <c r="AU1" s="15"/>
    </row>
    <row r="2" spans="1:48" s="18" customFormat="1" ht="66" customHeight="1" x14ac:dyDescent="0.2">
      <c r="A2" s="17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9</v>
      </c>
      <c r="L2" s="20" t="s">
        <v>10</v>
      </c>
      <c r="N2" s="20" t="s">
        <v>11</v>
      </c>
      <c r="P2" s="20" t="s">
        <v>12</v>
      </c>
      <c r="Q2" s="20" t="s">
        <v>13</v>
      </c>
      <c r="S2" s="20" t="s">
        <v>14</v>
      </c>
      <c r="U2" s="20" t="s">
        <v>15</v>
      </c>
      <c r="W2" s="20" t="s">
        <v>16</v>
      </c>
      <c r="X2" s="18" t="s">
        <v>17</v>
      </c>
      <c r="Z2" s="18" t="s">
        <v>18</v>
      </c>
      <c r="AA2" s="20" t="s">
        <v>19</v>
      </c>
      <c r="AC2" s="20" t="s">
        <v>20</v>
      </c>
      <c r="AD2" s="20" t="s">
        <v>21</v>
      </c>
      <c r="AF2" s="20" t="s">
        <v>22</v>
      </c>
      <c r="AG2" s="18" t="s">
        <v>17</v>
      </c>
      <c r="AI2" s="18" t="s">
        <v>18</v>
      </c>
      <c r="AJ2" s="20" t="s">
        <v>12</v>
      </c>
      <c r="AL2" s="20" t="s">
        <v>23</v>
      </c>
      <c r="AN2" s="20" t="s">
        <v>24</v>
      </c>
      <c r="AQ2" s="20" t="s">
        <v>25</v>
      </c>
      <c r="AR2" s="20" t="s">
        <v>26</v>
      </c>
      <c r="AT2" s="20" t="s">
        <v>27</v>
      </c>
      <c r="AU2" s="20" t="s">
        <v>28</v>
      </c>
      <c r="AV2" s="21" t="s">
        <v>29</v>
      </c>
    </row>
    <row r="3" spans="1:48" ht="24" customHeight="1" x14ac:dyDescent="0.2">
      <c r="A3" s="22" t="s">
        <v>30</v>
      </c>
      <c r="D3" s="25"/>
      <c r="E3" s="26"/>
      <c r="L3" s="27" t="s">
        <v>31</v>
      </c>
      <c r="S3" s="27"/>
      <c r="AF3" s="28"/>
      <c r="AN3" s="29"/>
      <c r="AQ3" s="30"/>
      <c r="AR3" s="8"/>
      <c r="AU3" s="27"/>
    </row>
    <row r="4" spans="1:48" x14ac:dyDescent="0.2">
      <c r="A4" s="22" t="s">
        <v>32</v>
      </c>
      <c r="D4" s="25"/>
      <c r="E4" s="24"/>
      <c r="G4" s="32"/>
      <c r="H4" s="25"/>
      <c r="I4" s="25"/>
      <c r="L4" s="33"/>
      <c r="S4" s="33"/>
      <c r="AF4" s="28"/>
      <c r="AL4" s="34"/>
      <c r="AN4" s="28"/>
      <c r="AQ4" s="35"/>
      <c r="AR4" s="8"/>
      <c r="AU4" s="33"/>
    </row>
    <row r="5" spans="1:48" x14ac:dyDescent="0.2">
      <c r="A5" s="22"/>
      <c r="B5" s="23" t="s">
        <v>33</v>
      </c>
      <c r="C5" s="36" t="s">
        <v>34</v>
      </c>
      <c r="D5" s="25" t="s">
        <v>35</v>
      </c>
      <c r="E5" s="24"/>
      <c r="G5" s="37" t="s">
        <v>36</v>
      </c>
      <c r="H5" s="25"/>
      <c r="I5" s="25"/>
      <c r="L5" s="38">
        <v>7125</v>
      </c>
      <c r="P5" s="38">
        <v>8165</v>
      </c>
      <c r="Q5" s="8">
        <v>23904</v>
      </c>
      <c r="S5" s="39">
        <v>139032</v>
      </c>
      <c r="T5" s="1">
        <v>25607</v>
      </c>
      <c r="U5" s="40">
        <v>147410.5</v>
      </c>
      <c r="V5" s="1">
        <v>24880</v>
      </c>
      <c r="W5" s="38">
        <v>150285</v>
      </c>
      <c r="Z5" s="41">
        <v>120</v>
      </c>
      <c r="AA5" s="1">
        <v>24880</v>
      </c>
      <c r="AC5" s="39">
        <v>150285</v>
      </c>
      <c r="AD5" s="40"/>
      <c r="AF5" s="42"/>
      <c r="AI5" s="41"/>
      <c r="AJ5" s="38">
        <v>8165</v>
      </c>
      <c r="AL5" s="34"/>
      <c r="AN5" s="42"/>
      <c r="AQ5" s="35"/>
      <c r="AR5" s="8">
        <v>8040.42</v>
      </c>
      <c r="AU5" s="38">
        <v>7450.4</v>
      </c>
    </row>
    <row r="6" spans="1:48" x14ac:dyDescent="0.2">
      <c r="C6" s="24" t="s">
        <v>37</v>
      </c>
      <c r="D6" s="25" t="s">
        <v>35</v>
      </c>
      <c r="E6" s="24"/>
      <c r="H6" s="25"/>
      <c r="I6" s="25"/>
      <c r="P6" s="43"/>
      <c r="W6" s="43"/>
      <c r="AC6" s="43"/>
      <c r="AF6" s="42"/>
      <c r="AJ6" s="43"/>
      <c r="AL6" s="34"/>
      <c r="AN6" s="42"/>
      <c r="AQ6" s="35"/>
      <c r="AR6" s="8"/>
      <c r="AU6" s="8"/>
    </row>
    <row r="7" spans="1:48" ht="38.25" x14ac:dyDescent="0.2">
      <c r="C7" s="24" t="s">
        <v>38</v>
      </c>
      <c r="D7" s="25" t="s">
        <v>39</v>
      </c>
      <c r="E7" s="24"/>
      <c r="H7" s="44">
        <v>42551</v>
      </c>
      <c r="I7" s="25" t="s">
        <v>40</v>
      </c>
      <c r="P7" s="43"/>
      <c r="W7" s="43"/>
      <c r="AC7" s="43"/>
      <c r="AF7" s="42"/>
      <c r="AJ7" s="43"/>
      <c r="AL7" s="34"/>
      <c r="AN7" s="42"/>
      <c r="AQ7" s="35"/>
      <c r="AR7" s="8"/>
      <c r="AU7" s="8"/>
    </row>
    <row r="8" spans="1:48" ht="25.5" x14ac:dyDescent="0.2">
      <c r="C8" s="24" t="s">
        <v>41</v>
      </c>
      <c r="D8" s="25" t="s">
        <v>35</v>
      </c>
      <c r="E8" s="24"/>
      <c r="H8" s="25"/>
      <c r="I8" s="25"/>
      <c r="P8" s="43"/>
      <c r="W8" s="43"/>
      <c r="AC8" s="43"/>
      <c r="AF8" s="42"/>
      <c r="AJ8" s="43"/>
      <c r="AL8" s="34"/>
      <c r="AN8" s="42"/>
      <c r="AQ8" s="35"/>
      <c r="AR8" s="8"/>
      <c r="AU8" s="8"/>
    </row>
    <row r="9" spans="1:48" ht="25.5" x14ac:dyDescent="0.2">
      <c r="C9" s="24" t="s">
        <v>42</v>
      </c>
      <c r="D9" s="25"/>
      <c r="E9" s="25" t="s">
        <v>43</v>
      </c>
      <c r="H9" s="25"/>
      <c r="I9" s="25"/>
      <c r="P9" s="43"/>
      <c r="W9" s="43"/>
      <c r="AC9" s="43"/>
      <c r="AF9" s="42"/>
      <c r="AJ9" s="43"/>
      <c r="AL9" s="34"/>
      <c r="AN9" s="42"/>
      <c r="AQ9" s="35"/>
      <c r="AR9" s="8"/>
      <c r="AU9" s="8"/>
    </row>
    <row r="10" spans="1:48" ht="25.5" x14ac:dyDescent="0.2">
      <c r="C10" s="24" t="s">
        <v>44</v>
      </c>
      <c r="D10" s="25"/>
      <c r="E10" s="25" t="s">
        <v>45</v>
      </c>
      <c r="H10" s="25"/>
      <c r="I10" s="25"/>
      <c r="P10" s="43"/>
      <c r="W10" s="43"/>
      <c r="AC10" s="43"/>
      <c r="AF10" s="42"/>
      <c r="AJ10" s="43"/>
      <c r="AL10" s="34"/>
      <c r="AN10" s="42"/>
      <c r="AQ10" s="35"/>
      <c r="AR10" s="8"/>
      <c r="AU10" s="8"/>
    </row>
    <row r="11" spans="1:48" ht="25.5" x14ac:dyDescent="0.2">
      <c r="C11" s="24" t="s">
        <v>46</v>
      </c>
      <c r="D11" s="25"/>
      <c r="E11" s="25" t="s">
        <v>47</v>
      </c>
      <c r="H11" s="25"/>
      <c r="I11" s="25"/>
      <c r="P11" s="43"/>
      <c r="W11" s="43"/>
      <c r="AC11" s="43"/>
      <c r="AF11" s="42"/>
      <c r="AJ11" s="43"/>
      <c r="AL11" s="34"/>
      <c r="AN11" s="42"/>
      <c r="AQ11" s="35"/>
      <c r="AR11" s="8"/>
      <c r="AU11" s="8"/>
    </row>
    <row r="12" spans="1:48" ht="25.5" x14ac:dyDescent="0.2">
      <c r="C12" s="24" t="s">
        <v>48</v>
      </c>
      <c r="D12" s="25"/>
      <c r="E12" s="25" t="s">
        <v>49</v>
      </c>
      <c r="H12" s="25"/>
      <c r="I12" s="25"/>
      <c r="P12" s="43"/>
      <c r="W12" s="43"/>
      <c r="AC12" s="43"/>
      <c r="AF12" s="42"/>
      <c r="AJ12" s="43"/>
      <c r="AL12" s="34"/>
      <c r="AN12" s="42"/>
      <c r="AQ12" s="35"/>
      <c r="AR12" s="8"/>
      <c r="AU12" s="8"/>
    </row>
    <row r="13" spans="1:48" x14ac:dyDescent="0.2">
      <c r="C13" s="24" t="s">
        <v>50</v>
      </c>
      <c r="D13" s="25"/>
      <c r="E13" s="25" t="s">
        <v>51</v>
      </c>
      <c r="H13" s="25"/>
      <c r="I13" s="25"/>
      <c r="P13" s="43"/>
      <c r="W13" s="43"/>
      <c r="AC13" s="43"/>
      <c r="AF13" s="42"/>
      <c r="AJ13" s="43"/>
      <c r="AL13" s="34"/>
      <c r="AN13" s="42"/>
      <c r="AQ13" s="35"/>
      <c r="AR13" s="8"/>
      <c r="AU13" s="8"/>
    </row>
    <row r="14" spans="1:48" x14ac:dyDescent="0.2">
      <c r="C14" s="24" t="s">
        <v>52</v>
      </c>
      <c r="D14" s="25"/>
      <c r="E14" s="25" t="s">
        <v>53</v>
      </c>
      <c r="H14" s="25"/>
      <c r="I14" s="25"/>
      <c r="P14" s="43"/>
      <c r="W14" s="43"/>
      <c r="AC14" s="43"/>
      <c r="AF14" s="42"/>
      <c r="AJ14" s="43"/>
      <c r="AL14" s="34"/>
      <c r="AN14" s="42"/>
      <c r="AQ14" s="35"/>
      <c r="AR14" s="8"/>
      <c r="AU14" s="8"/>
    </row>
    <row r="15" spans="1:48" ht="53.25" customHeight="1" x14ac:dyDescent="0.2">
      <c r="C15" s="24" t="s">
        <v>54</v>
      </c>
      <c r="D15" s="25"/>
      <c r="E15" s="25" t="s">
        <v>55</v>
      </c>
      <c r="H15" s="25"/>
      <c r="I15" s="25"/>
      <c r="P15" s="43"/>
      <c r="W15" s="43"/>
      <c r="AC15" s="43"/>
      <c r="AD15" s="45"/>
      <c r="AF15" s="42"/>
      <c r="AJ15" s="43"/>
      <c r="AL15" s="34"/>
      <c r="AN15" s="42"/>
      <c r="AQ15" s="35"/>
      <c r="AR15" s="8"/>
      <c r="AU15" s="8"/>
    </row>
    <row r="16" spans="1:48" ht="63.75" x14ac:dyDescent="0.2">
      <c r="C16" s="24" t="s">
        <v>56</v>
      </c>
      <c r="D16" s="25" t="s">
        <v>39</v>
      </c>
      <c r="E16" s="25" t="s">
        <v>57</v>
      </c>
      <c r="H16" s="44">
        <v>42551</v>
      </c>
      <c r="I16" s="25" t="s">
        <v>40</v>
      </c>
      <c r="P16" s="43"/>
      <c r="W16" s="43"/>
      <c r="AC16" s="43"/>
      <c r="AD16" s="45"/>
      <c r="AF16" s="42"/>
      <c r="AJ16" s="43"/>
      <c r="AL16" s="34"/>
      <c r="AN16" s="42"/>
      <c r="AQ16" s="35"/>
      <c r="AR16" s="8"/>
      <c r="AU16" s="8"/>
    </row>
    <row r="17" spans="2:48" ht="38.25" x14ac:dyDescent="0.2">
      <c r="C17" s="24" t="s">
        <v>58</v>
      </c>
      <c r="D17" s="25" t="s">
        <v>39</v>
      </c>
      <c r="E17" s="25" t="s">
        <v>59</v>
      </c>
      <c r="H17" s="44">
        <v>42551</v>
      </c>
      <c r="I17" s="25" t="s">
        <v>40</v>
      </c>
      <c r="P17" s="43"/>
      <c r="W17" s="43"/>
      <c r="AC17" s="43"/>
      <c r="AD17" s="45"/>
      <c r="AF17" s="42"/>
      <c r="AJ17" s="43"/>
      <c r="AL17" s="34"/>
      <c r="AN17" s="42"/>
      <c r="AQ17" s="30"/>
      <c r="AR17" s="8"/>
      <c r="AU17" s="27"/>
    </row>
    <row r="18" spans="2:48" ht="51" x14ac:dyDescent="0.2">
      <c r="C18" s="24" t="s">
        <v>60</v>
      </c>
      <c r="D18" s="25" t="s">
        <v>39</v>
      </c>
      <c r="E18" s="46" t="s">
        <v>61</v>
      </c>
      <c r="H18" s="25" t="s">
        <v>62</v>
      </c>
      <c r="I18" s="25"/>
      <c r="P18" s="43"/>
      <c r="W18" s="43"/>
      <c r="Z18" s="24"/>
      <c r="AC18" s="43"/>
      <c r="AD18" s="45"/>
      <c r="AF18" s="42"/>
      <c r="AI18" s="24"/>
      <c r="AJ18" s="43"/>
      <c r="AL18" s="34"/>
      <c r="AN18" s="42"/>
      <c r="AQ18" s="30"/>
      <c r="AR18" s="8"/>
      <c r="AU18" s="27"/>
      <c r="AV18" s="47"/>
    </row>
    <row r="19" spans="2:48" ht="85.9" customHeight="1" x14ac:dyDescent="0.2">
      <c r="B19" s="23" t="s">
        <v>63</v>
      </c>
      <c r="C19" s="24" t="s">
        <v>64</v>
      </c>
      <c r="D19" s="25" t="s">
        <v>65</v>
      </c>
      <c r="E19" s="48">
        <v>5.5</v>
      </c>
      <c r="G19" s="49" t="s">
        <v>66</v>
      </c>
      <c r="H19" s="25" t="s">
        <v>62</v>
      </c>
      <c r="I19" s="25"/>
      <c r="L19" s="50">
        <f>6588461+137027</f>
        <v>6725488</v>
      </c>
      <c r="P19" s="43">
        <v>6642278.5</v>
      </c>
      <c r="Q19" s="51">
        <v>23366</v>
      </c>
      <c r="S19" s="52">
        <v>128513</v>
      </c>
      <c r="U19" s="1">
        <v>24707</v>
      </c>
      <c r="W19" s="53">
        <v>135888.5</v>
      </c>
      <c r="Z19" s="24"/>
      <c r="AA19" s="1">
        <v>23862</v>
      </c>
      <c r="AC19" s="53">
        <v>131241</v>
      </c>
      <c r="AD19" s="45"/>
      <c r="AF19" s="42"/>
      <c r="AI19" s="24"/>
      <c r="AJ19" s="43">
        <v>6642278.5</v>
      </c>
      <c r="AL19" s="34"/>
      <c r="AN19" s="42"/>
      <c r="AQ19" s="30"/>
      <c r="AR19" s="8">
        <v>6184015.1100000003</v>
      </c>
      <c r="AT19" s="54" t="s">
        <v>67</v>
      </c>
      <c r="AU19" s="55">
        <v>0</v>
      </c>
      <c r="AV19" s="47"/>
    </row>
    <row r="20" spans="2:48" x14ac:dyDescent="0.2">
      <c r="B20" s="23" t="s">
        <v>33</v>
      </c>
      <c r="C20" s="36" t="s">
        <v>68</v>
      </c>
      <c r="D20" s="25" t="s">
        <v>35</v>
      </c>
      <c r="E20" s="25"/>
      <c r="G20" s="49" t="s">
        <v>36</v>
      </c>
      <c r="H20" s="25"/>
      <c r="I20" s="25"/>
      <c r="L20" s="50">
        <v>14416.86</v>
      </c>
      <c r="P20" s="43">
        <v>13419.8</v>
      </c>
      <c r="S20" s="50"/>
      <c r="W20" s="43"/>
      <c r="AC20" s="43">
        <v>0</v>
      </c>
      <c r="AD20" s="45"/>
      <c r="AF20" s="42"/>
      <c r="AJ20" s="43">
        <v>13419.8</v>
      </c>
      <c r="AL20" s="34"/>
      <c r="AN20" s="42"/>
      <c r="AQ20" s="30"/>
      <c r="AR20" s="8"/>
      <c r="AU20" s="56"/>
      <c r="AV20" s="47"/>
    </row>
    <row r="21" spans="2:48" ht="38.25" x14ac:dyDescent="0.2">
      <c r="B21" s="23" t="s">
        <v>69</v>
      </c>
      <c r="C21" s="24" t="s">
        <v>70</v>
      </c>
      <c r="D21" s="25" t="s">
        <v>71</v>
      </c>
      <c r="E21" s="25" t="s">
        <v>72</v>
      </c>
      <c r="F21" s="25" t="s">
        <v>73</v>
      </c>
      <c r="G21" s="25" t="s">
        <v>33</v>
      </c>
      <c r="H21" s="25" t="s">
        <v>74</v>
      </c>
      <c r="I21" s="25" t="s">
        <v>75</v>
      </c>
      <c r="P21" s="43"/>
      <c r="W21" s="43"/>
      <c r="AC21" s="43"/>
      <c r="AD21" s="45">
        <v>2</v>
      </c>
      <c r="AF21" s="42">
        <v>4000</v>
      </c>
      <c r="AG21" s="9">
        <v>2</v>
      </c>
      <c r="AI21" s="9">
        <v>4484</v>
      </c>
      <c r="AJ21" s="43"/>
      <c r="AL21" s="34">
        <v>2</v>
      </c>
      <c r="AN21" s="42">
        <v>4484</v>
      </c>
      <c r="AQ21" s="30"/>
      <c r="AR21" s="8"/>
      <c r="AU21" s="27"/>
      <c r="AV21" s="47" t="s">
        <v>76</v>
      </c>
    </row>
    <row r="22" spans="2:48" ht="38.25" x14ac:dyDescent="0.2">
      <c r="B22" s="23" t="s">
        <v>69</v>
      </c>
      <c r="C22" s="24" t="s">
        <v>77</v>
      </c>
      <c r="D22" s="25" t="s">
        <v>71</v>
      </c>
      <c r="E22" s="25" t="s">
        <v>78</v>
      </c>
      <c r="F22" s="25" t="s">
        <v>73</v>
      </c>
      <c r="G22" s="25" t="s">
        <v>33</v>
      </c>
      <c r="H22" s="25" t="s">
        <v>74</v>
      </c>
      <c r="I22" s="25" t="s">
        <v>79</v>
      </c>
      <c r="P22" s="43"/>
      <c r="W22" s="43"/>
      <c r="AC22" s="43"/>
      <c r="AD22" s="45"/>
      <c r="AF22" s="42"/>
      <c r="AJ22" s="43"/>
      <c r="AL22" s="34"/>
      <c r="AN22" s="42"/>
      <c r="AQ22" s="30"/>
      <c r="AR22" s="8"/>
      <c r="AU22" s="27"/>
      <c r="AV22" s="47" t="s">
        <v>76</v>
      </c>
    </row>
    <row r="23" spans="2:48" ht="51" x14ac:dyDescent="0.2">
      <c r="B23" s="23" t="s">
        <v>69</v>
      </c>
      <c r="C23" s="24" t="s">
        <v>80</v>
      </c>
      <c r="D23" s="25" t="s">
        <v>71</v>
      </c>
      <c r="E23" s="25" t="s">
        <v>81</v>
      </c>
      <c r="F23" s="25" t="s">
        <v>82</v>
      </c>
      <c r="G23" s="25" t="s">
        <v>83</v>
      </c>
      <c r="H23" s="25" t="s">
        <v>74</v>
      </c>
      <c r="I23" s="25" t="s">
        <v>84</v>
      </c>
      <c r="P23" s="43"/>
      <c r="Q23" s="8">
        <v>4</v>
      </c>
      <c r="S23" s="38">
        <v>172981</v>
      </c>
      <c r="U23" s="1">
        <v>4</v>
      </c>
      <c r="W23" s="38">
        <v>178259</v>
      </c>
      <c r="X23" s="9">
        <v>4</v>
      </c>
      <c r="Z23" s="57">
        <v>183696.16</v>
      </c>
      <c r="AA23" s="1">
        <v>4</v>
      </c>
      <c r="AC23" s="58">
        <v>183696.16</v>
      </c>
      <c r="AD23" s="45">
        <v>5</v>
      </c>
      <c r="AF23" s="42">
        <v>276720</v>
      </c>
      <c r="AI23" s="57"/>
      <c r="AJ23" s="43"/>
      <c r="AL23" s="34">
        <v>5</v>
      </c>
      <c r="AN23" s="28">
        <v>217761</v>
      </c>
      <c r="AQ23" s="30"/>
      <c r="AR23" s="8"/>
      <c r="AU23" s="27"/>
      <c r="AV23" s="47" t="s">
        <v>76</v>
      </c>
    </row>
    <row r="24" spans="2:48" ht="13.5" customHeight="1" x14ac:dyDescent="0.2">
      <c r="B24" s="23" t="s">
        <v>85</v>
      </c>
      <c r="C24" s="36" t="s">
        <v>86</v>
      </c>
      <c r="D24" s="25" t="s">
        <v>87</v>
      </c>
      <c r="E24" s="25"/>
      <c r="F24" s="25"/>
      <c r="G24" s="49">
        <v>144</v>
      </c>
      <c r="H24" s="25"/>
      <c r="I24" s="25"/>
      <c r="J24" s="8">
        <v>371</v>
      </c>
      <c r="L24" s="59">
        <v>76595</v>
      </c>
      <c r="N24" s="1">
        <v>379</v>
      </c>
      <c r="P24" s="38">
        <v>79235</v>
      </c>
      <c r="Q24" s="8">
        <v>370</v>
      </c>
      <c r="S24" s="59">
        <v>77040</v>
      </c>
      <c r="U24" s="1">
        <v>356</v>
      </c>
      <c r="W24" s="38">
        <v>73655</v>
      </c>
      <c r="X24" s="9">
        <v>372</v>
      </c>
      <c r="Z24" s="41">
        <v>75330</v>
      </c>
      <c r="AA24" s="1">
        <v>372</v>
      </c>
      <c r="AC24" s="38">
        <v>75330</v>
      </c>
      <c r="AD24" s="45">
        <v>384</v>
      </c>
      <c r="AF24" s="42">
        <v>70768</v>
      </c>
      <c r="AI24" s="41"/>
      <c r="AJ24" s="38">
        <v>79235</v>
      </c>
      <c r="AL24" s="34">
        <v>379</v>
      </c>
      <c r="AN24" s="42">
        <v>59055</v>
      </c>
      <c r="AQ24" s="35">
        <v>1991</v>
      </c>
      <c r="AR24" s="8">
        <v>958741</v>
      </c>
      <c r="AT24" s="45">
        <v>1994</v>
      </c>
      <c r="AU24" s="56">
        <v>732400</v>
      </c>
      <c r="AV24" s="47" t="s">
        <v>88</v>
      </c>
    </row>
    <row r="25" spans="2:48" ht="25.5" x14ac:dyDescent="0.2">
      <c r="B25" s="2"/>
      <c r="C25" s="24" t="s">
        <v>89</v>
      </c>
      <c r="D25" s="25"/>
      <c r="E25" s="60">
        <v>100</v>
      </c>
      <c r="F25" s="25"/>
      <c r="G25" s="25"/>
      <c r="H25" s="25">
        <v>1996</v>
      </c>
      <c r="I25" s="25" t="s">
        <v>90</v>
      </c>
      <c r="P25" s="43"/>
      <c r="W25" s="43"/>
      <c r="AC25" s="43"/>
      <c r="AD25" s="45"/>
      <c r="AF25" s="42"/>
      <c r="AJ25" s="43"/>
      <c r="AL25" s="34"/>
      <c r="AN25" s="42"/>
      <c r="AQ25" s="30"/>
      <c r="AR25" s="8"/>
      <c r="AU25" s="56"/>
      <c r="AV25" s="47" t="s">
        <v>88</v>
      </c>
    </row>
    <row r="26" spans="2:48" x14ac:dyDescent="0.2">
      <c r="C26" s="24" t="s">
        <v>91</v>
      </c>
      <c r="D26" s="25"/>
      <c r="E26" s="25" t="s">
        <v>92</v>
      </c>
      <c r="F26" s="25"/>
      <c r="G26" s="25"/>
      <c r="H26" s="44">
        <v>35270</v>
      </c>
      <c r="I26" s="25" t="s">
        <v>93</v>
      </c>
      <c r="P26" s="43"/>
      <c r="W26" s="43"/>
      <c r="AC26" s="43"/>
      <c r="AD26" s="45"/>
      <c r="AF26" s="42"/>
      <c r="AJ26" s="43"/>
      <c r="AL26" s="34"/>
      <c r="AN26" s="42"/>
      <c r="AQ26" s="30"/>
      <c r="AR26" s="8"/>
      <c r="AU26" s="56"/>
      <c r="AV26" s="47" t="s">
        <v>88</v>
      </c>
    </row>
    <row r="27" spans="2:48" ht="27" customHeight="1" x14ac:dyDescent="0.2">
      <c r="C27" s="24" t="s">
        <v>94</v>
      </c>
      <c r="D27" s="25"/>
      <c r="E27" s="60">
        <v>10</v>
      </c>
      <c r="F27" s="25"/>
      <c r="G27" s="25"/>
      <c r="H27" s="44">
        <v>35270</v>
      </c>
      <c r="I27" s="25" t="s">
        <v>93</v>
      </c>
      <c r="P27" s="43"/>
      <c r="W27" s="43"/>
      <c r="Z27" s="23"/>
      <c r="AC27" s="43"/>
      <c r="AD27" s="45"/>
      <c r="AF27" s="42"/>
      <c r="AI27" s="23"/>
      <c r="AJ27" s="43"/>
      <c r="AL27" s="34"/>
      <c r="AN27" s="42"/>
      <c r="AQ27" s="30"/>
      <c r="AR27" s="8"/>
      <c r="AU27" s="56"/>
      <c r="AV27" s="47" t="s">
        <v>88</v>
      </c>
    </row>
    <row r="28" spans="2:48" ht="27.75" customHeight="1" x14ac:dyDescent="0.2">
      <c r="C28" s="24" t="s">
        <v>95</v>
      </c>
      <c r="D28" s="25"/>
      <c r="E28" s="60">
        <v>100</v>
      </c>
      <c r="F28" s="25"/>
      <c r="G28" s="25"/>
      <c r="H28" s="44">
        <v>35270</v>
      </c>
      <c r="I28" s="44" t="s">
        <v>96</v>
      </c>
      <c r="P28" s="43"/>
      <c r="W28" s="43"/>
      <c r="AC28" s="43"/>
      <c r="AD28" s="45"/>
      <c r="AF28" s="42"/>
      <c r="AJ28" s="43"/>
      <c r="AL28" s="34"/>
      <c r="AN28" s="42"/>
      <c r="AQ28" s="30"/>
      <c r="AR28" s="8"/>
      <c r="AU28" s="56"/>
      <c r="AV28" s="47" t="s">
        <v>88</v>
      </c>
    </row>
    <row r="29" spans="2:48" ht="13.5" customHeight="1" x14ac:dyDescent="0.2">
      <c r="C29" s="24" t="s">
        <v>97</v>
      </c>
      <c r="D29" s="25"/>
      <c r="E29" s="25" t="s">
        <v>98</v>
      </c>
      <c r="F29" s="25"/>
      <c r="G29" s="25"/>
      <c r="H29" s="44">
        <v>26481</v>
      </c>
      <c r="I29" s="44" t="s">
        <v>99</v>
      </c>
      <c r="P29" s="43"/>
      <c r="W29" s="43"/>
      <c r="AC29" s="43"/>
      <c r="AD29" s="45"/>
      <c r="AF29" s="42"/>
      <c r="AJ29" s="43"/>
      <c r="AL29" s="34"/>
      <c r="AN29" s="42"/>
      <c r="AQ29" s="30"/>
      <c r="AR29" s="8"/>
      <c r="AU29" s="56"/>
      <c r="AV29" s="47" t="s">
        <v>88</v>
      </c>
    </row>
    <row r="30" spans="2:48" ht="13.5" customHeight="1" x14ac:dyDescent="0.2">
      <c r="C30" s="36" t="s">
        <v>100</v>
      </c>
      <c r="D30" s="25" t="s">
        <v>87</v>
      </c>
      <c r="E30" s="25"/>
      <c r="F30" s="25"/>
      <c r="G30" s="25">
        <v>144</v>
      </c>
      <c r="H30" s="25"/>
      <c r="I30" s="25"/>
      <c r="J30" s="8">
        <v>1117</v>
      </c>
      <c r="L30" s="8">
        <v>675701</v>
      </c>
      <c r="N30" s="1">
        <v>1139</v>
      </c>
      <c r="P30" s="38">
        <v>690000</v>
      </c>
      <c r="Q30" s="8">
        <v>1198</v>
      </c>
      <c r="S30" s="8">
        <v>719228</v>
      </c>
      <c r="U30" s="1">
        <v>1225</v>
      </c>
      <c r="W30" s="38">
        <v>737222</v>
      </c>
      <c r="X30" s="9">
        <v>1235</v>
      </c>
      <c r="Z30" s="41">
        <v>746248</v>
      </c>
      <c r="AA30" s="1">
        <v>1235</v>
      </c>
      <c r="AC30" s="38">
        <v>746248</v>
      </c>
      <c r="AD30" s="61"/>
      <c r="AF30" s="42"/>
      <c r="AI30" s="41"/>
      <c r="AJ30" s="38">
        <v>690000</v>
      </c>
      <c r="AL30" s="61"/>
      <c r="AN30" s="42"/>
      <c r="AQ30" s="35"/>
      <c r="AR30" s="8"/>
      <c r="AT30" s="45"/>
      <c r="AU30" s="56"/>
      <c r="AV30" s="47" t="s">
        <v>88</v>
      </c>
    </row>
    <row r="31" spans="2:48" ht="26.25" customHeight="1" x14ac:dyDescent="0.2">
      <c r="C31" s="24" t="s">
        <v>101</v>
      </c>
      <c r="D31" s="25"/>
      <c r="E31" s="60">
        <v>100</v>
      </c>
      <c r="F31" s="25"/>
      <c r="G31" s="25"/>
      <c r="H31" s="44">
        <v>39428</v>
      </c>
      <c r="I31" s="44" t="s">
        <v>102</v>
      </c>
      <c r="P31" s="43"/>
      <c r="W31" s="43"/>
      <c r="AC31" s="43"/>
      <c r="AD31" s="45"/>
      <c r="AF31" s="42"/>
      <c r="AJ31" s="43"/>
      <c r="AL31" s="34"/>
      <c r="AN31" s="42"/>
      <c r="AQ31" s="30"/>
      <c r="AR31" s="8"/>
      <c r="AU31" s="56"/>
      <c r="AV31" s="47" t="s">
        <v>88</v>
      </c>
    </row>
    <row r="32" spans="2:48" x14ac:dyDescent="0.2">
      <c r="C32" s="24" t="s">
        <v>103</v>
      </c>
      <c r="D32" s="25"/>
      <c r="E32" s="60">
        <v>230</v>
      </c>
      <c r="F32" s="25"/>
      <c r="G32" s="25"/>
      <c r="H32" s="44">
        <v>35340</v>
      </c>
      <c r="I32" s="25" t="s">
        <v>102</v>
      </c>
      <c r="P32" s="43"/>
      <c r="W32" s="43"/>
      <c r="AC32" s="43"/>
      <c r="AD32" s="45"/>
      <c r="AF32" s="42"/>
      <c r="AJ32" s="43"/>
      <c r="AL32" s="34"/>
      <c r="AN32" s="42"/>
      <c r="AQ32" s="30"/>
      <c r="AR32" s="8"/>
      <c r="AU32" s="56"/>
      <c r="AV32" s="47" t="s">
        <v>88</v>
      </c>
    </row>
    <row r="33" spans="2:54" x14ac:dyDescent="0.2">
      <c r="C33" s="24" t="s">
        <v>104</v>
      </c>
      <c r="D33" s="25"/>
      <c r="E33" s="60">
        <v>50</v>
      </c>
      <c r="F33" s="25"/>
      <c r="G33" s="25"/>
      <c r="H33" s="44">
        <v>35340</v>
      </c>
      <c r="I33" s="25" t="s">
        <v>102</v>
      </c>
      <c r="P33" s="43"/>
      <c r="W33" s="43"/>
      <c r="AC33" s="43"/>
      <c r="AD33" s="45"/>
      <c r="AF33" s="42"/>
      <c r="AJ33" s="43"/>
      <c r="AL33" s="34"/>
      <c r="AN33" s="42"/>
      <c r="AQ33" s="30"/>
      <c r="AR33" s="8"/>
      <c r="AU33" s="56"/>
      <c r="AV33" s="47" t="s">
        <v>88</v>
      </c>
    </row>
    <row r="34" spans="2:54" ht="27" customHeight="1" x14ac:dyDescent="0.2">
      <c r="C34" s="24" t="s">
        <v>105</v>
      </c>
      <c r="D34" s="25"/>
      <c r="E34" s="25" t="s">
        <v>106</v>
      </c>
      <c r="F34" s="25"/>
      <c r="G34" s="25"/>
      <c r="H34" s="44">
        <v>39428</v>
      </c>
      <c r="I34" s="44" t="s">
        <v>102</v>
      </c>
      <c r="P34" s="43"/>
      <c r="W34" s="43"/>
      <c r="AC34" s="43"/>
      <c r="AD34" s="45"/>
      <c r="AF34" s="42"/>
      <c r="AJ34" s="43"/>
      <c r="AL34" s="34"/>
      <c r="AN34" s="42"/>
      <c r="AQ34" s="30"/>
      <c r="AR34" s="8"/>
      <c r="AU34" s="56"/>
      <c r="AV34" s="47" t="s">
        <v>88</v>
      </c>
    </row>
    <row r="35" spans="2:54" x14ac:dyDescent="0.2">
      <c r="C35" s="24" t="s">
        <v>107</v>
      </c>
      <c r="D35" s="25"/>
      <c r="E35" s="25" t="s">
        <v>108</v>
      </c>
      <c r="F35" s="25"/>
      <c r="G35" s="25"/>
      <c r="H35" s="44">
        <v>39428</v>
      </c>
      <c r="I35" s="44" t="s">
        <v>102</v>
      </c>
      <c r="P35" s="43"/>
      <c r="W35" s="43"/>
      <c r="AC35" s="43"/>
      <c r="AD35" s="45"/>
      <c r="AF35" s="42"/>
      <c r="AJ35" s="43"/>
      <c r="AL35" s="34"/>
      <c r="AN35" s="42"/>
      <c r="AQ35" s="30"/>
      <c r="AR35" s="8"/>
      <c r="AU35" s="56"/>
      <c r="AV35" s="47" t="s">
        <v>88</v>
      </c>
    </row>
    <row r="36" spans="2:54" ht="13.5" customHeight="1" x14ac:dyDescent="0.2">
      <c r="C36" s="36" t="s">
        <v>109</v>
      </c>
      <c r="D36" s="25" t="s">
        <v>87</v>
      </c>
      <c r="E36" s="25"/>
      <c r="F36" s="25"/>
      <c r="G36" s="25">
        <v>144</v>
      </c>
      <c r="H36" s="25"/>
      <c r="I36" s="25"/>
      <c r="J36" s="8">
        <v>223</v>
      </c>
      <c r="L36" s="8">
        <v>50399</v>
      </c>
      <c r="N36" s="1">
        <v>235</v>
      </c>
      <c r="P36" s="38">
        <v>51030</v>
      </c>
      <c r="Q36" s="8">
        <v>237</v>
      </c>
      <c r="S36" s="8">
        <v>51300</v>
      </c>
      <c r="U36" s="1">
        <v>243</v>
      </c>
      <c r="W36" s="38">
        <v>53000</v>
      </c>
      <c r="X36" s="9">
        <v>252</v>
      </c>
      <c r="Z36" s="41">
        <v>53700</v>
      </c>
      <c r="AA36" s="1">
        <v>252</v>
      </c>
      <c r="AC36" s="38">
        <v>53700</v>
      </c>
      <c r="AD36" s="45">
        <v>250</v>
      </c>
      <c r="AF36" s="42">
        <v>43684</v>
      </c>
      <c r="AI36" s="41"/>
      <c r="AJ36" s="38">
        <v>51030</v>
      </c>
      <c r="AL36" s="34">
        <v>254</v>
      </c>
      <c r="AN36" s="42">
        <v>48933</v>
      </c>
      <c r="AQ36" s="35"/>
      <c r="AR36" s="8"/>
      <c r="AT36" s="45"/>
      <c r="AU36" s="56"/>
      <c r="AV36" s="47" t="s">
        <v>88</v>
      </c>
    </row>
    <row r="37" spans="2:54" x14ac:dyDescent="0.2">
      <c r="C37" s="24" t="s">
        <v>110</v>
      </c>
      <c r="D37" s="25"/>
      <c r="E37" s="25" t="s">
        <v>111</v>
      </c>
      <c r="F37" s="25"/>
      <c r="G37" s="25"/>
      <c r="H37" s="44">
        <v>35340</v>
      </c>
      <c r="I37" s="44" t="s">
        <v>112</v>
      </c>
      <c r="P37" s="43"/>
      <c r="W37" s="43"/>
      <c r="AC37" s="43"/>
      <c r="AD37" s="45"/>
      <c r="AF37" s="42"/>
      <c r="AJ37" s="43"/>
      <c r="AL37" s="34"/>
      <c r="AN37" s="42"/>
      <c r="AQ37" s="30"/>
      <c r="AR37" s="8"/>
      <c r="AU37" s="56"/>
      <c r="AV37" s="47" t="s">
        <v>88</v>
      </c>
    </row>
    <row r="38" spans="2:54" x14ac:dyDescent="0.2">
      <c r="C38" s="24" t="s">
        <v>113</v>
      </c>
      <c r="D38" s="25"/>
      <c r="E38" s="25" t="s">
        <v>114</v>
      </c>
      <c r="F38" s="25"/>
      <c r="G38" s="25"/>
      <c r="H38" s="44">
        <v>35340</v>
      </c>
      <c r="I38" s="25" t="s">
        <v>112</v>
      </c>
      <c r="P38" s="43"/>
      <c r="W38" s="43"/>
      <c r="AC38" s="43"/>
      <c r="AD38" s="45"/>
      <c r="AF38" s="42"/>
      <c r="AJ38" s="43"/>
      <c r="AL38" s="34"/>
      <c r="AN38" s="42"/>
      <c r="AQ38" s="30"/>
      <c r="AR38" s="8"/>
      <c r="AU38" s="56"/>
      <c r="AV38" s="47" t="s">
        <v>88</v>
      </c>
    </row>
    <row r="39" spans="2:54" ht="13.5" customHeight="1" x14ac:dyDescent="0.2">
      <c r="C39" s="24" t="s">
        <v>115</v>
      </c>
      <c r="D39" s="25"/>
      <c r="E39" s="25" t="s">
        <v>116</v>
      </c>
      <c r="F39" s="25"/>
      <c r="G39" s="25"/>
      <c r="H39" s="25" t="s">
        <v>117</v>
      </c>
      <c r="I39" s="25" t="s">
        <v>112</v>
      </c>
      <c r="P39" s="43"/>
      <c r="W39" s="43"/>
      <c r="AC39" s="43"/>
      <c r="AD39" s="45"/>
      <c r="AF39" s="42"/>
      <c r="AJ39" s="43"/>
      <c r="AL39" s="34"/>
      <c r="AN39" s="42"/>
      <c r="AQ39" s="30"/>
      <c r="AR39" s="8"/>
      <c r="AU39" s="56"/>
      <c r="AV39" s="47" t="s">
        <v>88</v>
      </c>
    </row>
    <row r="40" spans="2:54" ht="13.5" customHeight="1" x14ac:dyDescent="0.2">
      <c r="C40" s="24" t="s">
        <v>118</v>
      </c>
      <c r="D40" s="25" t="s">
        <v>87</v>
      </c>
      <c r="E40" s="25"/>
      <c r="F40" s="25"/>
      <c r="G40" s="25">
        <v>144</v>
      </c>
      <c r="H40" s="44"/>
      <c r="I40" s="44"/>
      <c r="J40" s="8">
        <v>62</v>
      </c>
      <c r="L40" s="8">
        <v>2145</v>
      </c>
      <c r="N40" s="1">
        <v>56</v>
      </c>
      <c r="P40" s="38">
        <v>1938</v>
      </c>
      <c r="Q40" s="8">
        <v>52</v>
      </c>
      <c r="S40" s="8">
        <v>1799</v>
      </c>
      <c r="U40" s="1">
        <v>53</v>
      </c>
      <c r="W40" s="38">
        <v>1834</v>
      </c>
      <c r="X40" s="9">
        <v>54</v>
      </c>
      <c r="Z40" s="41">
        <v>1915</v>
      </c>
      <c r="AA40" s="1">
        <v>54</v>
      </c>
      <c r="AC40" s="38">
        <v>1915</v>
      </c>
      <c r="AD40" s="45">
        <v>52</v>
      </c>
      <c r="AF40" s="42">
        <v>2090</v>
      </c>
      <c r="AI40" s="41"/>
      <c r="AJ40" s="38">
        <v>1938</v>
      </c>
      <c r="AL40" s="34">
        <v>50</v>
      </c>
      <c r="AN40" s="42">
        <v>2267</v>
      </c>
      <c r="AQ40" s="35"/>
      <c r="AR40" s="8"/>
      <c r="AT40" s="45"/>
      <c r="AU40" s="56"/>
      <c r="AV40" s="47" t="s">
        <v>88</v>
      </c>
    </row>
    <row r="41" spans="2:54" x14ac:dyDescent="0.2">
      <c r="C41" s="36" t="s">
        <v>119</v>
      </c>
      <c r="D41" s="25"/>
      <c r="E41" s="25"/>
      <c r="F41" s="25"/>
      <c r="G41" s="25"/>
      <c r="H41" s="25"/>
      <c r="I41" s="25"/>
      <c r="P41" s="43"/>
      <c r="W41" s="43"/>
      <c r="AC41" s="43">
        <v>0</v>
      </c>
      <c r="AD41" s="45"/>
      <c r="AF41" s="42"/>
      <c r="AJ41" s="43"/>
      <c r="AL41" s="34"/>
      <c r="AN41" s="42"/>
      <c r="AQ41" s="30"/>
      <c r="AR41" s="8"/>
      <c r="AU41" s="56"/>
      <c r="AV41" s="47" t="s">
        <v>88</v>
      </c>
    </row>
    <row r="42" spans="2:54" x14ac:dyDescent="0.2">
      <c r="C42" s="24" t="s">
        <v>120</v>
      </c>
      <c r="D42" s="25"/>
      <c r="E42" s="60">
        <v>100</v>
      </c>
      <c r="F42" s="25"/>
      <c r="G42" s="25"/>
      <c r="H42" s="44">
        <v>31931</v>
      </c>
      <c r="I42" s="44" t="s">
        <v>121</v>
      </c>
      <c r="P42" s="43"/>
      <c r="W42" s="43"/>
      <c r="AC42" s="43"/>
      <c r="AD42" s="45"/>
      <c r="AF42" s="42"/>
      <c r="AJ42" s="43"/>
      <c r="AL42" s="34"/>
      <c r="AN42" s="42"/>
      <c r="AQ42" s="30"/>
      <c r="AR42" s="8"/>
      <c r="AU42" s="56"/>
      <c r="AV42" s="47" t="s">
        <v>88</v>
      </c>
    </row>
    <row r="43" spans="2:54" x14ac:dyDescent="0.2">
      <c r="C43" s="24" t="s">
        <v>122</v>
      </c>
      <c r="D43" s="25"/>
      <c r="E43" s="60">
        <v>15</v>
      </c>
      <c r="F43" s="25"/>
      <c r="G43" s="25"/>
      <c r="H43" s="44">
        <v>37587</v>
      </c>
      <c r="I43" s="25" t="s">
        <v>121</v>
      </c>
      <c r="P43" s="43"/>
      <c r="W43" s="43"/>
      <c r="AC43" s="43"/>
      <c r="AD43" s="45"/>
      <c r="AF43" s="42"/>
      <c r="AJ43" s="43"/>
      <c r="AL43" s="34"/>
      <c r="AN43" s="42"/>
      <c r="AQ43" s="30"/>
      <c r="AR43" s="8"/>
      <c r="AU43" s="56"/>
      <c r="AV43" s="47" t="s">
        <v>88</v>
      </c>
    </row>
    <row r="44" spans="2:54" x14ac:dyDescent="0.2">
      <c r="C44" s="24" t="s">
        <v>123</v>
      </c>
      <c r="D44" s="25"/>
      <c r="E44" s="60">
        <v>10</v>
      </c>
      <c r="F44" s="25"/>
      <c r="G44" s="25"/>
      <c r="H44" s="44">
        <v>37587</v>
      </c>
      <c r="I44" s="25" t="s">
        <v>121</v>
      </c>
      <c r="P44" s="43"/>
      <c r="W44" s="43"/>
      <c r="AC44" s="43"/>
      <c r="AD44" s="45"/>
      <c r="AF44" s="42"/>
      <c r="AJ44" s="43"/>
      <c r="AL44" s="34"/>
      <c r="AN44" s="42"/>
      <c r="AQ44" s="30"/>
      <c r="AR44" s="8"/>
      <c r="AU44" s="56"/>
      <c r="AV44" s="47"/>
    </row>
    <row r="45" spans="2:54" x14ac:dyDescent="0.2">
      <c r="D45" s="25"/>
      <c r="E45" s="60"/>
      <c r="F45" s="25"/>
      <c r="G45" s="25"/>
      <c r="H45" s="44"/>
      <c r="I45" s="62"/>
      <c r="P45" s="43"/>
      <c r="W45" s="43"/>
      <c r="AC45" s="43"/>
      <c r="AD45" s="45"/>
      <c r="AF45" s="42"/>
      <c r="AJ45" s="43"/>
      <c r="AL45" s="34"/>
      <c r="AN45" s="42"/>
      <c r="AQ45" s="30"/>
      <c r="AR45" s="8"/>
      <c r="AU45" s="56"/>
      <c r="AV45" s="47"/>
    </row>
    <row r="46" spans="2:54" x14ac:dyDescent="0.2">
      <c r="C46" s="36" t="s">
        <v>124</v>
      </c>
      <c r="D46" s="25"/>
      <c r="E46" s="60"/>
      <c r="F46" s="25"/>
      <c r="G46" s="63" t="s">
        <v>35</v>
      </c>
      <c r="H46" s="25"/>
      <c r="I46" s="25"/>
      <c r="P46" s="43"/>
      <c r="W46" s="43"/>
      <c r="Z46" s="9" t="s">
        <v>35</v>
      </c>
      <c r="AC46" s="43"/>
      <c r="AD46" s="45"/>
      <c r="AF46" s="42"/>
      <c r="AJ46" s="43"/>
      <c r="AL46" s="34"/>
      <c r="AN46" s="42"/>
      <c r="AQ46" s="30"/>
      <c r="AR46" s="8"/>
      <c r="AU46" s="56"/>
      <c r="AV46" s="47"/>
    </row>
    <row r="47" spans="2:54" ht="51" x14ac:dyDescent="0.2">
      <c r="B47" s="23" t="s">
        <v>63</v>
      </c>
      <c r="C47" s="24" t="s">
        <v>125</v>
      </c>
      <c r="D47" s="25" t="s">
        <v>126</v>
      </c>
      <c r="E47" s="60" t="s">
        <v>127</v>
      </c>
      <c r="F47" s="25" t="s">
        <v>128</v>
      </c>
      <c r="G47" s="25" t="s">
        <v>63</v>
      </c>
      <c r="H47" s="25" t="s">
        <v>129</v>
      </c>
      <c r="I47" s="25" t="s">
        <v>130</v>
      </c>
      <c r="P47" s="43"/>
      <c r="W47" s="43"/>
      <c r="AC47" s="43"/>
      <c r="AD47" s="45"/>
      <c r="AF47" s="42"/>
      <c r="AJ47" s="43"/>
      <c r="AL47" s="34"/>
      <c r="AN47" s="42"/>
      <c r="AQ47" s="30"/>
      <c r="AR47" s="8"/>
      <c r="AU47" s="56"/>
      <c r="AV47" s="47"/>
      <c r="BB47" s="1" t="s">
        <v>131</v>
      </c>
    </row>
    <row r="48" spans="2:54" x14ac:dyDescent="0.2">
      <c r="D48" s="25"/>
      <c r="E48" s="46"/>
      <c r="F48" s="25"/>
      <c r="G48" s="25"/>
      <c r="H48" s="25"/>
      <c r="I48" s="25"/>
      <c r="P48" s="43"/>
      <c r="W48" s="43"/>
      <c r="AC48" s="43"/>
      <c r="AD48" s="45"/>
      <c r="AF48" s="42"/>
      <c r="AJ48" s="43"/>
      <c r="AL48" s="34"/>
      <c r="AN48" s="42"/>
      <c r="AQ48" s="30"/>
      <c r="AR48" s="8"/>
      <c r="AU48" s="56"/>
      <c r="AV48" s="47"/>
    </row>
    <row r="49" spans="2:48" ht="30.6" customHeight="1" x14ac:dyDescent="0.2">
      <c r="C49" s="36" t="s">
        <v>132</v>
      </c>
      <c r="D49" s="25"/>
      <c r="E49" s="60"/>
      <c r="F49" s="25"/>
      <c r="G49" s="25"/>
      <c r="H49" s="25"/>
      <c r="I49" s="25"/>
      <c r="L49" s="23" t="s">
        <v>133</v>
      </c>
      <c r="P49" s="43"/>
      <c r="S49" s="23"/>
      <c r="W49" s="43"/>
      <c r="Z49" s="23"/>
      <c r="AC49" s="43">
        <v>0</v>
      </c>
      <c r="AD49" s="45"/>
      <c r="AF49" s="42"/>
      <c r="AI49" s="23"/>
      <c r="AJ49" s="43"/>
      <c r="AL49" s="34"/>
      <c r="AN49" s="42"/>
      <c r="AQ49" s="30"/>
      <c r="AR49" s="8"/>
      <c r="AU49" s="56"/>
      <c r="AV49" s="47"/>
    </row>
    <row r="50" spans="2:48" x14ac:dyDescent="0.2">
      <c r="B50" s="23" t="s">
        <v>134</v>
      </c>
      <c r="C50" s="24" t="s">
        <v>135</v>
      </c>
      <c r="D50" s="25" t="s">
        <v>136</v>
      </c>
      <c r="E50" s="60"/>
      <c r="F50" s="25"/>
      <c r="G50" s="64" t="s">
        <v>137</v>
      </c>
      <c r="H50" s="25"/>
      <c r="I50" s="25"/>
      <c r="L50" s="50">
        <f>63390+8775210.04+1250+63090+13761762.48</f>
        <v>22664702.52</v>
      </c>
      <c r="P50" s="43">
        <v>21566935.120000001</v>
      </c>
      <c r="S50" s="50">
        <v>23042333</v>
      </c>
      <c r="W50" s="43">
        <v>22917962</v>
      </c>
      <c r="AC50" s="43">
        <v>23339885</v>
      </c>
      <c r="AD50" s="45"/>
      <c r="AF50" s="42">
        <v>24227641</v>
      </c>
      <c r="AJ50" s="43">
        <v>21566935.120000001</v>
      </c>
      <c r="AL50" s="34"/>
      <c r="AN50" s="42">
        <v>24627279</v>
      </c>
      <c r="AQ50" s="30"/>
      <c r="AR50" s="8">
        <v>26368087.5</v>
      </c>
      <c r="AU50" s="56">
        <v>26567023.789999999</v>
      </c>
      <c r="AV50" s="47"/>
    </row>
    <row r="51" spans="2:48" ht="25.5" x14ac:dyDescent="0.2">
      <c r="B51" s="23" t="s">
        <v>138</v>
      </c>
      <c r="C51" s="24" t="s">
        <v>139</v>
      </c>
      <c r="D51" s="25" t="s">
        <v>136</v>
      </c>
      <c r="E51" s="60">
        <v>20</v>
      </c>
      <c r="F51" s="25" t="s">
        <v>128</v>
      </c>
      <c r="G51" s="25"/>
      <c r="H51" s="25" t="s">
        <v>140</v>
      </c>
      <c r="I51" s="65">
        <v>321.2</v>
      </c>
      <c r="P51" s="43"/>
      <c r="W51" s="43"/>
      <c r="Z51" s="9" t="s">
        <v>35</v>
      </c>
      <c r="AC51" s="43"/>
      <c r="AD51" s="45"/>
      <c r="AF51" s="42"/>
      <c r="AJ51" s="43"/>
      <c r="AL51" s="34"/>
      <c r="AN51" s="42"/>
      <c r="AQ51" s="30"/>
      <c r="AR51" s="8"/>
      <c r="AU51" s="56"/>
      <c r="AV51" s="47"/>
    </row>
    <row r="52" spans="2:48" ht="25.5" x14ac:dyDescent="0.2">
      <c r="C52" s="24" t="s">
        <v>141</v>
      </c>
      <c r="D52" s="25" t="s">
        <v>136</v>
      </c>
      <c r="E52" s="60">
        <v>20</v>
      </c>
      <c r="F52" s="25" t="s">
        <v>128</v>
      </c>
      <c r="G52" s="25"/>
      <c r="H52" s="25" t="s">
        <v>140</v>
      </c>
      <c r="I52" s="25" t="s">
        <v>142</v>
      </c>
      <c r="P52" s="43"/>
      <c r="W52" s="43"/>
      <c r="AC52" s="43"/>
      <c r="AD52" s="45"/>
      <c r="AF52" s="42"/>
      <c r="AJ52" s="43"/>
      <c r="AL52" s="34"/>
      <c r="AN52" s="42"/>
      <c r="AQ52" s="30"/>
      <c r="AR52" s="8"/>
      <c r="AU52" s="56"/>
      <c r="AV52" s="47"/>
    </row>
    <row r="53" spans="2:48" ht="25.5" x14ac:dyDescent="0.2">
      <c r="C53" s="24" t="s">
        <v>143</v>
      </c>
      <c r="D53" s="25" t="s">
        <v>136</v>
      </c>
      <c r="E53" s="60" t="s">
        <v>35</v>
      </c>
      <c r="F53" s="25" t="s">
        <v>128</v>
      </c>
      <c r="G53" s="25"/>
      <c r="H53" s="25"/>
      <c r="I53" s="25">
        <v>321.23</v>
      </c>
      <c r="P53" s="43"/>
      <c r="W53" s="43"/>
      <c r="AC53" s="43"/>
      <c r="AD53" s="45"/>
      <c r="AF53" s="42"/>
      <c r="AJ53" s="43"/>
      <c r="AL53" s="34"/>
      <c r="AN53" s="42"/>
      <c r="AQ53" s="30"/>
      <c r="AR53" s="8"/>
      <c r="AU53" s="56"/>
      <c r="AV53" s="47"/>
    </row>
    <row r="54" spans="2:48" ht="24" customHeight="1" x14ac:dyDescent="0.2">
      <c r="C54" s="24" t="s">
        <v>144</v>
      </c>
      <c r="D54" s="25" t="s">
        <v>136</v>
      </c>
      <c r="E54" s="60">
        <v>10</v>
      </c>
      <c r="F54" s="25" t="s">
        <v>128</v>
      </c>
      <c r="G54" s="25"/>
      <c r="H54" s="25" t="s">
        <v>145</v>
      </c>
      <c r="I54" s="25">
        <v>321.23</v>
      </c>
      <c r="P54" s="43"/>
      <c r="W54" s="43"/>
      <c r="Z54" s="9" t="s">
        <v>146</v>
      </c>
      <c r="AC54" s="43"/>
      <c r="AD54" s="45"/>
      <c r="AF54" s="42"/>
      <c r="AJ54" s="43"/>
      <c r="AL54" s="34"/>
      <c r="AN54" s="42"/>
      <c r="AQ54" s="30"/>
      <c r="AR54" s="8"/>
      <c r="AU54" s="56"/>
      <c r="AV54" s="47"/>
    </row>
    <row r="55" spans="2:48" ht="25.5" x14ac:dyDescent="0.2">
      <c r="C55" s="24" t="s">
        <v>147</v>
      </c>
      <c r="D55" s="25" t="s">
        <v>136</v>
      </c>
      <c r="E55" s="60">
        <v>20</v>
      </c>
      <c r="F55" s="25" t="s">
        <v>128</v>
      </c>
      <c r="G55" s="25"/>
      <c r="H55" s="25" t="s">
        <v>140</v>
      </c>
      <c r="I55" s="25">
        <v>321.23</v>
      </c>
      <c r="P55" s="43"/>
      <c r="W55" s="43"/>
      <c r="AC55" s="43"/>
      <c r="AD55" s="45"/>
      <c r="AF55" s="42"/>
      <c r="AJ55" s="43"/>
      <c r="AL55" s="34"/>
      <c r="AN55" s="42"/>
      <c r="AQ55" s="30"/>
      <c r="AR55" s="8"/>
      <c r="AU55" s="56"/>
      <c r="AV55" s="47"/>
    </row>
    <row r="56" spans="2:48" ht="30" customHeight="1" x14ac:dyDescent="0.2">
      <c r="C56" s="24" t="s">
        <v>148</v>
      </c>
      <c r="D56" s="25" t="s">
        <v>136</v>
      </c>
      <c r="E56" s="60" t="s">
        <v>149</v>
      </c>
      <c r="F56" s="25" t="s">
        <v>128</v>
      </c>
      <c r="G56" s="25"/>
      <c r="H56" s="25" t="s">
        <v>150</v>
      </c>
      <c r="I56" s="25">
        <v>321.42</v>
      </c>
      <c r="P56" s="43"/>
      <c r="W56" s="43"/>
      <c r="AC56" s="43"/>
      <c r="AD56" s="45"/>
      <c r="AF56" s="42"/>
      <c r="AJ56" s="43"/>
      <c r="AL56" s="34"/>
      <c r="AN56" s="42"/>
      <c r="AQ56" s="30"/>
      <c r="AR56" s="8"/>
      <c r="AU56" s="56"/>
      <c r="AV56" s="47"/>
    </row>
    <row r="57" spans="2:48" ht="25.5" x14ac:dyDescent="0.2">
      <c r="C57" s="24" t="s">
        <v>151</v>
      </c>
      <c r="D57" s="25" t="s">
        <v>136</v>
      </c>
      <c r="E57" s="60">
        <v>20</v>
      </c>
      <c r="F57" s="25" t="s">
        <v>128</v>
      </c>
      <c r="G57" s="25"/>
      <c r="H57" s="25" t="s">
        <v>140</v>
      </c>
      <c r="I57" s="25">
        <v>321.45999999999998</v>
      </c>
      <c r="P57" s="43"/>
      <c r="W57" s="43"/>
      <c r="AC57" s="43"/>
      <c r="AD57" s="45"/>
      <c r="AF57" s="42"/>
      <c r="AJ57" s="43"/>
      <c r="AL57" s="34"/>
      <c r="AN57" s="42"/>
      <c r="AQ57" s="30"/>
      <c r="AR57" s="8"/>
      <c r="AU57" s="56"/>
      <c r="AV57" s="47"/>
    </row>
    <row r="58" spans="2:48" ht="25.5" x14ac:dyDescent="0.2">
      <c r="C58" s="24" t="s">
        <v>152</v>
      </c>
      <c r="D58" s="25" t="s">
        <v>136</v>
      </c>
      <c r="E58" s="60">
        <v>20</v>
      </c>
      <c r="F58" s="25" t="s">
        <v>128</v>
      </c>
      <c r="G58" s="25"/>
      <c r="H58" s="25" t="s">
        <v>140</v>
      </c>
      <c r="I58" s="25">
        <v>321.47000000000003</v>
      </c>
      <c r="P58" s="43"/>
      <c r="W58" s="43"/>
      <c r="AC58" s="43"/>
      <c r="AD58" s="45"/>
      <c r="AF58" s="42"/>
      <c r="AJ58" s="43"/>
      <c r="AL58" s="34"/>
      <c r="AN58" s="42"/>
      <c r="AQ58" s="30"/>
      <c r="AR58" s="8"/>
      <c r="AU58" s="56"/>
      <c r="AV58" s="47"/>
    </row>
    <row r="59" spans="2:48" ht="25.5" x14ac:dyDescent="0.2">
      <c r="C59" s="24" t="s">
        <v>153</v>
      </c>
      <c r="D59" s="25" t="s">
        <v>136</v>
      </c>
      <c r="E59" s="60">
        <v>10</v>
      </c>
      <c r="F59" s="25" t="s">
        <v>128</v>
      </c>
      <c r="G59" s="25"/>
      <c r="H59" s="25" t="s">
        <v>140</v>
      </c>
      <c r="I59" s="25">
        <v>321.52</v>
      </c>
      <c r="P59" s="43"/>
      <c r="W59" s="43"/>
      <c r="AC59" s="43"/>
      <c r="AD59" s="45"/>
      <c r="AF59" s="42"/>
      <c r="AJ59" s="43"/>
      <c r="AL59" s="34"/>
      <c r="AN59" s="42"/>
      <c r="AQ59" s="30"/>
      <c r="AR59" s="8"/>
      <c r="AU59" s="56"/>
      <c r="AV59" s="47"/>
    </row>
    <row r="60" spans="2:48" ht="25.5" x14ac:dyDescent="0.2">
      <c r="C60" s="24" t="s">
        <v>154</v>
      </c>
      <c r="D60" s="25" t="s">
        <v>136</v>
      </c>
      <c r="E60" s="60">
        <v>20</v>
      </c>
      <c r="F60" s="25" t="s">
        <v>128</v>
      </c>
      <c r="G60" s="25"/>
      <c r="H60" s="25" t="s">
        <v>140</v>
      </c>
      <c r="I60" s="25">
        <v>321.08999999999997</v>
      </c>
      <c r="P60" s="43"/>
      <c r="W60" s="43"/>
      <c r="AC60" s="43"/>
      <c r="AD60" s="45"/>
      <c r="AF60" s="42"/>
      <c r="AJ60" s="43"/>
      <c r="AL60" s="34"/>
      <c r="AN60" s="42"/>
      <c r="AQ60" s="30"/>
      <c r="AR60" s="8"/>
      <c r="AU60" s="56"/>
      <c r="AV60" s="47"/>
    </row>
    <row r="61" spans="2:48" ht="25.5" x14ac:dyDescent="0.2">
      <c r="C61" s="24" t="s">
        <v>155</v>
      </c>
      <c r="D61" s="25" t="s">
        <v>156</v>
      </c>
      <c r="E61" s="46">
        <v>15</v>
      </c>
      <c r="F61" s="25" t="s">
        <v>128</v>
      </c>
      <c r="G61" s="25" t="s">
        <v>157</v>
      </c>
      <c r="H61" s="25" t="s">
        <v>158</v>
      </c>
      <c r="I61" s="25" t="s">
        <v>159</v>
      </c>
      <c r="L61" s="35" t="s">
        <v>160</v>
      </c>
      <c r="P61" s="43"/>
      <c r="S61" s="35"/>
      <c r="W61" s="43"/>
      <c r="AC61" s="43"/>
      <c r="AD61" s="45"/>
      <c r="AF61" s="42"/>
      <c r="AJ61" s="43"/>
      <c r="AL61" s="34"/>
      <c r="AN61" s="42"/>
      <c r="AQ61" s="30"/>
      <c r="AR61" s="8"/>
      <c r="AU61" s="56"/>
      <c r="AV61" s="47"/>
    </row>
    <row r="62" spans="2:48" ht="25.5" x14ac:dyDescent="0.2">
      <c r="B62" s="23" t="s">
        <v>134</v>
      </c>
      <c r="C62" s="24" t="s">
        <v>161</v>
      </c>
      <c r="D62" s="25" t="s">
        <v>136</v>
      </c>
      <c r="E62" s="60" t="s">
        <v>162</v>
      </c>
      <c r="F62" s="25" t="s">
        <v>128</v>
      </c>
      <c r="G62" s="49" t="s">
        <v>163</v>
      </c>
      <c r="H62" s="25" t="s">
        <v>164</v>
      </c>
      <c r="I62" s="25">
        <v>321.33999999999997</v>
      </c>
      <c r="L62" s="50">
        <v>1456021.32</v>
      </c>
      <c r="P62" s="43">
        <v>1341544.0900000001</v>
      </c>
      <c r="S62" s="50">
        <v>1216543</v>
      </c>
      <c r="W62" s="43">
        <v>1217135</v>
      </c>
      <c r="AC62" s="43">
        <v>1224535</v>
      </c>
      <c r="AD62" s="45"/>
      <c r="AF62" s="42">
        <v>1349154</v>
      </c>
      <c r="AJ62" s="43">
        <v>1341544.0900000001</v>
      </c>
      <c r="AL62" s="34"/>
      <c r="AN62" s="42">
        <v>1388057</v>
      </c>
      <c r="AQ62" s="30"/>
      <c r="AR62" s="8">
        <v>1394638.21</v>
      </c>
      <c r="AU62" s="56">
        <v>1424280.45</v>
      </c>
      <c r="AV62" s="47"/>
    </row>
    <row r="63" spans="2:48" ht="25.5" x14ac:dyDescent="0.2">
      <c r="C63" s="24" t="s">
        <v>165</v>
      </c>
      <c r="D63" s="25" t="s">
        <v>136</v>
      </c>
      <c r="E63" s="60"/>
      <c r="F63" s="25" t="s">
        <v>128</v>
      </c>
      <c r="G63" s="25" t="s">
        <v>166</v>
      </c>
      <c r="H63" s="25" t="s">
        <v>167</v>
      </c>
      <c r="I63" s="25">
        <v>321.33999999999997</v>
      </c>
      <c r="P63" s="43"/>
      <c r="W63" s="43"/>
      <c r="AC63" s="43"/>
      <c r="AD63" s="45"/>
      <c r="AF63" s="42"/>
      <c r="AJ63" s="43"/>
      <c r="AL63" s="34"/>
      <c r="AN63" s="42"/>
      <c r="AQ63" s="30"/>
      <c r="AR63" s="8"/>
      <c r="AU63" s="56"/>
      <c r="AV63" s="47"/>
    </row>
    <row r="64" spans="2:48" ht="19.5" customHeight="1" x14ac:dyDescent="0.2">
      <c r="C64" s="24" t="s">
        <v>168</v>
      </c>
      <c r="D64" s="25" t="s">
        <v>136</v>
      </c>
      <c r="E64" s="60"/>
      <c r="F64" s="25" t="s">
        <v>128</v>
      </c>
      <c r="G64" s="25" t="s">
        <v>166</v>
      </c>
      <c r="H64" s="25" t="s">
        <v>167</v>
      </c>
      <c r="I64" s="25">
        <v>321.33999999999997</v>
      </c>
      <c r="P64" s="43"/>
      <c r="W64" s="43"/>
      <c r="AC64" s="43"/>
      <c r="AD64" s="45"/>
      <c r="AF64" s="42"/>
      <c r="AJ64" s="43"/>
      <c r="AL64" s="34"/>
      <c r="AN64" s="42"/>
      <c r="AQ64" s="30"/>
      <c r="AR64" s="8"/>
      <c r="AU64" s="56"/>
      <c r="AV64" s="47"/>
    </row>
    <row r="65" spans="1:48" ht="25.5" x14ac:dyDescent="0.2">
      <c r="C65" s="24" t="s">
        <v>169</v>
      </c>
      <c r="D65" s="25" t="s">
        <v>136</v>
      </c>
      <c r="E65" s="60" t="s">
        <v>170</v>
      </c>
      <c r="F65" s="25" t="s">
        <v>128</v>
      </c>
      <c r="G65" s="25" t="s">
        <v>171</v>
      </c>
      <c r="H65" s="25" t="s">
        <v>172</v>
      </c>
      <c r="I65" s="25">
        <v>321.33999999999997</v>
      </c>
      <c r="P65" s="43"/>
      <c r="W65" s="43"/>
      <c r="AC65" s="43"/>
      <c r="AD65" s="45"/>
      <c r="AF65" s="42"/>
      <c r="AJ65" s="43"/>
      <c r="AL65" s="34"/>
      <c r="AN65" s="42"/>
      <c r="AQ65" s="30"/>
      <c r="AR65" s="8"/>
      <c r="AU65" s="56"/>
      <c r="AV65" s="47"/>
    </row>
    <row r="66" spans="1:48" ht="25.5" x14ac:dyDescent="0.2">
      <c r="C66" s="24" t="s">
        <v>173</v>
      </c>
      <c r="D66" s="25" t="s">
        <v>136</v>
      </c>
      <c r="E66" s="60"/>
      <c r="F66" s="25" t="s">
        <v>128</v>
      </c>
      <c r="G66" s="25"/>
      <c r="H66" s="25" t="s">
        <v>174</v>
      </c>
      <c r="I66" s="25">
        <v>321.33999999999997</v>
      </c>
      <c r="P66" s="43"/>
      <c r="W66" s="43"/>
      <c r="AC66" s="43"/>
      <c r="AD66" s="45"/>
      <c r="AF66" s="42"/>
      <c r="AJ66" s="43"/>
      <c r="AL66" s="34"/>
      <c r="AN66" s="42"/>
      <c r="AQ66" s="30"/>
      <c r="AR66" s="8"/>
      <c r="AU66" s="56"/>
      <c r="AV66" s="47"/>
    </row>
    <row r="67" spans="1:48" ht="25.5" x14ac:dyDescent="0.2">
      <c r="C67" s="24" t="s">
        <v>175</v>
      </c>
      <c r="D67" s="25" t="s">
        <v>136</v>
      </c>
      <c r="E67" s="60"/>
      <c r="F67" s="25" t="s">
        <v>128</v>
      </c>
      <c r="G67" s="25"/>
      <c r="H67" s="25" t="s">
        <v>176</v>
      </c>
      <c r="I67" s="25">
        <v>321.33999999999997</v>
      </c>
      <c r="P67" s="43"/>
      <c r="W67" s="43"/>
      <c r="AC67" s="43"/>
      <c r="AD67" s="45"/>
      <c r="AF67" s="42"/>
      <c r="AJ67" s="43"/>
      <c r="AL67" s="34"/>
      <c r="AN67" s="42"/>
      <c r="AQ67" s="30"/>
      <c r="AR67" s="8"/>
      <c r="AU67" s="56"/>
      <c r="AV67" s="47"/>
    </row>
    <row r="68" spans="1:48" ht="25.5" x14ac:dyDescent="0.2">
      <c r="A68" s="1" t="s">
        <v>35</v>
      </c>
      <c r="C68" s="24" t="s">
        <v>177</v>
      </c>
      <c r="D68" s="25" t="s">
        <v>136</v>
      </c>
      <c r="E68" s="60">
        <v>5</v>
      </c>
      <c r="F68" s="25" t="s">
        <v>128</v>
      </c>
      <c r="G68" s="25" t="s">
        <v>157</v>
      </c>
      <c r="H68" s="25" t="s">
        <v>178</v>
      </c>
      <c r="I68" s="25">
        <v>321.42</v>
      </c>
      <c r="L68" s="35" t="s">
        <v>160</v>
      </c>
      <c r="P68" s="43"/>
      <c r="S68" s="35"/>
      <c r="W68" s="43"/>
      <c r="AC68" s="43"/>
      <c r="AD68" s="45"/>
      <c r="AF68" s="42"/>
      <c r="AJ68" s="43"/>
      <c r="AL68" s="34"/>
      <c r="AN68" s="42"/>
      <c r="AQ68" s="30"/>
      <c r="AR68" s="8"/>
      <c r="AU68" s="56"/>
      <c r="AV68" s="47"/>
    </row>
    <row r="69" spans="1:48" ht="25.5" x14ac:dyDescent="0.2">
      <c r="B69" s="23" t="s">
        <v>134</v>
      </c>
      <c r="C69" s="24" t="s">
        <v>179</v>
      </c>
      <c r="D69" s="25"/>
      <c r="E69" s="60"/>
      <c r="F69" s="25" t="s">
        <v>128</v>
      </c>
      <c r="G69" s="25" t="s">
        <v>166</v>
      </c>
      <c r="H69" s="25"/>
      <c r="I69" s="25">
        <v>321.42</v>
      </c>
      <c r="P69" s="43"/>
      <c r="W69" s="43"/>
      <c r="Z69" s="9" t="s">
        <v>35</v>
      </c>
      <c r="AC69" s="43"/>
      <c r="AD69" s="45"/>
      <c r="AF69" s="42"/>
      <c r="AJ69" s="43"/>
      <c r="AL69" s="34"/>
      <c r="AN69" s="42"/>
      <c r="AQ69" s="30"/>
      <c r="AR69" s="8"/>
      <c r="AU69" s="56"/>
      <c r="AV69" s="47"/>
    </row>
    <row r="70" spans="1:48" ht="25.5" x14ac:dyDescent="0.2">
      <c r="C70" s="24" t="s">
        <v>180</v>
      </c>
      <c r="D70" s="25" t="s">
        <v>136</v>
      </c>
      <c r="E70" s="60">
        <v>3</v>
      </c>
      <c r="F70" s="25" t="s">
        <v>128</v>
      </c>
      <c r="G70" s="25"/>
      <c r="H70" s="25" t="s">
        <v>181</v>
      </c>
      <c r="I70" s="25">
        <v>321.42</v>
      </c>
      <c r="P70" s="43"/>
      <c r="W70" s="43"/>
      <c r="AC70" s="43"/>
      <c r="AD70" s="45"/>
      <c r="AF70" s="42"/>
      <c r="AJ70" s="43"/>
      <c r="AL70" s="34"/>
      <c r="AN70" s="42"/>
      <c r="AQ70" s="30"/>
      <c r="AR70" s="8"/>
      <c r="AU70" s="56"/>
      <c r="AV70" s="47"/>
    </row>
    <row r="71" spans="1:48" ht="76.5" x14ac:dyDescent="0.2">
      <c r="C71" s="24" t="s">
        <v>182</v>
      </c>
      <c r="D71" s="25" t="s">
        <v>136</v>
      </c>
      <c r="E71" s="60">
        <v>5</v>
      </c>
      <c r="F71" s="25" t="s">
        <v>128</v>
      </c>
      <c r="G71" s="25"/>
      <c r="H71" s="25" t="s">
        <v>181</v>
      </c>
      <c r="I71" s="25">
        <v>321.42</v>
      </c>
      <c r="P71" s="43"/>
      <c r="W71" s="43"/>
      <c r="Z71" s="9" t="s">
        <v>183</v>
      </c>
      <c r="AC71" s="43"/>
      <c r="AD71" s="45"/>
      <c r="AF71" s="42"/>
      <c r="AJ71" s="43"/>
      <c r="AL71" s="34"/>
      <c r="AN71" s="42"/>
      <c r="AQ71" s="30"/>
      <c r="AR71" s="8"/>
      <c r="AU71" s="56"/>
      <c r="AV71" s="47"/>
    </row>
    <row r="72" spans="1:48" ht="25.5" x14ac:dyDescent="0.2">
      <c r="C72" s="24" t="s">
        <v>184</v>
      </c>
      <c r="D72" s="25" t="s">
        <v>136</v>
      </c>
      <c r="E72" s="60">
        <v>40</v>
      </c>
      <c r="F72" s="25" t="s">
        <v>128</v>
      </c>
      <c r="G72" s="25"/>
      <c r="H72" s="25" t="s">
        <v>185</v>
      </c>
      <c r="I72" s="65">
        <v>321.60000000000002</v>
      </c>
      <c r="P72" s="43"/>
      <c r="W72" s="43"/>
      <c r="AC72" s="43"/>
      <c r="AD72" s="45"/>
      <c r="AF72" s="42"/>
      <c r="AJ72" s="43"/>
      <c r="AL72" s="34"/>
      <c r="AN72" s="42"/>
      <c r="AQ72" s="30"/>
      <c r="AR72" s="8"/>
      <c r="AU72" s="56"/>
      <c r="AV72" s="47"/>
    </row>
    <row r="73" spans="1:48" ht="25.5" x14ac:dyDescent="0.2">
      <c r="C73" s="24" t="s">
        <v>186</v>
      </c>
      <c r="D73" s="25" t="s">
        <v>136</v>
      </c>
      <c r="E73" s="60">
        <v>20</v>
      </c>
      <c r="F73" s="25" t="s">
        <v>128</v>
      </c>
      <c r="G73" s="25"/>
      <c r="H73" s="25" t="s">
        <v>140</v>
      </c>
      <c r="I73" s="25">
        <v>321.42</v>
      </c>
      <c r="P73" s="43"/>
      <c r="W73" s="43"/>
      <c r="AC73" s="43"/>
      <c r="AD73" s="45"/>
      <c r="AF73" s="42"/>
      <c r="AJ73" s="43"/>
      <c r="AL73" s="34"/>
      <c r="AN73" s="42"/>
      <c r="AQ73" s="30"/>
      <c r="AR73" s="8"/>
      <c r="AU73" s="56"/>
      <c r="AV73" s="47"/>
    </row>
    <row r="74" spans="1:48" ht="25.5" x14ac:dyDescent="0.2">
      <c r="C74" s="24" t="s">
        <v>187</v>
      </c>
      <c r="D74" s="25" t="s">
        <v>136</v>
      </c>
      <c r="E74" s="66" t="s">
        <v>188</v>
      </c>
      <c r="F74" s="25" t="s">
        <v>128</v>
      </c>
      <c r="G74" s="25" t="s">
        <v>35</v>
      </c>
      <c r="H74" s="25" t="s">
        <v>189</v>
      </c>
      <c r="I74" s="25" t="s">
        <v>190</v>
      </c>
      <c r="P74" s="43"/>
      <c r="W74" s="43"/>
      <c r="AC74" s="43"/>
      <c r="AD74" s="45"/>
      <c r="AF74" s="42"/>
      <c r="AJ74" s="43"/>
      <c r="AL74" s="34"/>
      <c r="AN74" s="42"/>
      <c r="AQ74" s="30"/>
      <c r="AR74" s="8"/>
      <c r="AU74" s="56"/>
      <c r="AV74" s="47"/>
    </row>
    <row r="75" spans="1:48" ht="25.5" x14ac:dyDescent="0.2">
      <c r="C75" s="24" t="s">
        <v>191</v>
      </c>
      <c r="D75" s="25"/>
      <c r="E75" s="60">
        <v>5</v>
      </c>
      <c r="F75" s="25" t="s">
        <v>128</v>
      </c>
      <c r="G75" s="25"/>
      <c r="H75" s="25" t="s">
        <v>192</v>
      </c>
      <c r="I75" s="25">
        <v>321.48</v>
      </c>
      <c r="P75" s="43"/>
      <c r="W75" s="43"/>
      <c r="AC75" s="43"/>
      <c r="AD75" s="45"/>
      <c r="AF75" s="42"/>
      <c r="AJ75" s="43"/>
      <c r="AL75" s="34"/>
      <c r="AN75" s="42"/>
      <c r="AQ75" s="30"/>
      <c r="AR75" s="8"/>
      <c r="AU75" s="56"/>
      <c r="AV75" s="47"/>
    </row>
    <row r="76" spans="1:48" ht="25.5" x14ac:dyDescent="0.2">
      <c r="C76" s="24" t="s">
        <v>193</v>
      </c>
      <c r="D76" s="25" t="s">
        <v>136</v>
      </c>
      <c r="E76" s="60" t="s">
        <v>194</v>
      </c>
      <c r="F76" s="25" t="s">
        <v>128</v>
      </c>
      <c r="G76" s="25" t="s">
        <v>35</v>
      </c>
      <c r="H76" s="25" t="s">
        <v>195</v>
      </c>
      <c r="I76" s="65">
        <v>321.5</v>
      </c>
      <c r="P76" s="43"/>
      <c r="W76" s="43"/>
      <c r="AC76" s="43"/>
      <c r="AD76" s="45"/>
      <c r="AF76" s="42"/>
      <c r="AJ76" s="43"/>
      <c r="AL76" s="34"/>
      <c r="AN76" s="42"/>
      <c r="AQ76" s="30"/>
      <c r="AR76" s="8"/>
      <c r="AU76" s="56"/>
    </row>
    <row r="77" spans="1:48" ht="25.5" x14ac:dyDescent="0.2">
      <c r="C77" s="24" t="s">
        <v>196</v>
      </c>
      <c r="D77" s="25" t="s">
        <v>136</v>
      </c>
      <c r="E77" s="60" t="s">
        <v>194</v>
      </c>
      <c r="F77" s="25" t="s">
        <v>128</v>
      </c>
      <c r="G77" s="25" t="s">
        <v>35</v>
      </c>
      <c r="H77" s="25" t="s">
        <v>195</v>
      </c>
      <c r="I77" s="25" t="s">
        <v>197</v>
      </c>
      <c r="P77" s="43"/>
      <c r="W77" s="43"/>
      <c r="AC77" s="43"/>
      <c r="AD77" s="45"/>
      <c r="AF77" s="42"/>
      <c r="AJ77" s="43"/>
      <c r="AL77" s="34"/>
      <c r="AN77" s="42"/>
      <c r="AQ77" s="30"/>
      <c r="AR77" s="8"/>
      <c r="AU77" s="56"/>
    </row>
    <row r="78" spans="1:48" ht="51" x14ac:dyDescent="0.2">
      <c r="C78" s="24" t="s">
        <v>198</v>
      </c>
      <c r="D78" s="25" t="s">
        <v>199</v>
      </c>
      <c r="E78" s="60" t="s">
        <v>200</v>
      </c>
      <c r="F78" s="25" t="s">
        <v>128</v>
      </c>
      <c r="G78" s="25" t="s">
        <v>35</v>
      </c>
      <c r="H78" s="25" t="s">
        <v>201</v>
      </c>
      <c r="I78" s="65">
        <v>321.5</v>
      </c>
      <c r="P78" s="43"/>
      <c r="W78" s="43"/>
      <c r="AC78" s="43"/>
      <c r="AD78" s="45"/>
      <c r="AF78" s="42"/>
      <c r="AJ78" s="43"/>
      <c r="AL78" s="34"/>
      <c r="AN78" s="42"/>
      <c r="AQ78" s="30"/>
      <c r="AR78" s="8"/>
      <c r="AU78" s="56"/>
    </row>
    <row r="79" spans="1:48" ht="25.5" x14ac:dyDescent="0.2">
      <c r="B79" s="23" t="s">
        <v>63</v>
      </c>
      <c r="C79" s="24" t="s">
        <v>202</v>
      </c>
      <c r="D79" s="25" t="s">
        <v>203</v>
      </c>
      <c r="E79" s="60" t="s">
        <v>204</v>
      </c>
      <c r="F79" s="25" t="s">
        <v>128</v>
      </c>
      <c r="G79" s="49" t="s">
        <v>205</v>
      </c>
      <c r="H79" s="25" t="s">
        <v>206</v>
      </c>
      <c r="I79" s="25">
        <v>321.52</v>
      </c>
      <c r="L79" s="50">
        <f>72225+78513.18</f>
        <v>150738.18</v>
      </c>
      <c r="P79" s="43">
        <v>131630</v>
      </c>
      <c r="S79" s="50">
        <v>140890</v>
      </c>
      <c r="W79" s="43">
        <v>121425</v>
      </c>
      <c r="AC79" s="43">
        <v>125244</v>
      </c>
      <c r="AD79" s="45"/>
      <c r="AF79" s="42">
        <v>126010</v>
      </c>
      <c r="AJ79" s="43">
        <v>131630</v>
      </c>
      <c r="AL79" s="34"/>
      <c r="AN79" s="42">
        <v>136250</v>
      </c>
      <c r="AQ79" s="30"/>
      <c r="AR79" s="8">
        <v>141600</v>
      </c>
      <c r="AU79" s="56">
        <v>151570</v>
      </c>
      <c r="AV79" s="47"/>
    </row>
    <row r="80" spans="1:48" ht="25.5" x14ac:dyDescent="0.2">
      <c r="B80" s="23" t="s">
        <v>134</v>
      </c>
      <c r="C80" s="24" t="s">
        <v>207</v>
      </c>
      <c r="D80" s="25" t="s">
        <v>203</v>
      </c>
      <c r="E80" s="46">
        <v>0</v>
      </c>
      <c r="F80" s="25" t="s">
        <v>128</v>
      </c>
      <c r="G80" s="25"/>
      <c r="H80" s="44" t="s">
        <v>208</v>
      </c>
      <c r="I80" s="67" t="s">
        <v>209</v>
      </c>
      <c r="P80" s="43"/>
      <c r="W80" s="43"/>
      <c r="AC80" s="43"/>
      <c r="AD80" s="45"/>
      <c r="AF80" s="42"/>
      <c r="AJ80" s="43"/>
      <c r="AL80" s="34"/>
      <c r="AN80" s="42"/>
      <c r="AQ80" s="30"/>
      <c r="AR80" s="8"/>
      <c r="AU80" s="56"/>
    </row>
    <row r="81" spans="2:48" ht="25.5" x14ac:dyDescent="0.2">
      <c r="B81" s="23" t="s">
        <v>138</v>
      </c>
      <c r="C81" s="24" t="s">
        <v>210</v>
      </c>
      <c r="D81" s="25" t="s">
        <v>136</v>
      </c>
      <c r="E81" s="60">
        <v>5</v>
      </c>
      <c r="F81" s="25" t="s">
        <v>128</v>
      </c>
      <c r="G81" s="49" t="s">
        <v>211</v>
      </c>
      <c r="H81" s="25" t="s">
        <v>212</v>
      </c>
      <c r="I81" s="25" t="s">
        <v>213</v>
      </c>
      <c r="L81" s="50">
        <f>106538+31380+4653501</f>
        <v>4791419</v>
      </c>
      <c r="P81" s="43">
        <v>4443687.5</v>
      </c>
      <c r="S81" s="50">
        <v>4799457</v>
      </c>
      <c r="W81" s="43">
        <v>4767592</v>
      </c>
      <c r="AC81" s="43">
        <v>4864035</v>
      </c>
      <c r="AD81" s="45"/>
      <c r="AF81" s="42">
        <v>5059895</v>
      </c>
      <c r="AJ81" s="43">
        <v>4443687.5</v>
      </c>
      <c r="AL81" s="34"/>
      <c r="AN81" s="42">
        <v>5134788</v>
      </c>
      <c r="AQ81" s="30"/>
      <c r="AR81" s="8">
        <v>5364952.5</v>
      </c>
      <c r="AU81" s="56">
        <v>5366779.5</v>
      </c>
      <c r="AV81" s="47"/>
    </row>
    <row r="82" spans="2:48" s="34" customFormat="1" ht="30" customHeight="1" x14ac:dyDescent="0.2">
      <c r="B82" s="23" t="s">
        <v>134</v>
      </c>
      <c r="C82" s="36" t="s">
        <v>214</v>
      </c>
      <c r="D82" s="25"/>
      <c r="E82" s="60"/>
      <c r="F82" s="25"/>
      <c r="G82" s="49" t="s">
        <v>163</v>
      </c>
      <c r="H82" s="25"/>
      <c r="I82" s="25"/>
      <c r="J82" s="35"/>
      <c r="L82" s="50">
        <v>131789</v>
      </c>
      <c r="P82" s="43">
        <v>1561055</v>
      </c>
      <c r="Q82" s="35"/>
      <c r="S82" s="50" t="s">
        <v>215</v>
      </c>
      <c r="W82" s="43" t="s">
        <v>216</v>
      </c>
      <c r="X82" s="25"/>
      <c r="Z82" s="25"/>
      <c r="AC82" s="43" t="s">
        <v>217</v>
      </c>
      <c r="AD82" s="45"/>
      <c r="AF82" s="42">
        <v>5153653</v>
      </c>
      <c r="AG82" s="25"/>
      <c r="AI82" s="25"/>
      <c r="AJ82" s="43">
        <v>1561055</v>
      </c>
      <c r="AN82" s="42">
        <v>442266</v>
      </c>
      <c r="AQ82" s="30"/>
      <c r="AR82" s="8">
        <v>1074308.5</v>
      </c>
      <c r="AT82" s="31"/>
      <c r="AU82" s="56">
        <v>82344</v>
      </c>
      <c r="AV82" s="47"/>
    </row>
    <row r="83" spans="2:48" ht="38.25" x14ac:dyDescent="0.2">
      <c r="C83" s="24" t="s">
        <v>218</v>
      </c>
      <c r="D83" s="25" t="s">
        <v>219</v>
      </c>
      <c r="E83" s="60" t="s">
        <v>220</v>
      </c>
      <c r="F83" s="25" t="s">
        <v>221</v>
      </c>
      <c r="G83" s="25"/>
      <c r="H83" s="25" t="s">
        <v>222</v>
      </c>
      <c r="I83" s="25">
        <v>321.58</v>
      </c>
      <c r="P83" s="43"/>
      <c r="W83" s="43"/>
      <c r="AC83" s="43"/>
      <c r="AD83" s="45"/>
      <c r="AF83" s="42"/>
      <c r="AJ83" s="43"/>
      <c r="AL83" s="34"/>
      <c r="AN83" s="42"/>
      <c r="AQ83" s="30"/>
      <c r="AR83" s="8"/>
      <c r="AU83" s="56"/>
    </row>
    <row r="84" spans="2:48" ht="25.5" x14ac:dyDescent="0.2">
      <c r="C84" s="24" t="s">
        <v>223</v>
      </c>
      <c r="D84" s="25" t="s">
        <v>224</v>
      </c>
      <c r="E84" s="60" t="s">
        <v>225</v>
      </c>
      <c r="F84" s="25" t="s">
        <v>221</v>
      </c>
      <c r="G84" s="25"/>
      <c r="H84" s="25" t="s">
        <v>222</v>
      </c>
      <c r="I84" s="65">
        <v>321.60000000000002</v>
      </c>
      <c r="P84" s="43"/>
      <c r="W84" s="43"/>
      <c r="AC84" s="43"/>
      <c r="AD84" s="45"/>
      <c r="AF84" s="42"/>
      <c r="AJ84" s="43"/>
      <c r="AL84" s="34"/>
      <c r="AN84" s="42"/>
      <c r="AQ84" s="30"/>
      <c r="AR84" s="8"/>
      <c r="AU84" s="56"/>
    </row>
    <row r="85" spans="2:48" ht="25.5" x14ac:dyDescent="0.2">
      <c r="B85" s="23" t="s">
        <v>138</v>
      </c>
      <c r="C85" s="36" t="s">
        <v>226</v>
      </c>
      <c r="D85" s="25" t="s">
        <v>136</v>
      </c>
      <c r="E85" s="60" t="s">
        <v>227</v>
      </c>
      <c r="F85" s="25" t="s">
        <v>128</v>
      </c>
      <c r="G85" s="49" t="s">
        <v>211</v>
      </c>
      <c r="H85" s="25" t="s">
        <v>140</v>
      </c>
      <c r="I85" s="25" t="s">
        <v>228</v>
      </c>
      <c r="L85" s="43">
        <f>9174432.59-353844.57+503003.05+3494.9+7291009.91</f>
        <v>16618095.880000001</v>
      </c>
      <c r="P85" s="43">
        <v>14677367.52</v>
      </c>
      <c r="S85" s="43">
        <v>17711231</v>
      </c>
      <c r="W85" s="43">
        <v>17944472</v>
      </c>
      <c r="AC85" s="43">
        <v>18715469</v>
      </c>
      <c r="AD85" s="45"/>
      <c r="AF85" s="42">
        <v>20133689</v>
      </c>
      <c r="AJ85" s="43">
        <v>14677367.52</v>
      </c>
      <c r="AL85" s="34"/>
      <c r="AN85" s="42">
        <v>20902408</v>
      </c>
      <c r="AQ85" s="30"/>
      <c r="AR85" s="8">
        <v>22819018.010000002</v>
      </c>
      <c r="AU85" s="56">
        <v>22452585.640000001</v>
      </c>
      <c r="AV85" s="47"/>
    </row>
    <row r="86" spans="2:48" ht="25.5" x14ac:dyDescent="0.2">
      <c r="B86" s="23" t="s">
        <v>134</v>
      </c>
      <c r="C86" s="68" t="s">
        <v>229</v>
      </c>
      <c r="D86" s="25" t="s">
        <v>136</v>
      </c>
      <c r="E86" s="60" t="s">
        <v>230</v>
      </c>
      <c r="F86" s="25"/>
      <c r="G86" s="49" t="s">
        <v>163</v>
      </c>
      <c r="H86" s="25" t="s">
        <v>140</v>
      </c>
      <c r="I86" s="25"/>
      <c r="L86" s="50">
        <f>38310+384817154.42+13+10+59773052.46+856272.53+557501.72+176220+741657+1123322</f>
        <v>448083513.13</v>
      </c>
      <c r="P86" s="43">
        <v>440102732.26999998</v>
      </c>
      <c r="S86" s="50">
        <v>446277598</v>
      </c>
      <c r="W86" s="43">
        <v>458103425</v>
      </c>
      <c r="AC86" s="43">
        <v>474057326</v>
      </c>
      <c r="AD86" s="45"/>
      <c r="AF86" s="42">
        <v>479680258</v>
      </c>
      <c r="AJ86" s="43">
        <v>440102732.26999998</v>
      </c>
      <c r="AL86" s="34"/>
      <c r="AN86" s="42">
        <v>499377618</v>
      </c>
      <c r="AQ86" s="30"/>
      <c r="AR86" s="8">
        <v>583805973.89999998</v>
      </c>
      <c r="AU86" s="56">
        <v>608285772</v>
      </c>
      <c r="AV86" s="47"/>
    </row>
    <row r="87" spans="2:48" ht="25.5" x14ac:dyDescent="0.2">
      <c r="C87" s="24" t="s">
        <v>231</v>
      </c>
      <c r="D87" s="25" t="s">
        <v>136</v>
      </c>
      <c r="E87" s="25" t="s">
        <v>232</v>
      </c>
      <c r="F87" s="25" t="s">
        <v>233</v>
      </c>
      <c r="G87" s="25"/>
      <c r="H87" s="25" t="s">
        <v>140</v>
      </c>
      <c r="I87" s="25">
        <v>321.10899999999998</v>
      </c>
      <c r="P87" s="43"/>
      <c r="W87" s="43"/>
      <c r="Z87" s="9" t="s">
        <v>35</v>
      </c>
      <c r="AC87" s="43"/>
      <c r="AD87" s="45"/>
      <c r="AF87" s="42"/>
      <c r="AJ87" s="43"/>
      <c r="AL87" s="34"/>
      <c r="AN87" s="42"/>
      <c r="AQ87" s="30"/>
      <c r="AR87" s="8"/>
      <c r="AU87" s="56"/>
    </row>
    <row r="88" spans="2:48" ht="76.5" x14ac:dyDescent="0.2">
      <c r="C88" s="24" t="s">
        <v>234</v>
      </c>
      <c r="D88" s="25" t="s">
        <v>136</v>
      </c>
      <c r="E88" s="60" t="s">
        <v>235</v>
      </c>
      <c r="F88" s="25" t="s">
        <v>233</v>
      </c>
      <c r="G88" s="25"/>
      <c r="H88" s="25" t="s">
        <v>236</v>
      </c>
      <c r="I88" s="25">
        <v>321.10899999999998</v>
      </c>
      <c r="P88" s="43"/>
      <c r="W88" s="43"/>
      <c r="Z88" s="9" t="s">
        <v>237</v>
      </c>
      <c r="AC88" s="43"/>
      <c r="AD88" s="45"/>
      <c r="AF88" s="42"/>
      <c r="AJ88" s="43"/>
      <c r="AL88" s="34"/>
      <c r="AN88" s="42"/>
      <c r="AQ88" s="30"/>
      <c r="AR88" s="8"/>
      <c r="AU88" s="56"/>
    </row>
    <row r="89" spans="2:48" ht="89.25" x14ac:dyDescent="0.2">
      <c r="C89" s="24" t="s">
        <v>238</v>
      </c>
      <c r="D89" s="25" t="s">
        <v>239</v>
      </c>
      <c r="E89" s="60" t="s">
        <v>240</v>
      </c>
      <c r="F89" s="25" t="s">
        <v>128</v>
      </c>
      <c r="G89" s="25"/>
      <c r="H89" s="25" t="s">
        <v>192</v>
      </c>
      <c r="I89" s="25">
        <v>321.10899999999998</v>
      </c>
      <c r="P89" s="43"/>
      <c r="W89" s="43"/>
      <c r="Z89" s="9" t="s">
        <v>241</v>
      </c>
      <c r="AC89" s="43"/>
      <c r="AD89" s="45"/>
      <c r="AF89" s="42"/>
      <c r="AJ89" s="43"/>
      <c r="AL89" s="34"/>
      <c r="AN89" s="42"/>
      <c r="AQ89" s="30"/>
      <c r="AR89" s="8"/>
      <c r="AU89" s="56"/>
    </row>
    <row r="90" spans="2:48" ht="25.5" x14ac:dyDescent="0.2">
      <c r="C90" s="24" t="s">
        <v>242</v>
      </c>
      <c r="D90" s="25" t="s">
        <v>224</v>
      </c>
      <c r="E90" s="60">
        <v>2</v>
      </c>
      <c r="F90" s="25" t="s">
        <v>128</v>
      </c>
      <c r="G90" s="25"/>
      <c r="H90" s="25" t="s">
        <v>243</v>
      </c>
      <c r="I90" s="25">
        <v>321.10899999999998</v>
      </c>
      <c r="P90" s="43"/>
      <c r="W90" s="43"/>
      <c r="AC90" s="43"/>
      <c r="AD90" s="45"/>
      <c r="AF90" s="42"/>
      <c r="AJ90" s="43"/>
      <c r="AL90" s="34"/>
      <c r="AN90" s="42"/>
      <c r="AQ90" s="30"/>
      <c r="AR90" s="8"/>
      <c r="AU90" s="56"/>
    </row>
    <row r="91" spans="2:48" ht="25.5" x14ac:dyDescent="0.2">
      <c r="C91" s="24" t="s">
        <v>244</v>
      </c>
      <c r="D91" s="25" t="s">
        <v>136</v>
      </c>
      <c r="E91" s="60">
        <v>25</v>
      </c>
      <c r="F91" s="25" t="s">
        <v>128</v>
      </c>
      <c r="G91" s="25"/>
      <c r="H91" s="25" t="s">
        <v>140</v>
      </c>
      <c r="I91" s="25">
        <v>321.10899999999998</v>
      </c>
      <c r="P91" s="43"/>
      <c r="W91" s="43"/>
      <c r="AC91" s="43"/>
      <c r="AD91" s="45"/>
      <c r="AF91" s="42"/>
      <c r="AJ91" s="43"/>
      <c r="AL91" s="34"/>
      <c r="AN91" s="42"/>
      <c r="AQ91" s="30"/>
      <c r="AR91" s="8"/>
      <c r="AU91" s="56"/>
    </row>
    <row r="92" spans="2:48" ht="103.15" customHeight="1" x14ac:dyDescent="0.2">
      <c r="C92" s="24" t="s">
        <v>245</v>
      </c>
      <c r="D92" s="25" t="s">
        <v>136</v>
      </c>
      <c r="E92" s="25" t="s">
        <v>246</v>
      </c>
      <c r="F92" s="25" t="s">
        <v>128</v>
      </c>
      <c r="G92" s="25"/>
      <c r="H92" s="25" t="s">
        <v>140</v>
      </c>
      <c r="I92" s="25">
        <v>321.113</v>
      </c>
      <c r="P92" s="43"/>
      <c r="W92" s="43"/>
      <c r="Z92" s="9" t="s">
        <v>247</v>
      </c>
      <c r="AC92" s="43"/>
      <c r="AD92" s="45"/>
      <c r="AF92" s="42"/>
      <c r="AJ92" s="43"/>
      <c r="AL92" s="34"/>
      <c r="AN92" s="42"/>
      <c r="AQ92" s="30"/>
      <c r="AR92" s="8"/>
      <c r="AU92" s="56"/>
    </row>
    <row r="93" spans="2:48" x14ac:dyDescent="0.2">
      <c r="C93" s="24" t="s">
        <v>248</v>
      </c>
      <c r="D93" s="25" t="s">
        <v>35</v>
      </c>
      <c r="E93" s="25"/>
      <c r="F93" s="25"/>
      <c r="G93" s="25"/>
      <c r="H93" s="25" t="s">
        <v>35</v>
      </c>
      <c r="I93" s="25"/>
      <c r="P93" s="43"/>
      <c r="W93" s="43"/>
      <c r="AC93" s="43"/>
      <c r="AD93" s="45"/>
      <c r="AF93" s="42"/>
      <c r="AJ93" s="43"/>
      <c r="AL93" s="34"/>
      <c r="AN93" s="42"/>
      <c r="AQ93" s="30"/>
      <c r="AR93" s="8"/>
      <c r="AU93" s="56"/>
    </row>
    <row r="94" spans="2:48" ht="25.5" x14ac:dyDescent="0.2">
      <c r="C94" s="24" t="s">
        <v>249</v>
      </c>
      <c r="D94" s="25" t="s">
        <v>136</v>
      </c>
      <c r="E94" s="60">
        <v>25</v>
      </c>
      <c r="F94" s="25" t="s">
        <v>250</v>
      </c>
      <c r="G94" s="25"/>
      <c r="H94" s="25" t="s">
        <v>251</v>
      </c>
      <c r="I94" s="25">
        <v>321.11599999999999</v>
      </c>
      <c r="P94" s="43"/>
      <c r="W94" s="43"/>
      <c r="AC94" s="43"/>
      <c r="AD94" s="45"/>
      <c r="AF94" s="42"/>
      <c r="AJ94" s="43"/>
      <c r="AL94" s="34"/>
      <c r="AN94" s="42"/>
      <c r="AQ94" s="30"/>
      <c r="AR94" s="8"/>
      <c r="AU94" s="56"/>
    </row>
    <row r="95" spans="2:48" ht="25.5" x14ac:dyDescent="0.2">
      <c r="C95" s="24" t="s">
        <v>252</v>
      </c>
      <c r="D95" s="25" t="s">
        <v>136</v>
      </c>
      <c r="E95" s="60">
        <v>15</v>
      </c>
      <c r="F95" s="25" t="s">
        <v>250</v>
      </c>
      <c r="G95" s="25"/>
      <c r="H95" s="25" t="s">
        <v>253</v>
      </c>
      <c r="I95" s="25">
        <v>321.11599999999999</v>
      </c>
      <c r="P95" s="43"/>
      <c r="W95" s="43"/>
      <c r="AC95" s="43"/>
      <c r="AD95" s="45"/>
      <c r="AF95" s="42"/>
      <c r="AJ95" s="43"/>
      <c r="AL95" s="34"/>
      <c r="AN95" s="42"/>
      <c r="AQ95" s="30"/>
      <c r="AR95" s="8"/>
      <c r="AU95" s="56"/>
    </row>
    <row r="96" spans="2:48" ht="25.5" x14ac:dyDescent="0.2">
      <c r="C96" s="24" t="s">
        <v>254</v>
      </c>
      <c r="D96" s="25"/>
      <c r="E96" s="25"/>
      <c r="F96" s="25"/>
      <c r="G96" s="25"/>
      <c r="H96" s="25"/>
      <c r="I96" s="25"/>
      <c r="P96" s="43"/>
      <c r="W96" s="43"/>
      <c r="AC96" s="43"/>
      <c r="AD96" s="45"/>
      <c r="AF96" s="42"/>
      <c r="AJ96" s="43"/>
      <c r="AL96" s="34"/>
      <c r="AN96" s="42"/>
      <c r="AQ96" s="30"/>
      <c r="AR96" s="8"/>
      <c r="AU96" s="56"/>
    </row>
    <row r="97" spans="3:47" ht="25.5" x14ac:dyDescent="0.2">
      <c r="C97" s="24" t="s">
        <v>255</v>
      </c>
      <c r="D97" s="25" t="s">
        <v>256</v>
      </c>
      <c r="E97" s="25" t="s">
        <v>257</v>
      </c>
      <c r="F97" s="25" t="s">
        <v>258</v>
      </c>
      <c r="G97" s="25"/>
      <c r="H97" s="25" t="s">
        <v>192</v>
      </c>
      <c r="I97" s="25">
        <v>321.11700000000002</v>
      </c>
      <c r="P97" s="43"/>
      <c r="W97" s="43"/>
      <c r="AC97" s="43"/>
      <c r="AD97" s="45"/>
      <c r="AF97" s="42"/>
      <c r="AJ97" s="43"/>
      <c r="AL97" s="34"/>
      <c r="AN97" s="42"/>
      <c r="AQ97" s="30"/>
      <c r="AR97" s="8"/>
      <c r="AU97" s="56"/>
    </row>
    <row r="98" spans="3:47" ht="25.5" x14ac:dyDescent="0.2">
      <c r="C98" s="24" t="s">
        <v>259</v>
      </c>
      <c r="D98" s="25" t="s">
        <v>256</v>
      </c>
      <c r="E98" s="25" t="s">
        <v>260</v>
      </c>
      <c r="F98" s="25" t="s">
        <v>258</v>
      </c>
      <c r="G98" s="25"/>
      <c r="H98" s="25" t="s">
        <v>192</v>
      </c>
      <c r="I98" s="25">
        <v>321.11700000000002</v>
      </c>
      <c r="P98" s="43"/>
      <c r="W98" s="43"/>
      <c r="AC98" s="43"/>
      <c r="AD98" s="45"/>
      <c r="AF98" s="42"/>
      <c r="AJ98" s="43"/>
      <c r="AL98" s="34"/>
      <c r="AN98" s="42"/>
      <c r="AQ98" s="30"/>
      <c r="AR98" s="8"/>
      <c r="AU98" s="56"/>
    </row>
    <row r="99" spans="3:47" ht="25.5" x14ac:dyDescent="0.2">
      <c r="C99" s="24" t="s">
        <v>261</v>
      </c>
      <c r="D99" s="25" t="s">
        <v>262</v>
      </c>
      <c r="E99" s="25" t="s">
        <v>263</v>
      </c>
      <c r="F99" s="25" t="s">
        <v>258</v>
      </c>
      <c r="G99" s="25"/>
      <c r="H99" s="25" t="s">
        <v>192</v>
      </c>
      <c r="I99" s="25">
        <v>321.11700000000002</v>
      </c>
      <c r="P99" s="43"/>
      <c r="W99" s="43"/>
      <c r="Z99" s="9" t="s">
        <v>35</v>
      </c>
      <c r="AC99" s="43"/>
      <c r="AD99" s="45"/>
      <c r="AF99" s="42"/>
      <c r="AJ99" s="43"/>
      <c r="AL99" s="34"/>
      <c r="AN99" s="42"/>
      <c r="AQ99" s="30"/>
      <c r="AR99" s="8"/>
      <c r="AU99" s="56"/>
    </row>
    <row r="100" spans="3:47" x14ac:dyDescent="0.2">
      <c r="C100" s="24" t="s">
        <v>264</v>
      </c>
      <c r="D100" s="25" t="s">
        <v>136</v>
      </c>
      <c r="E100" s="25" t="s">
        <v>265</v>
      </c>
      <c r="F100" s="25" t="s">
        <v>258</v>
      </c>
      <c r="G100" s="25"/>
      <c r="H100" s="25">
        <v>1975</v>
      </c>
      <c r="I100" s="25">
        <v>321.11700000000002</v>
      </c>
      <c r="P100" s="43"/>
      <c r="W100" s="43"/>
      <c r="AC100" s="43"/>
      <c r="AD100" s="45"/>
      <c r="AF100" s="42"/>
      <c r="AJ100" s="43"/>
      <c r="AL100" s="34"/>
      <c r="AN100" s="42"/>
      <c r="AQ100" s="30"/>
      <c r="AR100" s="8"/>
      <c r="AU100" s="56"/>
    </row>
    <row r="101" spans="3:47" x14ac:dyDescent="0.2">
      <c r="D101" s="25"/>
      <c r="E101" s="25"/>
      <c r="F101" s="25"/>
      <c r="G101" s="25"/>
      <c r="H101" s="25"/>
      <c r="I101" s="25"/>
      <c r="P101" s="43"/>
      <c r="W101" s="43"/>
      <c r="AC101" s="43"/>
      <c r="AD101" s="45"/>
      <c r="AF101" s="42"/>
      <c r="AJ101" s="43"/>
      <c r="AL101" s="34"/>
      <c r="AN101" s="42"/>
      <c r="AQ101" s="30"/>
      <c r="AR101" s="8"/>
      <c r="AU101" s="56"/>
    </row>
    <row r="102" spans="3:47" ht="25.5" x14ac:dyDescent="0.2">
      <c r="C102" s="24" t="s">
        <v>266</v>
      </c>
      <c r="D102" s="25" t="s">
        <v>136</v>
      </c>
      <c r="E102" s="25" t="s">
        <v>267</v>
      </c>
      <c r="F102" s="25" t="s">
        <v>268</v>
      </c>
      <c r="G102" s="25"/>
      <c r="H102" s="25" t="s">
        <v>269</v>
      </c>
      <c r="I102" s="25">
        <v>321.11900000000003</v>
      </c>
      <c r="P102" s="43"/>
      <c r="W102" s="43"/>
      <c r="AC102" s="43"/>
      <c r="AD102" s="45"/>
      <c r="AF102" s="42"/>
      <c r="AJ102" s="43"/>
      <c r="AL102" s="34"/>
      <c r="AN102" s="42"/>
      <c r="AQ102" s="30"/>
      <c r="AR102" s="8"/>
      <c r="AU102" s="56"/>
    </row>
    <row r="103" spans="3:47" x14ac:dyDescent="0.2">
      <c r="E103" s="25"/>
      <c r="F103" s="25"/>
      <c r="G103" s="25"/>
      <c r="H103" s="25"/>
      <c r="I103" s="25"/>
      <c r="P103" s="43"/>
      <c r="W103" s="43"/>
      <c r="AC103" s="43"/>
      <c r="AD103" s="45"/>
      <c r="AF103" s="42"/>
      <c r="AJ103" s="43"/>
      <c r="AL103" s="34"/>
      <c r="AN103" s="42"/>
      <c r="AQ103" s="30"/>
      <c r="AR103" s="8"/>
      <c r="AU103" s="56"/>
    </row>
    <row r="104" spans="3:47" ht="36.75" customHeight="1" x14ac:dyDescent="0.2">
      <c r="C104" s="24" t="s">
        <v>270</v>
      </c>
      <c r="D104" s="25" t="s">
        <v>271</v>
      </c>
      <c r="E104" s="25" t="s">
        <v>272</v>
      </c>
      <c r="F104" s="25" t="s">
        <v>258</v>
      </c>
      <c r="G104" s="25"/>
      <c r="H104" s="25" t="s">
        <v>140</v>
      </c>
      <c r="I104" s="25">
        <v>321.12099999999998</v>
      </c>
      <c r="P104" s="43"/>
      <c r="W104" s="43"/>
      <c r="Z104" s="9" t="s">
        <v>273</v>
      </c>
      <c r="AC104" s="43"/>
      <c r="AD104" s="45"/>
      <c r="AF104" s="42"/>
      <c r="AJ104" s="43"/>
      <c r="AL104" s="34"/>
      <c r="AN104" s="42"/>
      <c r="AQ104" s="30"/>
      <c r="AR104" s="8"/>
      <c r="AU104" s="56"/>
    </row>
    <row r="105" spans="3:47" ht="76.5" x14ac:dyDescent="0.2">
      <c r="C105" s="24" t="s">
        <v>274</v>
      </c>
      <c r="D105" s="25" t="s">
        <v>275</v>
      </c>
      <c r="E105" s="25"/>
      <c r="F105" s="25"/>
      <c r="G105" s="25"/>
      <c r="H105" s="25" t="s">
        <v>276</v>
      </c>
      <c r="I105" s="25"/>
      <c r="P105" s="43"/>
      <c r="W105" s="43"/>
      <c r="AC105" s="43"/>
      <c r="AD105" s="45"/>
      <c r="AF105" s="42"/>
      <c r="AJ105" s="43"/>
      <c r="AL105" s="34"/>
      <c r="AN105" s="42"/>
      <c r="AQ105" s="30"/>
      <c r="AR105" s="8"/>
      <c r="AU105" s="56"/>
    </row>
    <row r="106" spans="3:47" ht="75.75" customHeight="1" x14ac:dyDescent="0.2">
      <c r="C106" s="24" t="s">
        <v>277</v>
      </c>
      <c r="D106" s="25" t="s">
        <v>275</v>
      </c>
      <c r="E106" s="25" t="s">
        <v>278</v>
      </c>
      <c r="F106" s="25" t="s">
        <v>258</v>
      </c>
      <c r="G106" s="25"/>
      <c r="H106" s="25" t="s">
        <v>276</v>
      </c>
      <c r="I106" s="25">
        <v>321.12200000000001</v>
      </c>
      <c r="P106" s="43"/>
      <c r="W106" s="43"/>
      <c r="Z106" s="9" t="s">
        <v>279</v>
      </c>
      <c r="AC106" s="43"/>
      <c r="AD106" s="45"/>
      <c r="AF106" s="42"/>
      <c r="AJ106" s="43"/>
      <c r="AL106" s="34"/>
      <c r="AN106" s="42"/>
      <c r="AQ106" s="30"/>
      <c r="AR106" s="8"/>
      <c r="AU106" s="56"/>
    </row>
    <row r="107" spans="3:47" ht="73.5" customHeight="1" x14ac:dyDescent="0.2">
      <c r="C107" s="24" t="s">
        <v>280</v>
      </c>
      <c r="D107" s="25" t="s">
        <v>275</v>
      </c>
      <c r="E107" s="25" t="s">
        <v>281</v>
      </c>
      <c r="F107" s="25" t="s">
        <v>258</v>
      </c>
      <c r="G107" s="25"/>
      <c r="H107" s="25" t="s">
        <v>276</v>
      </c>
      <c r="I107" s="25">
        <v>321.12200000000001</v>
      </c>
      <c r="P107" s="43"/>
      <c r="W107" s="43"/>
      <c r="Z107" s="9" t="s">
        <v>282</v>
      </c>
      <c r="AC107" s="43"/>
      <c r="AD107" s="45"/>
      <c r="AF107" s="42"/>
      <c r="AJ107" s="43"/>
      <c r="AL107" s="34"/>
      <c r="AN107" s="42"/>
      <c r="AQ107" s="30"/>
      <c r="AR107" s="8"/>
      <c r="AU107" s="56"/>
    </row>
    <row r="108" spans="3:47" ht="45" customHeight="1" x14ac:dyDescent="0.2">
      <c r="C108" s="24" t="s">
        <v>283</v>
      </c>
      <c r="D108" s="25" t="s">
        <v>275</v>
      </c>
      <c r="E108" s="25" t="s">
        <v>284</v>
      </c>
      <c r="F108" s="25" t="s">
        <v>258</v>
      </c>
      <c r="G108" s="25"/>
      <c r="H108" s="25" t="s">
        <v>285</v>
      </c>
      <c r="I108" s="25">
        <v>321.12200000000001</v>
      </c>
      <c r="P108" s="43"/>
      <c r="W108" s="43"/>
      <c r="Z108" s="9" t="s">
        <v>286</v>
      </c>
      <c r="AC108" s="43"/>
      <c r="AD108" s="45"/>
      <c r="AF108" s="42"/>
      <c r="AJ108" s="43"/>
      <c r="AL108" s="34"/>
      <c r="AN108" s="42"/>
      <c r="AQ108" s="30"/>
      <c r="AR108" s="8"/>
      <c r="AU108" s="56"/>
    </row>
    <row r="109" spans="3:47" ht="38.25" x14ac:dyDescent="0.2">
      <c r="C109" s="24" t="s">
        <v>287</v>
      </c>
      <c r="D109" s="25" t="s">
        <v>136</v>
      </c>
      <c r="E109" s="25" t="s">
        <v>288</v>
      </c>
      <c r="F109" s="25" t="s">
        <v>258</v>
      </c>
      <c r="G109" s="25"/>
      <c r="H109" s="25" t="s">
        <v>289</v>
      </c>
      <c r="I109" s="25">
        <v>321.12400000000002</v>
      </c>
      <c r="P109" s="43"/>
      <c r="W109" s="43"/>
      <c r="Z109" s="9" t="s">
        <v>290</v>
      </c>
      <c r="AC109" s="43"/>
      <c r="AD109" s="45"/>
      <c r="AF109" s="42"/>
      <c r="AJ109" s="43"/>
      <c r="AL109" s="34"/>
      <c r="AN109" s="42"/>
      <c r="AQ109" s="30"/>
      <c r="AR109" s="8"/>
      <c r="AU109" s="56"/>
    </row>
    <row r="110" spans="3:47" ht="25.5" x14ac:dyDescent="0.2">
      <c r="C110" s="24" t="s">
        <v>291</v>
      </c>
      <c r="D110" s="25" t="s">
        <v>136</v>
      </c>
      <c r="E110" s="60">
        <v>60</v>
      </c>
      <c r="F110" s="25" t="s">
        <v>258</v>
      </c>
      <c r="G110" s="25"/>
      <c r="H110" s="25" t="s">
        <v>292</v>
      </c>
      <c r="I110" s="25">
        <v>321.10899999999998</v>
      </c>
      <c r="P110" s="43"/>
      <c r="W110" s="43"/>
      <c r="AC110" s="43"/>
      <c r="AD110" s="45"/>
      <c r="AF110" s="42"/>
      <c r="AJ110" s="43"/>
      <c r="AL110" s="34"/>
      <c r="AN110" s="42"/>
      <c r="AQ110" s="30"/>
      <c r="AR110" s="8"/>
      <c r="AU110" s="56"/>
    </row>
    <row r="111" spans="3:47" ht="25.5" x14ac:dyDescent="0.2">
      <c r="C111" s="24" t="s">
        <v>293</v>
      </c>
      <c r="D111" s="25" t="s">
        <v>136</v>
      </c>
      <c r="E111" s="25" t="s">
        <v>294</v>
      </c>
      <c r="F111" s="25" t="s">
        <v>258</v>
      </c>
      <c r="G111" s="25"/>
      <c r="H111" s="69" t="s">
        <v>295</v>
      </c>
      <c r="I111" s="25">
        <v>321.42</v>
      </c>
      <c r="P111" s="43"/>
      <c r="W111" s="43"/>
      <c r="AC111" s="43"/>
      <c r="AD111" s="45"/>
      <c r="AF111" s="42"/>
      <c r="AJ111" s="43"/>
      <c r="AL111" s="34"/>
      <c r="AN111" s="42"/>
      <c r="AQ111" s="30"/>
      <c r="AR111" s="8"/>
      <c r="AU111" s="56"/>
    </row>
    <row r="112" spans="3:47" ht="34.9" customHeight="1" x14ac:dyDescent="0.2">
      <c r="C112" s="24" t="s">
        <v>296</v>
      </c>
      <c r="D112" s="25" t="s">
        <v>136</v>
      </c>
      <c r="E112" s="25" t="s">
        <v>297</v>
      </c>
      <c r="F112" s="25" t="s">
        <v>258</v>
      </c>
      <c r="G112" s="25"/>
      <c r="H112" s="25" t="s">
        <v>298</v>
      </c>
      <c r="I112" s="25">
        <v>321.13400000000001</v>
      </c>
      <c r="P112" s="43"/>
      <c r="W112" s="43"/>
      <c r="AC112" s="43"/>
      <c r="AD112" s="45"/>
      <c r="AF112" s="42"/>
      <c r="AJ112" s="43"/>
      <c r="AL112" s="34"/>
      <c r="AN112" s="42"/>
      <c r="AQ112" s="30"/>
      <c r="AR112" s="8"/>
      <c r="AU112" s="56"/>
    </row>
    <row r="113" spans="2:48" ht="25.5" x14ac:dyDescent="0.2">
      <c r="C113" s="24" t="s">
        <v>299</v>
      </c>
      <c r="D113" s="25" t="s">
        <v>136</v>
      </c>
      <c r="E113" s="60" t="s">
        <v>300</v>
      </c>
      <c r="F113" s="25"/>
      <c r="G113" s="25"/>
      <c r="H113" s="25" t="s">
        <v>206</v>
      </c>
      <c r="I113" s="25">
        <v>321.15899999999999</v>
      </c>
      <c r="P113" s="43"/>
      <c r="W113" s="43"/>
      <c r="AC113" s="43"/>
      <c r="AD113" s="45"/>
      <c r="AF113" s="42"/>
      <c r="AJ113" s="43"/>
      <c r="AL113" s="34"/>
      <c r="AN113" s="42"/>
      <c r="AQ113" s="30"/>
      <c r="AR113" s="8"/>
      <c r="AU113" s="56"/>
    </row>
    <row r="114" spans="2:48" ht="25.5" x14ac:dyDescent="0.2">
      <c r="B114" s="23" t="s">
        <v>138</v>
      </c>
      <c r="C114" s="24" t="s">
        <v>301</v>
      </c>
      <c r="D114" s="25" t="s">
        <v>35</v>
      </c>
      <c r="E114" s="25" t="s">
        <v>35</v>
      </c>
      <c r="F114" s="25"/>
      <c r="G114" s="49" t="s">
        <v>302</v>
      </c>
      <c r="H114" s="25"/>
      <c r="I114" s="25"/>
      <c r="L114" s="70">
        <f>8653857.12+20</f>
        <v>8653877.1199999992</v>
      </c>
      <c r="P114" s="43">
        <v>8027231.5999999996</v>
      </c>
      <c r="S114" s="70">
        <v>8539595</v>
      </c>
      <c r="W114" s="43">
        <v>8626124</v>
      </c>
      <c r="AC114" s="43">
        <v>8858139</v>
      </c>
      <c r="AD114" s="45"/>
      <c r="AF114" s="42">
        <v>9095052</v>
      </c>
      <c r="AJ114" s="43">
        <v>8027231.5999999996</v>
      </c>
      <c r="AL114" s="34"/>
      <c r="AN114" s="42">
        <v>9417807</v>
      </c>
      <c r="AQ114" s="30"/>
      <c r="AR114" s="8">
        <v>10308373</v>
      </c>
      <c r="AU114" s="56">
        <v>10605178</v>
      </c>
      <c r="AV114" s="47"/>
    </row>
    <row r="115" spans="2:48" ht="25.5" x14ac:dyDescent="0.2">
      <c r="B115" s="23" t="s">
        <v>134</v>
      </c>
      <c r="C115" s="24" t="s">
        <v>303</v>
      </c>
      <c r="D115" s="25" t="s">
        <v>136</v>
      </c>
      <c r="E115" s="25" t="s">
        <v>257</v>
      </c>
      <c r="F115" s="25"/>
      <c r="G115" s="25"/>
      <c r="H115" s="25" t="s">
        <v>140</v>
      </c>
      <c r="I115" s="25">
        <v>321.12299999999999</v>
      </c>
      <c r="P115" s="43"/>
      <c r="W115" s="43"/>
      <c r="AC115" s="43"/>
      <c r="AD115" s="45"/>
      <c r="AF115" s="42"/>
      <c r="AJ115" s="43"/>
      <c r="AL115" s="34"/>
      <c r="AN115" s="42"/>
      <c r="AQ115" s="30"/>
      <c r="AR115" s="8"/>
      <c r="AU115" s="56"/>
    </row>
    <row r="116" spans="2:48" ht="25.5" x14ac:dyDescent="0.2">
      <c r="C116" s="24" t="s">
        <v>304</v>
      </c>
      <c r="D116" s="25" t="s">
        <v>136</v>
      </c>
      <c r="E116" s="25" t="s">
        <v>305</v>
      </c>
      <c r="F116" s="25"/>
      <c r="G116" s="25"/>
      <c r="H116" s="25" t="s">
        <v>140</v>
      </c>
      <c r="I116" s="25">
        <v>321.12299999999999</v>
      </c>
      <c r="P116" s="43"/>
      <c r="W116" s="43"/>
      <c r="AC116" s="43"/>
      <c r="AD116" s="45"/>
      <c r="AF116" s="42"/>
      <c r="AJ116" s="43"/>
      <c r="AL116" s="34"/>
      <c r="AN116" s="42"/>
      <c r="AQ116" s="30"/>
      <c r="AR116" s="8"/>
      <c r="AU116" s="56"/>
    </row>
    <row r="117" spans="2:48" ht="28.15" customHeight="1" x14ac:dyDescent="0.2">
      <c r="C117" s="24" t="s">
        <v>306</v>
      </c>
      <c r="D117" s="25" t="s">
        <v>136</v>
      </c>
      <c r="E117" s="25" t="s">
        <v>307</v>
      </c>
      <c r="F117" s="25"/>
      <c r="G117" s="25"/>
      <c r="H117" s="25" t="s">
        <v>140</v>
      </c>
      <c r="I117" s="25">
        <v>321.12299999999999</v>
      </c>
      <c r="P117" s="43"/>
      <c r="W117" s="43"/>
      <c r="Z117" s="9" t="s">
        <v>308</v>
      </c>
      <c r="AC117" s="43"/>
      <c r="AD117" s="45"/>
      <c r="AF117" s="42"/>
      <c r="AJ117" s="43"/>
      <c r="AL117" s="34"/>
      <c r="AN117" s="42"/>
      <c r="AQ117" s="30"/>
      <c r="AR117" s="8"/>
      <c r="AU117" s="56"/>
    </row>
    <row r="118" spans="2:48" ht="80.25" customHeight="1" x14ac:dyDescent="0.2">
      <c r="B118" s="23" t="s">
        <v>35</v>
      </c>
      <c r="C118" s="36" t="s">
        <v>309</v>
      </c>
      <c r="D118" s="25"/>
      <c r="E118" s="25"/>
      <c r="F118" s="25"/>
      <c r="G118" s="25" t="s">
        <v>310</v>
      </c>
      <c r="H118" s="25" t="s">
        <v>140</v>
      </c>
      <c r="I118" s="25"/>
      <c r="P118" s="43"/>
      <c r="S118" s="8">
        <v>24740653</v>
      </c>
      <c r="W118" s="43">
        <v>25268973</v>
      </c>
      <c r="AC118" s="43">
        <v>26028565</v>
      </c>
      <c r="AD118" s="45"/>
      <c r="AF118" s="42">
        <v>26223855</v>
      </c>
      <c r="AJ118" s="43"/>
      <c r="AL118" s="34"/>
      <c r="AN118" s="42">
        <v>27145990</v>
      </c>
      <c r="AQ118" s="30"/>
      <c r="AR118" s="8"/>
      <c r="AU118" s="56"/>
      <c r="AV118" s="47"/>
    </row>
    <row r="119" spans="2:48" ht="36.75" customHeight="1" x14ac:dyDescent="0.2">
      <c r="B119" s="23" t="s">
        <v>35</v>
      </c>
      <c r="C119" s="24" t="s">
        <v>311</v>
      </c>
      <c r="D119" s="25"/>
      <c r="E119" s="25" t="s">
        <v>35</v>
      </c>
      <c r="F119" s="25"/>
      <c r="G119" s="25" t="s">
        <v>312</v>
      </c>
      <c r="H119" s="25" t="s">
        <v>313</v>
      </c>
      <c r="I119" s="25">
        <v>321.15199999999999</v>
      </c>
      <c r="L119" s="70" t="s">
        <v>35</v>
      </c>
      <c r="P119" s="43"/>
      <c r="S119" s="70" t="s">
        <v>35</v>
      </c>
      <c r="W119" s="43"/>
      <c r="Z119" s="9" t="s">
        <v>314</v>
      </c>
      <c r="AC119" s="43"/>
      <c r="AD119" s="45"/>
      <c r="AF119" s="42"/>
      <c r="AJ119" s="43"/>
      <c r="AL119" s="34"/>
      <c r="AN119" s="42"/>
      <c r="AQ119" s="30"/>
      <c r="AR119" s="8"/>
      <c r="AU119" s="56"/>
    </row>
    <row r="120" spans="2:48" ht="25.5" x14ac:dyDescent="0.2">
      <c r="C120" s="24" t="s">
        <v>315</v>
      </c>
      <c r="D120" s="25" t="s">
        <v>136</v>
      </c>
      <c r="E120" s="71">
        <v>0.04</v>
      </c>
      <c r="F120" s="25" t="s">
        <v>128</v>
      </c>
      <c r="G120" s="25" t="s">
        <v>312</v>
      </c>
      <c r="H120" s="25" t="s">
        <v>35</v>
      </c>
      <c r="I120" s="25">
        <v>321.15199999999999</v>
      </c>
      <c r="L120" s="70" t="s">
        <v>35</v>
      </c>
      <c r="P120" s="43"/>
      <c r="S120" s="70" t="s">
        <v>35</v>
      </c>
      <c r="W120" s="43"/>
      <c r="Z120" s="9" t="s">
        <v>35</v>
      </c>
      <c r="AC120" s="43"/>
      <c r="AD120" s="45"/>
      <c r="AF120" s="42"/>
      <c r="AJ120" s="43"/>
      <c r="AL120" s="34"/>
      <c r="AN120" s="42"/>
      <c r="AQ120" s="30"/>
      <c r="AR120" s="8"/>
      <c r="AU120" s="56"/>
    </row>
    <row r="121" spans="2:48" ht="25.5" x14ac:dyDescent="0.2">
      <c r="C121" s="24" t="s">
        <v>316</v>
      </c>
      <c r="D121" s="25" t="s">
        <v>136</v>
      </c>
      <c r="E121" s="25" t="s">
        <v>316</v>
      </c>
      <c r="F121" s="25" t="s">
        <v>128</v>
      </c>
      <c r="G121" s="25" t="s">
        <v>312</v>
      </c>
      <c r="H121" s="25" t="s">
        <v>35</v>
      </c>
      <c r="I121" s="25">
        <v>321.15199999999999</v>
      </c>
      <c r="P121" s="43"/>
      <c r="W121" s="43"/>
      <c r="AC121" s="43"/>
      <c r="AD121" s="45"/>
      <c r="AF121" s="42"/>
      <c r="AJ121" s="43"/>
      <c r="AL121" s="34"/>
      <c r="AN121" s="42"/>
      <c r="AQ121" s="30"/>
      <c r="AR121" s="8"/>
      <c r="AU121" s="56"/>
    </row>
    <row r="122" spans="2:48" ht="25.5" x14ac:dyDescent="0.2">
      <c r="C122" s="24" t="s">
        <v>317</v>
      </c>
      <c r="D122" s="25" t="s">
        <v>136</v>
      </c>
      <c r="E122" s="25" t="s">
        <v>318</v>
      </c>
      <c r="F122" s="25" t="s">
        <v>128</v>
      </c>
      <c r="G122" s="25" t="s">
        <v>312</v>
      </c>
      <c r="H122" s="25"/>
      <c r="I122" s="25">
        <v>321.15199999999999</v>
      </c>
      <c r="P122" s="43"/>
      <c r="W122" s="43"/>
      <c r="AC122" s="43"/>
      <c r="AD122" s="45"/>
      <c r="AF122" s="42"/>
      <c r="AJ122" s="43"/>
      <c r="AL122" s="34"/>
      <c r="AN122" s="42"/>
      <c r="AQ122" s="30"/>
      <c r="AR122" s="8"/>
      <c r="AU122" s="56"/>
    </row>
    <row r="123" spans="2:48" ht="25.5" x14ac:dyDescent="0.2">
      <c r="C123" s="24" t="s">
        <v>319</v>
      </c>
      <c r="D123" s="25" t="s">
        <v>136</v>
      </c>
      <c r="E123" s="25" t="s">
        <v>319</v>
      </c>
      <c r="F123" s="25" t="s">
        <v>128</v>
      </c>
      <c r="G123" s="25" t="s">
        <v>312</v>
      </c>
      <c r="H123" s="25"/>
      <c r="I123" s="25">
        <v>321.15199999999999</v>
      </c>
      <c r="P123" s="43"/>
      <c r="W123" s="43"/>
      <c r="AC123" s="43"/>
      <c r="AD123" s="45"/>
      <c r="AF123" s="42"/>
      <c r="AJ123" s="43"/>
      <c r="AL123" s="34"/>
      <c r="AN123" s="42"/>
      <c r="AQ123" s="30"/>
      <c r="AR123" s="8"/>
      <c r="AU123" s="56"/>
    </row>
    <row r="124" spans="2:48" ht="25.5" x14ac:dyDescent="0.2">
      <c r="C124" s="24" t="s">
        <v>320</v>
      </c>
      <c r="D124" s="25" t="s">
        <v>136</v>
      </c>
      <c r="E124" s="25" t="s">
        <v>320</v>
      </c>
      <c r="F124" s="25" t="s">
        <v>128</v>
      </c>
      <c r="G124" s="25" t="s">
        <v>312</v>
      </c>
      <c r="H124" s="25"/>
      <c r="I124" s="25">
        <v>321.15199999999999</v>
      </c>
      <c r="P124" s="43"/>
      <c r="W124" s="43"/>
      <c r="AC124" s="43"/>
      <c r="AD124" s="45"/>
      <c r="AF124" s="42"/>
      <c r="AJ124" s="43"/>
      <c r="AL124" s="34"/>
      <c r="AN124" s="42"/>
      <c r="AQ124" s="30"/>
      <c r="AR124" s="8"/>
      <c r="AU124" s="56"/>
    </row>
    <row r="125" spans="2:48" ht="25.5" x14ac:dyDescent="0.2">
      <c r="C125" s="24" t="s">
        <v>321</v>
      </c>
      <c r="D125" s="25" t="s">
        <v>136</v>
      </c>
      <c r="E125" s="25" t="s">
        <v>321</v>
      </c>
      <c r="F125" s="25" t="s">
        <v>128</v>
      </c>
      <c r="G125" s="25" t="s">
        <v>312</v>
      </c>
      <c r="H125" s="25"/>
      <c r="I125" s="25">
        <v>321.15199999999999</v>
      </c>
      <c r="P125" s="43"/>
      <c r="W125" s="43"/>
      <c r="AC125" s="43"/>
      <c r="AD125" s="45"/>
      <c r="AF125" s="42"/>
      <c r="AJ125" s="43"/>
      <c r="AL125" s="34"/>
      <c r="AN125" s="42"/>
      <c r="AQ125" s="30"/>
      <c r="AR125" s="8"/>
      <c r="AU125" s="56"/>
    </row>
    <row r="126" spans="2:48" ht="25.5" x14ac:dyDescent="0.2">
      <c r="B126" s="23" t="s">
        <v>138</v>
      </c>
      <c r="C126" s="36" t="s">
        <v>322</v>
      </c>
      <c r="D126" s="25"/>
      <c r="E126" s="46"/>
      <c r="F126" s="25"/>
      <c r="G126" s="49" t="s">
        <v>211</v>
      </c>
      <c r="H126" s="25"/>
      <c r="I126" s="25"/>
      <c r="L126" s="50">
        <f>14428300.6+1044866</f>
        <v>15473166.6</v>
      </c>
      <c r="P126" s="43">
        <v>11640223.84</v>
      </c>
      <c r="Q126" s="8">
        <v>748021</v>
      </c>
      <c r="S126" s="50">
        <v>8108354</v>
      </c>
      <c r="U126" s="31">
        <v>734426</v>
      </c>
      <c r="V126" s="1">
        <v>14284436</v>
      </c>
      <c r="W126" s="43">
        <v>14284436</v>
      </c>
      <c r="AA126" s="31">
        <v>1001223</v>
      </c>
      <c r="AC126" s="43">
        <v>22056685</v>
      </c>
      <c r="AD126" s="45">
        <v>979138</v>
      </c>
      <c r="AF126" s="42">
        <v>18535838</v>
      </c>
      <c r="AJ126" s="43">
        <v>11640223.84</v>
      </c>
      <c r="AL126" s="45">
        <v>707805</v>
      </c>
      <c r="AN126" s="42">
        <v>15299262</v>
      </c>
      <c r="AQ126" s="8">
        <v>847987</v>
      </c>
      <c r="AR126" s="8">
        <v>14349602.029999999</v>
      </c>
      <c r="AT126" s="72">
        <v>1068955</v>
      </c>
      <c r="AU126" s="56">
        <v>21958518.780000001</v>
      </c>
      <c r="AV126" s="47"/>
    </row>
    <row r="127" spans="2:48" ht="38.25" x14ac:dyDescent="0.2">
      <c r="C127" s="73" t="s">
        <v>323</v>
      </c>
      <c r="D127" s="25" t="s">
        <v>324</v>
      </c>
      <c r="E127" s="46" t="s">
        <v>267</v>
      </c>
      <c r="F127" s="25"/>
      <c r="G127" s="25"/>
      <c r="H127" s="44" t="s">
        <v>325</v>
      </c>
      <c r="I127" s="67" t="s">
        <v>326</v>
      </c>
      <c r="P127" s="43"/>
      <c r="W127" s="43"/>
      <c r="AC127" s="43"/>
      <c r="AD127" s="45"/>
      <c r="AF127" s="42"/>
      <c r="AJ127" s="43"/>
      <c r="AL127" s="34"/>
      <c r="AN127" s="42"/>
      <c r="AQ127" s="30"/>
      <c r="AR127" s="8"/>
      <c r="AU127" s="56"/>
    </row>
    <row r="128" spans="2:48" ht="38.25" x14ac:dyDescent="0.2">
      <c r="C128" s="73" t="s">
        <v>327</v>
      </c>
      <c r="D128" s="25" t="s">
        <v>328</v>
      </c>
      <c r="E128" s="46" t="s">
        <v>267</v>
      </c>
      <c r="F128" s="25"/>
      <c r="G128" s="25"/>
      <c r="H128" s="44" t="s">
        <v>325</v>
      </c>
      <c r="I128" s="67" t="s">
        <v>329</v>
      </c>
      <c r="P128" s="43"/>
      <c r="W128" s="43"/>
      <c r="AC128" s="43"/>
      <c r="AD128" s="45"/>
      <c r="AF128" s="42"/>
      <c r="AJ128" s="43"/>
      <c r="AL128" s="34"/>
      <c r="AN128" s="42"/>
      <c r="AQ128" s="30"/>
      <c r="AR128" s="8"/>
      <c r="AU128" s="56"/>
    </row>
    <row r="129" spans="3:47" ht="25.5" x14ac:dyDescent="0.2">
      <c r="C129" s="24" t="s">
        <v>330</v>
      </c>
      <c r="D129" s="25" t="s">
        <v>331</v>
      </c>
      <c r="E129" s="60">
        <v>1</v>
      </c>
      <c r="F129" s="25" t="s">
        <v>258</v>
      </c>
      <c r="G129" s="25"/>
      <c r="H129" s="25" t="s">
        <v>332</v>
      </c>
      <c r="I129" s="67" t="s">
        <v>333</v>
      </c>
      <c r="P129" s="43"/>
      <c r="W129" s="43"/>
      <c r="AC129" s="43"/>
      <c r="AD129" s="45"/>
      <c r="AF129" s="42"/>
      <c r="AJ129" s="43"/>
      <c r="AL129" s="34"/>
      <c r="AN129" s="42"/>
      <c r="AQ129" s="30"/>
      <c r="AR129" s="8"/>
      <c r="AU129" s="56"/>
    </row>
    <row r="130" spans="3:47" ht="38.25" x14ac:dyDescent="0.2">
      <c r="C130" s="24" t="s">
        <v>334</v>
      </c>
      <c r="D130" s="25" t="s">
        <v>335</v>
      </c>
      <c r="E130" s="46" t="s">
        <v>336</v>
      </c>
      <c r="F130" s="25" t="s">
        <v>258</v>
      </c>
      <c r="G130" s="25"/>
      <c r="H130" s="74" t="s">
        <v>337</v>
      </c>
      <c r="I130" s="25" t="s">
        <v>338</v>
      </c>
      <c r="P130" s="43"/>
      <c r="W130" s="43"/>
      <c r="AC130" s="43"/>
      <c r="AD130" s="45"/>
      <c r="AF130" s="42"/>
      <c r="AJ130" s="43"/>
      <c r="AL130" s="34"/>
      <c r="AN130" s="42"/>
      <c r="AQ130" s="30"/>
      <c r="AR130" s="8"/>
      <c r="AU130" s="56"/>
    </row>
    <row r="131" spans="3:47" ht="38.25" x14ac:dyDescent="0.2">
      <c r="C131" s="24" t="s">
        <v>339</v>
      </c>
      <c r="D131" s="25" t="s">
        <v>335</v>
      </c>
      <c r="E131" s="46" t="s">
        <v>340</v>
      </c>
      <c r="F131" s="25" t="s">
        <v>258</v>
      </c>
      <c r="G131" s="25"/>
      <c r="H131" s="74" t="s">
        <v>337</v>
      </c>
      <c r="I131" s="25" t="s">
        <v>338</v>
      </c>
      <c r="P131" s="43"/>
      <c r="W131" s="43"/>
      <c r="AC131" s="43"/>
      <c r="AD131" s="45"/>
      <c r="AF131" s="42"/>
      <c r="AJ131" s="43"/>
      <c r="AL131" s="34"/>
      <c r="AN131" s="42"/>
      <c r="AQ131" s="30"/>
      <c r="AR131" s="8"/>
      <c r="AU131" s="56"/>
    </row>
    <row r="132" spans="3:47" ht="38.25" x14ac:dyDescent="0.2">
      <c r="C132" s="24" t="s">
        <v>341</v>
      </c>
      <c r="D132" s="25" t="s">
        <v>342</v>
      </c>
      <c r="E132" s="60" t="s">
        <v>343</v>
      </c>
      <c r="F132" s="25" t="s">
        <v>258</v>
      </c>
      <c r="G132" s="25"/>
      <c r="H132" s="60"/>
      <c r="I132" s="67" t="s">
        <v>344</v>
      </c>
      <c r="P132" s="43"/>
      <c r="W132" s="43"/>
      <c r="AC132" s="43"/>
      <c r="AD132" s="45"/>
      <c r="AF132" s="42"/>
      <c r="AJ132" s="43"/>
      <c r="AL132" s="34"/>
      <c r="AN132" s="42"/>
      <c r="AQ132" s="30"/>
      <c r="AR132" s="8"/>
      <c r="AU132" s="56"/>
    </row>
    <row r="133" spans="3:47" ht="25.5" x14ac:dyDescent="0.2">
      <c r="C133" s="24" t="s">
        <v>345</v>
      </c>
      <c r="D133" s="25" t="s">
        <v>346</v>
      </c>
      <c r="E133" s="60" t="s">
        <v>347</v>
      </c>
      <c r="F133" s="25" t="s">
        <v>258</v>
      </c>
      <c r="G133" s="25"/>
      <c r="H133" s="25" t="s">
        <v>337</v>
      </c>
      <c r="I133" s="67" t="s">
        <v>348</v>
      </c>
      <c r="P133" s="43"/>
      <c r="W133" s="43"/>
      <c r="AC133" s="43"/>
      <c r="AD133" s="45"/>
      <c r="AF133" s="42"/>
      <c r="AJ133" s="43"/>
      <c r="AL133" s="34"/>
      <c r="AN133" s="42"/>
      <c r="AQ133" s="30"/>
      <c r="AR133" s="8"/>
      <c r="AU133" s="56"/>
    </row>
    <row r="134" spans="3:47" ht="25.5" x14ac:dyDescent="0.2">
      <c r="C134" s="24" t="s">
        <v>349</v>
      </c>
      <c r="D134" s="25"/>
      <c r="E134" s="46" t="s">
        <v>350</v>
      </c>
      <c r="F134" s="25" t="s">
        <v>258</v>
      </c>
      <c r="G134" s="25"/>
      <c r="H134" s="25"/>
      <c r="I134" s="67">
        <v>321.19099999999997</v>
      </c>
      <c r="P134" s="43"/>
      <c r="W134" s="43"/>
      <c r="AC134" s="43"/>
      <c r="AD134" s="45"/>
      <c r="AF134" s="42"/>
      <c r="AJ134" s="43"/>
      <c r="AL134" s="34"/>
      <c r="AN134" s="42"/>
      <c r="AQ134" s="30"/>
      <c r="AR134" s="8"/>
      <c r="AU134" s="56"/>
    </row>
    <row r="135" spans="3:47" ht="25.5" x14ac:dyDescent="0.2">
      <c r="C135" s="24" t="s">
        <v>351</v>
      </c>
      <c r="D135" s="25" t="s">
        <v>331</v>
      </c>
      <c r="E135" s="46">
        <v>6</v>
      </c>
      <c r="F135" s="25" t="s">
        <v>258</v>
      </c>
      <c r="G135" s="25"/>
      <c r="H135" s="25" t="s">
        <v>192</v>
      </c>
      <c r="I135" s="67">
        <v>321.19099999999997</v>
      </c>
      <c r="P135" s="43"/>
      <c r="W135" s="43"/>
      <c r="AC135" s="43"/>
      <c r="AD135" s="45"/>
      <c r="AF135" s="42"/>
      <c r="AJ135" s="43"/>
      <c r="AL135" s="34"/>
      <c r="AN135" s="42"/>
      <c r="AQ135" s="30"/>
      <c r="AR135" s="8"/>
      <c r="AU135" s="56"/>
    </row>
    <row r="136" spans="3:47" ht="25.5" x14ac:dyDescent="0.2">
      <c r="C136" s="24" t="s">
        <v>352</v>
      </c>
      <c r="D136" s="25" t="s">
        <v>331</v>
      </c>
      <c r="E136" s="46">
        <v>10</v>
      </c>
      <c r="F136" s="25" t="s">
        <v>258</v>
      </c>
      <c r="G136" s="25"/>
      <c r="H136" s="25" t="s">
        <v>353</v>
      </c>
      <c r="I136" s="67">
        <v>321.19099999999997</v>
      </c>
      <c r="P136" s="43"/>
      <c r="W136" s="43"/>
      <c r="AC136" s="43"/>
      <c r="AD136" s="45"/>
      <c r="AF136" s="42"/>
      <c r="AJ136" s="43"/>
      <c r="AL136" s="34"/>
      <c r="AN136" s="42"/>
      <c r="AQ136" s="30"/>
      <c r="AR136" s="8"/>
      <c r="AU136" s="56"/>
    </row>
    <row r="137" spans="3:47" ht="25.5" x14ac:dyDescent="0.2">
      <c r="C137" s="24" t="s">
        <v>354</v>
      </c>
      <c r="D137" s="25" t="s">
        <v>331</v>
      </c>
      <c r="E137" s="60">
        <v>12</v>
      </c>
      <c r="F137" s="25" t="s">
        <v>258</v>
      </c>
      <c r="G137" s="25"/>
      <c r="H137" s="25" t="s">
        <v>192</v>
      </c>
      <c r="I137" s="67">
        <v>321.19099999999997</v>
      </c>
      <c r="P137" s="43"/>
      <c r="W137" s="43"/>
      <c r="AC137" s="43"/>
      <c r="AD137" s="45"/>
      <c r="AF137" s="42"/>
      <c r="AJ137" s="43"/>
      <c r="AL137" s="34"/>
      <c r="AN137" s="42"/>
      <c r="AQ137" s="30"/>
      <c r="AR137" s="8"/>
      <c r="AU137" s="56"/>
    </row>
    <row r="138" spans="3:47" ht="25.5" x14ac:dyDescent="0.2">
      <c r="C138" s="24" t="s">
        <v>355</v>
      </c>
      <c r="D138" s="25" t="s">
        <v>331</v>
      </c>
      <c r="E138" s="46" t="s">
        <v>356</v>
      </c>
      <c r="F138" s="25" t="s">
        <v>258</v>
      </c>
      <c r="G138" s="25"/>
      <c r="H138" s="25" t="s">
        <v>357</v>
      </c>
      <c r="I138" s="25">
        <v>321.19099999999997</v>
      </c>
      <c r="P138" s="43"/>
      <c r="W138" s="43"/>
      <c r="AC138" s="43"/>
      <c r="AD138" s="45"/>
      <c r="AF138" s="42"/>
      <c r="AJ138" s="43"/>
      <c r="AL138" s="34"/>
      <c r="AN138" s="42"/>
      <c r="AQ138" s="30"/>
      <c r="AR138" s="8"/>
      <c r="AU138" s="56"/>
    </row>
    <row r="139" spans="3:47" ht="25.5" x14ac:dyDescent="0.2">
      <c r="C139" s="73" t="s">
        <v>358</v>
      </c>
      <c r="D139" s="25" t="s">
        <v>359</v>
      </c>
      <c r="E139" s="46" t="s">
        <v>356</v>
      </c>
      <c r="F139" s="25" t="s">
        <v>258</v>
      </c>
      <c r="G139" s="25"/>
      <c r="H139" s="25" t="s">
        <v>353</v>
      </c>
      <c r="I139" s="25" t="s">
        <v>360</v>
      </c>
      <c r="P139" s="43"/>
      <c r="W139" s="43"/>
      <c r="AC139" s="43"/>
      <c r="AD139" s="45"/>
      <c r="AF139" s="42"/>
      <c r="AJ139" s="43"/>
      <c r="AL139" s="34"/>
      <c r="AN139" s="42"/>
      <c r="AQ139" s="30"/>
      <c r="AR139" s="8"/>
      <c r="AU139" s="56"/>
    </row>
    <row r="140" spans="3:47" ht="25.5" x14ac:dyDescent="0.2">
      <c r="C140" s="24" t="s">
        <v>361</v>
      </c>
      <c r="D140" s="25" t="s">
        <v>331</v>
      </c>
      <c r="E140" s="46" t="s">
        <v>362</v>
      </c>
      <c r="F140" s="25" t="s">
        <v>258</v>
      </c>
      <c r="G140" s="25"/>
      <c r="H140" s="25" t="s">
        <v>353</v>
      </c>
      <c r="I140" s="25">
        <v>321.19099999999997</v>
      </c>
      <c r="P140" s="43"/>
      <c r="W140" s="43"/>
      <c r="AC140" s="43"/>
      <c r="AD140" s="45"/>
      <c r="AF140" s="42"/>
      <c r="AJ140" s="43"/>
      <c r="AL140" s="34"/>
      <c r="AN140" s="42"/>
      <c r="AQ140" s="30"/>
      <c r="AR140" s="8"/>
      <c r="AU140" s="56"/>
    </row>
    <row r="141" spans="3:47" ht="25.5" x14ac:dyDescent="0.2">
      <c r="C141" s="24" t="s">
        <v>363</v>
      </c>
      <c r="D141" s="25" t="s">
        <v>331</v>
      </c>
      <c r="E141" s="46" t="s">
        <v>362</v>
      </c>
      <c r="F141" s="25" t="s">
        <v>258</v>
      </c>
      <c r="G141" s="25"/>
      <c r="H141" s="25" t="s">
        <v>353</v>
      </c>
      <c r="I141" s="25">
        <v>321.19099999999997</v>
      </c>
      <c r="P141" s="43"/>
      <c r="W141" s="43"/>
      <c r="AC141" s="43"/>
      <c r="AD141" s="45"/>
      <c r="AF141" s="42"/>
      <c r="AJ141" s="43"/>
      <c r="AL141" s="34"/>
      <c r="AN141" s="42"/>
      <c r="AQ141" s="30"/>
      <c r="AR141" s="8"/>
      <c r="AU141" s="56"/>
    </row>
    <row r="142" spans="3:47" ht="25.5" x14ac:dyDescent="0.2">
      <c r="C142" s="73" t="s">
        <v>364</v>
      </c>
      <c r="D142" s="25" t="s">
        <v>331</v>
      </c>
      <c r="E142" s="46" t="s">
        <v>362</v>
      </c>
      <c r="F142" s="25" t="s">
        <v>258</v>
      </c>
      <c r="G142" s="25"/>
      <c r="H142" s="25" t="s">
        <v>353</v>
      </c>
      <c r="I142" s="25" t="s">
        <v>365</v>
      </c>
      <c r="P142" s="43"/>
      <c r="W142" s="43"/>
      <c r="AC142" s="43"/>
      <c r="AD142" s="45"/>
      <c r="AF142" s="42"/>
      <c r="AJ142" s="43"/>
      <c r="AL142" s="34"/>
      <c r="AN142" s="42"/>
      <c r="AQ142" s="30"/>
      <c r="AR142" s="8"/>
      <c r="AU142" s="56"/>
    </row>
    <row r="143" spans="3:47" ht="25.5" x14ac:dyDescent="0.2">
      <c r="C143" s="24" t="s">
        <v>366</v>
      </c>
      <c r="D143" s="25" t="s">
        <v>359</v>
      </c>
      <c r="E143" s="46" t="s">
        <v>367</v>
      </c>
      <c r="F143" s="25" t="s">
        <v>258</v>
      </c>
      <c r="G143" s="25"/>
      <c r="H143" s="25" t="s">
        <v>140</v>
      </c>
      <c r="I143" s="25">
        <v>321.19099999999997</v>
      </c>
      <c r="P143" s="43"/>
      <c r="W143" s="43"/>
      <c r="AC143" s="43"/>
      <c r="AD143" s="45"/>
      <c r="AF143" s="42"/>
      <c r="AJ143" s="43"/>
      <c r="AL143" s="34"/>
      <c r="AN143" s="42"/>
      <c r="AQ143" s="30"/>
      <c r="AR143" s="8"/>
      <c r="AU143" s="56"/>
    </row>
    <row r="144" spans="3:47" ht="25.5" x14ac:dyDescent="0.2">
      <c r="C144" s="24" t="s">
        <v>368</v>
      </c>
      <c r="D144" s="25" t="s">
        <v>331</v>
      </c>
      <c r="E144" s="46">
        <v>8</v>
      </c>
      <c r="F144" s="25" t="s">
        <v>258</v>
      </c>
      <c r="G144" s="25"/>
      <c r="H144" s="25" t="s">
        <v>353</v>
      </c>
      <c r="I144" s="25">
        <v>321.19099999999997</v>
      </c>
      <c r="P144" s="43"/>
      <c r="W144" s="43"/>
      <c r="AC144" s="43"/>
      <c r="AD144" s="45"/>
      <c r="AF144" s="42"/>
      <c r="AJ144" s="43"/>
      <c r="AL144" s="34"/>
      <c r="AN144" s="42"/>
      <c r="AQ144" s="30"/>
      <c r="AR144" s="8"/>
      <c r="AU144" s="56"/>
    </row>
    <row r="145" spans="2:48" ht="25.5" x14ac:dyDescent="0.2">
      <c r="C145" s="75" t="s">
        <v>369</v>
      </c>
      <c r="D145" s="25" t="s">
        <v>331</v>
      </c>
      <c r="E145" s="46" t="s">
        <v>35</v>
      </c>
      <c r="F145" s="25" t="s">
        <v>258</v>
      </c>
      <c r="G145" s="25"/>
      <c r="H145" s="25"/>
      <c r="I145" s="25">
        <v>321.19099999999997</v>
      </c>
      <c r="P145" s="43"/>
      <c r="W145" s="43"/>
      <c r="AC145" s="43"/>
      <c r="AD145" s="45"/>
      <c r="AF145" s="42"/>
      <c r="AJ145" s="43"/>
      <c r="AL145" s="34"/>
      <c r="AN145" s="42"/>
      <c r="AQ145" s="30"/>
      <c r="AR145" s="8"/>
      <c r="AU145" s="56"/>
    </row>
    <row r="146" spans="2:48" ht="25.5" x14ac:dyDescent="0.2">
      <c r="C146" s="24" t="s">
        <v>370</v>
      </c>
      <c r="D146" s="25" t="s">
        <v>331</v>
      </c>
      <c r="E146" s="46">
        <v>5</v>
      </c>
      <c r="F146" s="25" t="s">
        <v>258</v>
      </c>
      <c r="G146" s="25"/>
      <c r="H146" s="25" t="s">
        <v>353</v>
      </c>
      <c r="I146" s="25">
        <v>321.19099999999997</v>
      </c>
      <c r="P146" s="43"/>
      <c r="W146" s="43"/>
      <c r="AC146" s="43"/>
      <c r="AD146" s="45"/>
      <c r="AF146" s="42"/>
      <c r="AJ146" s="43"/>
      <c r="AL146" s="34"/>
      <c r="AN146" s="42"/>
      <c r="AQ146" s="30"/>
      <c r="AR146" s="8"/>
      <c r="AU146" s="56"/>
    </row>
    <row r="147" spans="2:48" ht="25.5" x14ac:dyDescent="0.2">
      <c r="C147" s="24" t="s">
        <v>371</v>
      </c>
      <c r="D147" s="25" t="s">
        <v>331</v>
      </c>
      <c r="E147" s="46">
        <v>10</v>
      </c>
      <c r="F147" s="25" t="s">
        <v>258</v>
      </c>
      <c r="G147" s="25"/>
      <c r="H147" s="25" t="s">
        <v>353</v>
      </c>
      <c r="I147" s="25">
        <v>321.19099999999997</v>
      </c>
      <c r="P147" s="43"/>
      <c r="W147" s="43"/>
      <c r="AC147" s="43"/>
      <c r="AD147" s="45"/>
      <c r="AF147" s="42"/>
      <c r="AJ147" s="43"/>
      <c r="AL147" s="34"/>
      <c r="AN147" s="42"/>
      <c r="AQ147" s="30"/>
      <c r="AR147" s="8"/>
      <c r="AU147" s="56"/>
    </row>
    <row r="148" spans="2:48" ht="36" customHeight="1" x14ac:dyDescent="0.2">
      <c r="C148" s="24" t="s">
        <v>372</v>
      </c>
      <c r="D148" s="25" t="s">
        <v>331</v>
      </c>
      <c r="E148" s="46">
        <v>10</v>
      </c>
      <c r="F148" s="25" t="s">
        <v>258</v>
      </c>
      <c r="G148" s="25"/>
      <c r="H148" s="25" t="s">
        <v>353</v>
      </c>
      <c r="I148" s="25">
        <v>321.19099999999997</v>
      </c>
      <c r="P148" s="43"/>
      <c r="W148" s="43"/>
      <c r="AC148" s="43"/>
      <c r="AD148" s="45"/>
      <c r="AF148" s="42"/>
      <c r="AJ148" s="43"/>
      <c r="AL148" s="34"/>
      <c r="AN148" s="42"/>
      <c r="AQ148" s="30"/>
      <c r="AR148" s="8"/>
      <c r="AU148" s="56"/>
    </row>
    <row r="149" spans="2:48" ht="26.25" customHeight="1" x14ac:dyDescent="0.2">
      <c r="C149" s="24" t="s">
        <v>373</v>
      </c>
      <c r="D149" s="25" t="s">
        <v>331</v>
      </c>
      <c r="E149" s="46">
        <v>20</v>
      </c>
      <c r="F149" s="25" t="s">
        <v>258</v>
      </c>
      <c r="G149" s="25"/>
      <c r="H149" s="25" t="s">
        <v>374</v>
      </c>
      <c r="I149" s="25">
        <v>321.19099999999997</v>
      </c>
      <c r="P149" s="43"/>
      <c r="W149" s="43"/>
      <c r="Z149" s="9" t="s">
        <v>375</v>
      </c>
      <c r="AC149" s="43"/>
      <c r="AD149" s="45"/>
      <c r="AF149" s="42"/>
      <c r="AJ149" s="43"/>
      <c r="AL149" s="34"/>
      <c r="AN149" s="42"/>
      <c r="AQ149" s="30"/>
      <c r="AR149" s="8"/>
      <c r="AU149" s="56"/>
    </row>
    <row r="150" spans="2:48" ht="33" customHeight="1" x14ac:dyDescent="0.2">
      <c r="C150" s="24" t="s">
        <v>376</v>
      </c>
      <c r="D150" s="25" t="s">
        <v>331</v>
      </c>
      <c r="E150" s="46">
        <v>20</v>
      </c>
      <c r="F150" s="25" t="s">
        <v>258</v>
      </c>
      <c r="G150" s="25"/>
      <c r="H150" s="25" t="s">
        <v>353</v>
      </c>
      <c r="I150" s="25">
        <v>321.19099999999997</v>
      </c>
      <c r="P150" s="43"/>
      <c r="W150" s="43"/>
      <c r="Z150" s="9" t="s">
        <v>375</v>
      </c>
      <c r="AC150" s="43"/>
      <c r="AD150" s="45"/>
      <c r="AF150" s="42"/>
      <c r="AJ150" s="43"/>
      <c r="AL150" s="34"/>
      <c r="AN150" s="42"/>
      <c r="AQ150" s="30"/>
      <c r="AR150" s="8"/>
      <c r="AU150" s="56"/>
    </row>
    <row r="151" spans="2:48" ht="25.5" x14ac:dyDescent="0.2">
      <c r="C151" s="24" t="s">
        <v>377</v>
      </c>
      <c r="D151" s="25" t="s">
        <v>331</v>
      </c>
      <c r="E151" s="46"/>
      <c r="F151" s="25" t="s">
        <v>258</v>
      </c>
      <c r="G151" s="25"/>
      <c r="H151" s="69" t="s">
        <v>35</v>
      </c>
      <c r="I151" s="25">
        <v>321.19099999999997</v>
      </c>
      <c r="P151" s="43"/>
      <c r="W151" s="43"/>
      <c r="AC151" s="43"/>
      <c r="AD151" s="45"/>
      <c r="AF151" s="42"/>
      <c r="AJ151" s="43"/>
      <c r="AL151" s="34"/>
      <c r="AN151" s="42"/>
      <c r="AQ151" s="30"/>
      <c r="AR151" s="8"/>
      <c r="AU151" s="56"/>
    </row>
    <row r="152" spans="2:48" x14ac:dyDescent="0.2">
      <c r="C152" s="73" t="s">
        <v>378</v>
      </c>
      <c r="D152" s="25" t="s">
        <v>331</v>
      </c>
      <c r="E152" s="46" t="s">
        <v>356</v>
      </c>
      <c r="F152" s="25" t="s">
        <v>258</v>
      </c>
      <c r="G152" s="25"/>
      <c r="H152" s="44" t="s">
        <v>379</v>
      </c>
      <c r="I152" s="67">
        <v>321.19099999999997</v>
      </c>
      <c r="P152" s="43"/>
      <c r="W152" s="43"/>
      <c r="AC152" s="43"/>
      <c r="AD152" s="45"/>
      <c r="AF152" s="42"/>
      <c r="AJ152" s="43"/>
      <c r="AL152" s="34"/>
      <c r="AN152" s="42"/>
      <c r="AQ152" s="30"/>
      <c r="AR152" s="8"/>
      <c r="AU152" s="56"/>
    </row>
    <row r="153" spans="2:48" x14ac:dyDescent="0.2">
      <c r="C153" s="73" t="s">
        <v>380</v>
      </c>
      <c r="D153" s="25" t="s">
        <v>331</v>
      </c>
      <c r="E153" s="46" t="s">
        <v>356</v>
      </c>
      <c r="F153" s="25" t="s">
        <v>258</v>
      </c>
      <c r="G153" s="25"/>
      <c r="H153" s="44" t="s">
        <v>379</v>
      </c>
      <c r="I153" s="67" t="s">
        <v>381</v>
      </c>
      <c r="P153" s="43"/>
      <c r="W153" s="43"/>
      <c r="AC153" s="43"/>
      <c r="AD153" s="45"/>
      <c r="AF153" s="42"/>
      <c r="AJ153" s="43"/>
      <c r="AL153" s="34"/>
      <c r="AN153" s="42"/>
      <c r="AQ153" s="30"/>
      <c r="AR153" s="8"/>
      <c r="AU153" s="56"/>
    </row>
    <row r="154" spans="2:48" ht="25.5" x14ac:dyDescent="0.2">
      <c r="C154" s="73" t="s">
        <v>382</v>
      </c>
      <c r="D154" s="25" t="s">
        <v>331</v>
      </c>
      <c r="E154" s="46" t="s">
        <v>383</v>
      </c>
      <c r="F154" s="25" t="s">
        <v>258</v>
      </c>
      <c r="G154" s="25"/>
      <c r="H154" s="44" t="s">
        <v>379</v>
      </c>
      <c r="I154" s="67" t="s">
        <v>381</v>
      </c>
      <c r="P154" s="43"/>
      <c r="W154" s="43"/>
      <c r="AC154" s="43"/>
      <c r="AD154" s="45"/>
      <c r="AF154" s="42"/>
      <c r="AJ154" s="43"/>
      <c r="AL154" s="34"/>
      <c r="AN154" s="42"/>
      <c r="AQ154" s="30"/>
      <c r="AR154" s="8"/>
      <c r="AU154" s="56"/>
    </row>
    <row r="155" spans="2:48" ht="51" x14ac:dyDescent="0.2">
      <c r="C155" s="73" t="s">
        <v>384</v>
      </c>
      <c r="D155" s="25" t="s">
        <v>331</v>
      </c>
      <c r="E155" s="46" t="s">
        <v>356</v>
      </c>
      <c r="F155" s="25" t="s">
        <v>258</v>
      </c>
      <c r="G155" s="25"/>
      <c r="H155" s="44" t="s">
        <v>379</v>
      </c>
      <c r="I155" s="67" t="s">
        <v>381</v>
      </c>
      <c r="P155" s="43"/>
      <c r="W155" s="43"/>
      <c r="AC155" s="43"/>
      <c r="AD155" s="45"/>
      <c r="AF155" s="42"/>
      <c r="AJ155" s="43"/>
      <c r="AL155" s="34"/>
      <c r="AN155" s="42"/>
      <c r="AQ155" s="30"/>
      <c r="AR155" s="8"/>
      <c r="AU155" s="56"/>
    </row>
    <row r="156" spans="2:48" ht="25.5" x14ac:dyDescent="0.2">
      <c r="C156" s="73" t="s">
        <v>385</v>
      </c>
      <c r="D156" s="25" t="s">
        <v>331</v>
      </c>
      <c r="E156" s="46" t="s">
        <v>386</v>
      </c>
      <c r="F156" s="25" t="s">
        <v>258</v>
      </c>
      <c r="G156" s="25"/>
      <c r="H156" s="44" t="s">
        <v>387</v>
      </c>
      <c r="I156" s="67" t="s">
        <v>381</v>
      </c>
      <c r="P156" s="43"/>
      <c r="W156" s="43"/>
      <c r="AC156" s="43"/>
      <c r="AD156" s="45"/>
      <c r="AF156" s="42"/>
      <c r="AJ156" s="43"/>
      <c r="AL156" s="34"/>
      <c r="AN156" s="42"/>
      <c r="AQ156" s="30"/>
      <c r="AR156" s="8"/>
      <c r="AU156" s="56"/>
    </row>
    <row r="157" spans="2:48" x14ac:dyDescent="0.2">
      <c r="B157" s="23" t="s">
        <v>63</v>
      </c>
      <c r="C157" s="36" t="s">
        <v>388</v>
      </c>
      <c r="D157" s="25"/>
      <c r="E157" s="46"/>
      <c r="F157" s="25" t="s">
        <v>258</v>
      </c>
      <c r="G157" s="49" t="s">
        <v>389</v>
      </c>
      <c r="H157" s="25"/>
      <c r="I157" s="25"/>
      <c r="L157" s="50">
        <v>3998375.49</v>
      </c>
      <c r="P157" s="43">
        <v>4208488.49</v>
      </c>
      <c r="Q157" s="8">
        <v>42401</v>
      </c>
      <c r="S157" s="50">
        <v>4151409</v>
      </c>
      <c r="U157" s="31">
        <v>42700</v>
      </c>
      <c r="W157" s="43">
        <v>4099293</v>
      </c>
      <c r="AA157" s="31">
        <v>43157</v>
      </c>
      <c r="AC157" s="43">
        <v>4156932</v>
      </c>
      <c r="AD157" s="45">
        <v>46165</v>
      </c>
      <c r="AF157" s="42">
        <v>4181983</v>
      </c>
      <c r="AJ157" s="43">
        <v>4208488.49</v>
      </c>
      <c r="AL157" s="45">
        <v>44492</v>
      </c>
      <c r="AN157" s="42">
        <v>4123717</v>
      </c>
      <c r="AQ157" s="76">
        <v>48301</v>
      </c>
      <c r="AR157" s="8">
        <v>4034040.96</v>
      </c>
      <c r="AT157" s="72">
        <v>49844</v>
      </c>
      <c r="AU157" s="56">
        <v>4212420.9400000004</v>
      </c>
      <c r="AV157" s="47"/>
    </row>
    <row r="158" spans="2:48" ht="38.25" x14ac:dyDescent="0.2">
      <c r="B158" s="23" t="s">
        <v>390</v>
      </c>
      <c r="C158" s="75" t="s">
        <v>391</v>
      </c>
      <c r="D158" s="25" t="s">
        <v>392</v>
      </c>
      <c r="E158" s="46" t="s">
        <v>393</v>
      </c>
      <c r="F158" s="25"/>
      <c r="G158" s="25" t="s">
        <v>394</v>
      </c>
      <c r="H158" s="25" t="s">
        <v>395</v>
      </c>
      <c r="I158" s="25" t="s">
        <v>396</v>
      </c>
      <c r="P158" s="43"/>
      <c r="W158" s="43"/>
      <c r="AC158" s="43"/>
      <c r="AD158" s="45"/>
      <c r="AF158" s="42"/>
      <c r="AJ158" s="43"/>
      <c r="AL158" s="34"/>
      <c r="AN158" s="42"/>
      <c r="AQ158" s="76"/>
      <c r="AR158" s="8"/>
      <c r="AT158" s="72"/>
      <c r="AU158" s="56"/>
    </row>
    <row r="159" spans="2:48" ht="51" x14ac:dyDescent="0.2">
      <c r="C159" s="24" t="s">
        <v>397</v>
      </c>
      <c r="D159" s="25" t="s">
        <v>331</v>
      </c>
      <c r="E159" s="46">
        <v>5</v>
      </c>
      <c r="F159" s="25"/>
      <c r="G159" s="25" t="s">
        <v>157</v>
      </c>
      <c r="H159" s="25" t="s">
        <v>398</v>
      </c>
      <c r="I159" s="25"/>
      <c r="L159" s="70" t="s">
        <v>160</v>
      </c>
      <c r="P159" s="43"/>
      <c r="S159" s="70"/>
      <c r="W159" s="43"/>
      <c r="AC159" s="43"/>
      <c r="AD159" s="45"/>
      <c r="AF159" s="42"/>
      <c r="AJ159" s="43"/>
      <c r="AL159" s="34"/>
      <c r="AN159" s="42"/>
      <c r="AQ159" s="76"/>
      <c r="AR159" s="8"/>
      <c r="AT159" s="72"/>
      <c r="AU159" s="56"/>
    </row>
    <row r="160" spans="2:48" ht="63.75" x14ac:dyDescent="0.2">
      <c r="C160" s="75" t="s">
        <v>399</v>
      </c>
      <c r="D160" s="25" t="s">
        <v>400</v>
      </c>
      <c r="E160" s="46" t="s">
        <v>393</v>
      </c>
      <c r="F160" s="25" t="s">
        <v>258</v>
      </c>
      <c r="G160" s="25" t="s">
        <v>394</v>
      </c>
      <c r="H160" s="25" t="s">
        <v>401</v>
      </c>
      <c r="I160" s="25" t="s">
        <v>402</v>
      </c>
      <c r="P160" s="43"/>
      <c r="W160" s="43"/>
      <c r="AC160" s="43"/>
      <c r="AD160" s="45"/>
      <c r="AF160" s="42"/>
      <c r="AJ160" s="43"/>
      <c r="AL160" s="34"/>
      <c r="AN160" s="42"/>
      <c r="AQ160" s="76"/>
      <c r="AR160" s="8"/>
      <c r="AT160" s="72"/>
      <c r="AU160" s="56"/>
    </row>
    <row r="161" spans="2:48" ht="51" x14ac:dyDescent="0.2">
      <c r="C161" s="24" t="s">
        <v>397</v>
      </c>
      <c r="D161" s="25" t="s">
        <v>331</v>
      </c>
      <c r="E161" s="46">
        <v>5</v>
      </c>
      <c r="F161" s="25"/>
      <c r="G161" s="25" t="s">
        <v>157</v>
      </c>
      <c r="H161" s="25" t="s">
        <v>398</v>
      </c>
      <c r="I161" s="25" t="s">
        <v>403</v>
      </c>
      <c r="L161" s="70" t="s">
        <v>160</v>
      </c>
      <c r="P161" s="43"/>
      <c r="S161" s="70"/>
      <c r="W161" s="43"/>
      <c r="AC161" s="43"/>
      <c r="AD161" s="45"/>
      <c r="AF161" s="42"/>
      <c r="AJ161" s="43"/>
      <c r="AL161" s="34"/>
      <c r="AN161" s="42"/>
      <c r="AQ161" s="76"/>
      <c r="AR161" s="8"/>
      <c r="AT161" s="72"/>
      <c r="AU161" s="56"/>
    </row>
    <row r="162" spans="2:48" ht="38.25" x14ac:dyDescent="0.2">
      <c r="B162" s="23" t="s">
        <v>134</v>
      </c>
      <c r="C162" s="24" t="s">
        <v>404</v>
      </c>
      <c r="D162" s="25" t="s">
        <v>405</v>
      </c>
      <c r="E162" s="46">
        <v>4</v>
      </c>
      <c r="F162" s="25" t="s">
        <v>258</v>
      </c>
      <c r="G162" s="49" t="s">
        <v>163</v>
      </c>
      <c r="H162" s="25" t="s">
        <v>406</v>
      </c>
      <c r="I162" s="25">
        <v>321.27100000000002</v>
      </c>
      <c r="L162" s="50">
        <f>7752+4296.5</f>
        <v>12048.5</v>
      </c>
      <c r="P162" s="43">
        <v>15614.94</v>
      </c>
      <c r="Q162" s="8">
        <v>2182</v>
      </c>
      <c r="S162" s="52">
        <v>8728</v>
      </c>
      <c r="U162" s="1">
        <v>2043</v>
      </c>
      <c r="W162" s="53">
        <v>8172</v>
      </c>
      <c r="AA162" s="1">
        <v>2853</v>
      </c>
      <c r="AC162" s="53">
        <v>11412</v>
      </c>
      <c r="AD162" s="45">
        <v>2371</v>
      </c>
      <c r="AF162" s="42">
        <v>10048</v>
      </c>
      <c r="AJ162" s="43">
        <v>15614.94</v>
      </c>
      <c r="AL162" s="45">
        <v>2966</v>
      </c>
      <c r="AN162" s="42">
        <v>12608</v>
      </c>
      <c r="AQ162" s="76">
        <v>22216</v>
      </c>
      <c r="AR162" s="8">
        <v>48097.31</v>
      </c>
      <c r="AT162" s="72">
        <v>6274</v>
      </c>
      <c r="AU162" s="56">
        <v>57877.19</v>
      </c>
      <c r="AV162" s="47"/>
    </row>
    <row r="163" spans="2:48" ht="87" customHeight="1" x14ac:dyDescent="0.2">
      <c r="B163" s="23" t="s">
        <v>63</v>
      </c>
      <c r="C163" s="24" t="s">
        <v>407</v>
      </c>
      <c r="D163" s="25" t="s">
        <v>408</v>
      </c>
      <c r="E163" s="46">
        <v>2</v>
      </c>
      <c r="F163" s="25"/>
      <c r="G163" s="25" t="s">
        <v>409</v>
      </c>
      <c r="H163" s="25" t="s">
        <v>410</v>
      </c>
      <c r="I163" s="25"/>
      <c r="L163" s="70" t="s">
        <v>160</v>
      </c>
      <c r="P163" s="43"/>
      <c r="S163" s="70"/>
      <c r="W163" s="43"/>
      <c r="Z163" s="77"/>
      <c r="AC163" s="43"/>
      <c r="AD163" s="45"/>
      <c r="AF163" s="42"/>
      <c r="AI163" s="77"/>
      <c r="AJ163" s="43"/>
      <c r="AL163" s="34"/>
      <c r="AN163" s="42"/>
      <c r="AQ163" s="76"/>
      <c r="AR163" s="8"/>
      <c r="AT163" s="72"/>
      <c r="AU163" s="56"/>
    </row>
    <row r="164" spans="2:48" ht="25.5" x14ac:dyDescent="0.2">
      <c r="B164" s="23" t="s">
        <v>411</v>
      </c>
      <c r="C164" s="36" t="s">
        <v>412</v>
      </c>
      <c r="D164" s="25"/>
      <c r="E164" s="46"/>
      <c r="F164" s="25"/>
      <c r="G164" s="49" t="s">
        <v>413</v>
      </c>
      <c r="H164" s="25"/>
      <c r="I164" s="25"/>
      <c r="L164" s="78">
        <v>271101.5</v>
      </c>
      <c r="P164" s="43">
        <v>250056</v>
      </c>
      <c r="S164" s="78"/>
      <c r="W164" s="43"/>
      <c r="AC164" s="43">
        <v>0</v>
      </c>
      <c r="AD164" s="45"/>
      <c r="AF164" s="42"/>
      <c r="AJ164" s="43">
        <v>250056</v>
      </c>
      <c r="AL164" s="34"/>
      <c r="AN164" s="42"/>
      <c r="AQ164" s="79"/>
      <c r="AR164" s="58">
        <v>360000</v>
      </c>
      <c r="AT164" s="72"/>
      <c r="AU164" s="58">
        <v>360000</v>
      </c>
    </row>
    <row r="165" spans="2:48" ht="63.75" x14ac:dyDescent="0.2">
      <c r="C165" s="24" t="s">
        <v>414</v>
      </c>
      <c r="D165" s="25" t="s">
        <v>415</v>
      </c>
      <c r="E165" s="46" t="s">
        <v>416</v>
      </c>
      <c r="F165" s="25"/>
      <c r="G165" s="25" t="s">
        <v>35</v>
      </c>
      <c r="H165" s="25" t="s">
        <v>417</v>
      </c>
      <c r="I165" s="25"/>
      <c r="P165" s="43"/>
      <c r="W165" s="43"/>
      <c r="AC165" s="43"/>
      <c r="AD165" s="45"/>
      <c r="AF165" s="42"/>
      <c r="AJ165" s="43"/>
      <c r="AL165" s="34"/>
      <c r="AN165" s="42"/>
      <c r="AQ165" s="79"/>
      <c r="AT165" s="72"/>
    </row>
    <row r="166" spans="2:48" ht="38.25" x14ac:dyDescent="0.2">
      <c r="C166" s="24" t="s">
        <v>418</v>
      </c>
      <c r="D166" s="25" t="s">
        <v>419</v>
      </c>
      <c r="E166" s="46" t="s">
        <v>420</v>
      </c>
      <c r="F166" s="25"/>
      <c r="G166" s="25"/>
      <c r="H166" s="25" t="s">
        <v>421</v>
      </c>
      <c r="I166" s="25"/>
      <c r="P166" s="43"/>
      <c r="W166" s="43"/>
      <c r="AC166" s="43"/>
      <c r="AD166" s="45"/>
      <c r="AF166" s="42"/>
      <c r="AJ166" s="43"/>
      <c r="AL166" s="34"/>
      <c r="AN166" s="42"/>
      <c r="AQ166" s="79"/>
      <c r="AT166" s="72"/>
    </row>
    <row r="167" spans="2:48" ht="21.75" customHeight="1" x14ac:dyDescent="0.2">
      <c r="B167" s="23" t="s">
        <v>33</v>
      </c>
      <c r="C167" s="36" t="s">
        <v>422</v>
      </c>
      <c r="D167" s="25"/>
      <c r="E167" s="46"/>
      <c r="F167" s="25"/>
      <c r="G167" s="25" t="s">
        <v>423</v>
      </c>
      <c r="H167" s="25"/>
      <c r="I167" s="25"/>
      <c r="L167" s="50">
        <f>1552037+32410</f>
        <v>1584447</v>
      </c>
      <c r="P167" s="43">
        <v>1809773.38</v>
      </c>
      <c r="S167" s="50"/>
      <c r="W167" s="43"/>
      <c r="AC167" s="43">
        <v>0</v>
      </c>
      <c r="AD167" s="45"/>
      <c r="AF167" s="42"/>
      <c r="AJ167" s="43">
        <v>1809773.38</v>
      </c>
      <c r="AL167" s="34"/>
      <c r="AN167" s="42"/>
      <c r="AQ167" s="79"/>
      <c r="AR167" s="58">
        <v>4911780</v>
      </c>
      <c r="AT167" s="72"/>
      <c r="AU167" s="58">
        <v>5201961.32</v>
      </c>
      <c r="AV167" s="47"/>
    </row>
    <row r="168" spans="2:48" ht="25.5" x14ac:dyDescent="0.2">
      <c r="B168" s="23" t="s">
        <v>134</v>
      </c>
      <c r="C168" s="24" t="s">
        <v>424</v>
      </c>
      <c r="D168" s="25" t="s">
        <v>136</v>
      </c>
      <c r="E168" s="46">
        <v>50</v>
      </c>
      <c r="F168" s="25" t="s">
        <v>128</v>
      </c>
      <c r="G168" s="25"/>
      <c r="H168" s="25" t="s">
        <v>425</v>
      </c>
      <c r="I168" s="80" t="s">
        <v>426</v>
      </c>
      <c r="J168" s="8">
        <v>15384</v>
      </c>
      <c r="L168" s="81">
        <v>384600</v>
      </c>
      <c r="N168" s="1">
        <v>14753</v>
      </c>
      <c r="P168" s="43">
        <v>368825</v>
      </c>
      <c r="Q168" s="8">
        <v>16227</v>
      </c>
      <c r="S168" s="82">
        <v>405675</v>
      </c>
      <c r="U168" s="1">
        <v>16518</v>
      </c>
      <c r="W168" s="43">
        <v>412950</v>
      </c>
      <c r="AA168" s="1">
        <v>15860</v>
      </c>
      <c r="AC168" s="43">
        <v>396500</v>
      </c>
      <c r="AD168" s="45">
        <v>15175</v>
      </c>
      <c r="AF168" s="42">
        <v>382509</v>
      </c>
      <c r="AJ168" s="43">
        <v>368825</v>
      </c>
      <c r="AL168" s="45">
        <v>14707</v>
      </c>
      <c r="AN168" s="42">
        <v>560605</v>
      </c>
      <c r="AQ168" s="79">
        <v>15464</v>
      </c>
      <c r="AT168" s="72">
        <v>16239</v>
      </c>
      <c r="AV168" s="47"/>
    </row>
    <row r="169" spans="2:48" ht="25.5" x14ac:dyDescent="0.2">
      <c r="C169" s="24" t="s">
        <v>427</v>
      </c>
      <c r="D169" s="25" t="s">
        <v>136</v>
      </c>
      <c r="E169" s="46">
        <v>400</v>
      </c>
      <c r="F169" s="25" t="s">
        <v>128</v>
      </c>
      <c r="G169" s="25"/>
      <c r="H169" s="25" t="s">
        <v>425</v>
      </c>
      <c r="I169" s="80" t="s">
        <v>426</v>
      </c>
      <c r="J169" s="8">
        <v>1505</v>
      </c>
      <c r="L169" s="81">
        <v>451500</v>
      </c>
      <c r="N169" s="1">
        <v>1428</v>
      </c>
      <c r="P169" s="43">
        <v>428400</v>
      </c>
      <c r="Q169" s="8">
        <v>1614</v>
      </c>
      <c r="S169" s="82">
        <v>484200</v>
      </c>
      <c r="U169" s="1">
        <v>1773</v>
      </c>
      <c r="W169" s="43">
        <v>531900</v>
      </c>
      <c r="AA169" s="1">
        <v>2052</v>
      </c>
      <c r="AC169" s="43">
        <v>615600</v>
      </c>
      <c r="AD169" s="45">
        <v>2413</v>
      </c>
      <c r="AF169" s="42">
        <v>691475</v>
      </c>
      <c r="AJ169" s="43">
        <v>428400</v>
      </c>
      <c r="AL169" s="45">
        <v>2573</v>
      </c>
      <c r="AN169" s="42">
        <v>876140</v>
      </c>
      <c r="AQ169" s="79">
        <v>2592</v>
      </c>
      <c r="AT169" s="72">
        <v>2589</v>
      </c>
      <c r="AV169" s="47"/>
    </row>
    <row r="170" spans="2:48" ht="25.5" x14ac:dyDescent="0.2">
      <c r="C170" s="24" t="s">
        <v>428</v>
      </c>
      <c r="D170" s="25" t="s">
        <v>136</v>
      </c>
      <c r="E170" s="46" t="s">
        <v>429</v>
      </c>
      <c r="F170" s="25" t="s">
        <v>233</v>
      </c>
      <c r="G170" s="25"/>
      <c r="H170" s="25" t="s">
        <v>430</v>
      </c>
      <c r="I170" s="80" t="s">
        <v>431</v>
      </c>
      <c r="L170" s="81"/>
      <c r="P170" s="43"/>
      <c r="S170" s="82"/>
      <c r="W170" s="43"/>
      <c r="AC170" s="43"/>
      <c r="AD170" s="45">
        <v>2</v>
      </c>
      <c r="AF170" s="42">
        <v>3600</v>
      </c>
      <c r="AJ170" s="43"/>
      <c r="AL170" s="45">
        <v>1</v>
      </c>
      <c r="AN170" s="42">
        <v>1800</v>
      </c>
      <c r="AQ170" s="79">
        <v>1</v>
      </c>
      <c r="AT170" s="72"/>
      <c r="AV170" s="47"/>
    </row>
    <row r="171" spans="2:48" ht="25.5" x14ac:dyDescent="0.2">
      <c r="C171" s="24" t="s">
        <v>432</v>
      </c>
      <c r="D171" s="25" t="s">
        <v>136</v>
      </c>
      <c r="E171" s="46">
        <v>160</v>
      </c>
      <c r="F171" s="25" t="s">
        <v>128</v>
      </c>
      <c r="G171" s="25" t="s">
        <v>35</v>
      </c>
      <c r="H171" s="25" t="s">
        <v>425</v>
      </c>
      <c r="I171" s="80" t="s">
        <v>426</v>
      </c>
      <c r="J171" s="8">
        <v>281</v>
      </c>
      <c r="L171" s="81">
        <v>33720</v>
      </c>
      <c r="N171" s="1">
        <v>237</v>
      </c>
      <c r="P171" s="43">
        <v>28440</v>
      </c>
      <c r="Q171" s="8">
        <v>258</v>
      </c>
      <c r="S171" s="82">
        <v>30960</v>
      </c>
      <c r="U171" s="1">
        <v>262</v>
      </c>
      <c r="W171" s="43">
        <v>31440</v>
      </c>
      <c r="AA171" s="1">
        <v>296</v>
      </c>
      <c r="AC171" s="43">
        <v>35520</v>
      </c>
      <c r="AD171" s="45">
        <v>292</v>
      </c>
      <c r="AF171" s="42">
        <v>34738</v>
      </c>
      <c r="AJ171" s="43">
        <v>28440</v>
      </c>
      <c r="AL171" s="45">
        <v>247</v>
      </c>
      <c r="AN171" s="42">
        <v>35678</v>
      </c>
      <c r="AQ171" s="79">
        <v>213</v>
      </c>
      <c r="AT171" s="72">
        <v>204</v>
      </c>
      <c r="AV171" s="47"/>
    </row>
    <row r="172" spans="2:48" ht="25.5" x14ac:dyDescent="0.2">
      <c r="C172" s="24" t="s">
        <v>433</v>
      </c>
      <c r="D172" s="25" t="s">
        <v>136</v>
      </c>
      <c r="E172" s="46">
        <v>200</v>
      </c>
      <c r="F172" s="25" t="s">
        <v>128</v>
      </c>
      <c r="G172" s="25"/>
      <c r="H172" s="25" t="s">
        <v>434</v>
      </c>
      <c r="I172" s="80" t="s">
        <v>426</v>
      </c>
      <c r="J172" s="8">
        <v>3003</v>
      </c>
      <c r="L172" s="81">
        <v>360360</v>
      </c>
      <c r="N172" s="1">
        <v>55</v>
      </c>
      <c r="P172" s="43">
        <v>11000</v>
      </c>
      <c r="Q172" s="8">
        <v>32</v>
      </c>
      <c r="S172" s="82">
        <v>6400</v>
      </c>
      <c r="U172" s="1">
        <v>2</v>
      </c>
      <c r="W172" s="43">
        <v>400</v>
      </c>
      <c r="AA172" s="1">
        <v>5</v>
      </c>
      <c r="AC172" s="43">
        <v>600</v>
      </c>
      <c r="AD172" s="45">
        <v>93</v>
      </c>
      <c r="AF172" s="42">
        <v>18430</v>
      </c>
      <c r="AJ172" s="43">
        <v>11000</v>
      </c>
      <c r="AL172" s="45">
        <v>131</v>
      </c>
      <c r="AN172" s="42">
        <v>24642</v>
      </c>
      <c r="AQ172" s="79">
        <v>100</v>
      </c>
      <c r="AT172" s="72">
        <v>90</v>
      </c>
      <c r="AV172" s="47"/>
    </row>
    <row r="173" spans="2:48" ht="25.5" x14ac:dyDescent="0.2">
      <c r="C173" s="24" t="s">
        <v>435</v>
      </c>
      <c r="D173" s="25" t="s">
        <v>136</v>
      </c>
      <c r="E173" s="46">
        <v>600</v>
      </c>
      <c r="F173" s="25" t="s">
        <v>436</v>
      </c>
      <c r="G173" s="25"/>
      <c r="H173" s="25" t="s">
        <v>185</v>
      </c>
      <c r="I173" s="80" t="s">
        <v>426</v>
      </c>
      <c r="J173" s="8">
        <v>0</v>
      </c>
      <c r="L173" s="81">
        <v>0</v>
      </c>
      <c r="N173" s="1">
        <v>0</v>
      </c>
      <c r="P173" s="43">
        <v>0</v>
      </c>
      <c r="Q173" s="8">
        <v>0</v>
      </c>
      <c r="S173" s="82">
        <v>0</v>
      </c>
      <c r="U173" s="1">
        <v>0</v>
      </c>
      <c r="W173" s="43">
        <v>0</v>
      </c>
      <c r="AA173" s="1">
        <v>0</v>
      </c>
      <c r="AC173" s="43">
        <v>0</v>
      </c>
      <c r="AD173" s="45"/>
      <c r="AF173" s="42"/>
      <c r="AJ173" s="43">
        <v>0</v>
      </c>
      <c r="AL173" s="45"/>
      <c r="AN173" s="42"/>
      <c r="AQ173" s="79">
        <v>73</v>
      </c>
      <c r="AT173" s="72">
        <v>108</v>
      </c>
      <c r="AV173" s="47"/>
    </row>
    <row r="174" spans="2:48" ht="25.5" x14ac:dyDescent="0.2">
      <c r="C174" s="24" t="s">
        <v>437</v>
      </c>
      <c r="D174" s="25" t="s">
        <v>136</v>
      </c>
      <c r="E174" s="46">
        <v>35</v>
      </c>
      <c r="F174" s="25" t="s">
        <v>128</v>
      </c>
      <c r="G174" s="25"/>
      <c r="H174" s="25" t="s">
        <v>425</v>
      </c>
      <c r="I174" s="80" t="s">
        <v>426</v>
      </c>
      <c r="J174" s="8">
        <v>82017</v>
      </c>
      <c r="L174" s="81">
        <v>820170</v>
      </c>
      <c r="N174" s="1">
        <v>78039</v>
      </c>
      <c r="P174" s="43">
        <v>780390</v>
      </c>
      <c r="Q174" s="8">
        <v>87931</v>
      </c>
      <c r="S174" s="82">
        <v>879310</v>
      </c>
      <c r="U174" s="1">
        <v>82739</v>
      </c>
      <c r="W174" s="43">
        <v>827390</v>
      </c>
      <c r="AA174" s="1">
        <v>91986</v>
      </c>
      <c r="AC174" s="43">
        <v>919860</v>
      </c>
      <c r="AD174" s="45">
        <v>92400</v>
      </c>
      <c r="AF174" s="42">
        <v>996425</v>
      </c>
      <c r="AJ174" s="43">
        <v>780390</v>
      </c>
      <c r="AL174" s="45">
        <v>90319</v>
      </c>
      <c r="AN174" s="42">
        <v>2059948</v>
      </c>
      <c r="AQ174" s="79">
        <v>86412</v>
      </c>
      <c r="AT174" s="72">
        <v>93520</v>
      </c>
      <c r="AV174" s="47"/>
    </row>
    <row r="175" spans="2:48" x14ac:dyDescent="0.2">
      <c r="C175" s="24" t="s">
        <v>438</v>
      </c>
      <c r="D175" s="25" t="s">
        <v>136</v>
      </c>
      <c r="E175" s="46">
        <v>2</v>
      </c>
      <c r="F175" s="25" t="s">
        <v>128</v>
      </c>
      <c r="G175" s="25"/>
      <c r="H175" s="44" t="s">
        <v>439</v>
      </c>
      <c r="I175" s="83" t="s">
        <v>440</v>
      </c>
      <c r="J175" s="8">
        <v>0</v>
      </c>
      <c r="L175" s="81">
        <v>0</v>
      </c>
      <c r="N175" s="1">
        <v>0</v>
      </c>
      <c r="P175" s="43">
        <v>0</v>
      </c>
      <c r="Q175" s="8">
        <v>0</v>
      </c>
      <c r="S175" s="82">
        <v>0</v>
      </c>
      <c r="U175" s="1">
        <v>0</v>
      </c>
      <c r="W175" s="43">
        <v>0</v>
      </c>
      <c r="AA175" s="1">
        <v>0</v>
      </c>
      <c r="AC175" s="43">
        <v>0</v>
      </c>
      <c r="AD175" s="45"/>
      <c r="AF175" s="42"/>
      <c r="AJ175" s="43">
        <v>0</v>
      </c>
      <c r="AL175" s="34"/>
      <c r="AN175" s="42"/>
      <c r="AQ175" s="79"/>
      <c r="AT175" s="72"/>
      <c r="AV175" s="47"/>
    </row>
    <row r="176" spans="2:48" ht="48" customHeight="1" x14ac:dyDescent="0.2">
      <c r="C176" s="24" t="s">
        <v>441</v>
      </c>
      <c r="D176" s="25" t="s">
        <v>136</v>
      </c>
      <c r="E176" s="46" t="s">
        <v>442</v>
      </c>
      <c r="F176" s="25" t="s">
        <v>128</v>
      </c>
      <c r="G176" s="25"/>
      <c r="H176" s="44" t="s">
        <v>439</v>
      </c>
      <c r="I176" s="83" t="s">
        <v>443</v>
      </c>
      <c r="J176" s="8">
        <v>70</v>
      </c>
      <c r="L176" s="81">
        <v>1970</v>
      </c>
      <c r="N176" s="1">
        <v>85</v>
      </c>
      <c r="P176" s="43">
        <v>1622.93</v>
      </c>
      <c r="Q176" s="8">
        <v>66</v>
      </c>
      <c r="S176" s="82">
        <v>882.77</v>
      </c>
      <c r="U176" s="1">
        <v>60</v>
      </c>
      <c r="W176" s="43">
        <v>1140.05</v>
      </c>
      <c r="AA176" s="1">
        <v>61</v>
      </c>
      <c r="AC176" s="43">
        <v>1103.56</v>
      </c>
      <c r="AD176" s="45">
        <v>36</v>
      </c>
      <c r="AF176" s="42">
        <v>1072</v>
      </c>
      <c r="AJ176" s="43">
        <v>1622.93</v>
      </c>
      <c r="AL176" s="34">
        <v>48</v>
      </c>
      <c r="AN176" s="42">
        <v>1952</v>
      </c>
      <c r="AQ176" s="79">
        <v>52</v>
      </c>
      <c r="AT176" s="72">
        <v>57</v>
      </c>
      <c r="AV176" s="47"/>
    </row>
    <row r="177" spans="2:48" ht="25.5" x14ac:dyDescent="0.2">
      <c r="C177" s="24" t="s">
        <v>444</v>
      </c>
      <c r="D177" s="25" t="s">
        <v>136</v>
      </c>
      <c r="E177" s="46" t="s">
        <v>445</v>
      </c>
      <c r="F177" s="25" t="s">
        <v>446</v>
      </c>
      <c r="G177" s="25"/>
      <c r="H177" s="44" t="s">
        <v>439</v>
      </c>
      <c r="I177" s="83" t="s">
        <v>426</v>
      </c>
      <c r="L177" s="81"/>
      <c r="P177" s="43"/>
      <c r="S177" s="82"/>
      <c r="W177" s="43"/>
      <c r="AC177" s="43"/>
      <c r="AD177" s="45"/>
      <c r="AF177" s="42"/>
      <c r="AJ177" s="43"/>
      <c r="AL177" s="34"/>
      <c r="AN177" s="42"/>
      <c r="AQ177" s="79"/>
      <c r="AT177" s="72"/>
      <c r="AV177" s="47"/>
    </row>
    <row r="178" spans="2:48" ht="25.5" x14ac:dyDescent="0.2">
      <c r="C178" s="24" t="s">
        <v>447</v>
      </c>
      <c r="D178" s="25" t="s">
        <v>136</v>
      </c>
      <c r="E178" s="46" t="s">
        <v>448</v>
      </c>
      <c r="F178" s="25" t="s">
        <v>449</v>
      </c>
      <c r="G178" s="25"/>
      <c r="H178" s="25" t="s">
        <v>450</v>
      </c>
      <c r="I178" s="80" t="s">
        <v>426</v>
      </c>
      <c r="L178" s="81"/>
      <c r="P178" s="43"/>
      <c r="S178" s="82"/>
      <c r="W178" s="43"/>
      <c r="AC178" s="43"/>
      <c r="AD178" s="45">
        <v>84</v>
      </c>
      <c r="AF178" s="42">
        <v>38588</v>
      </c>
      <c r="AJ178" s="43"/>
      <c r="AL178" s="34">
        <v>61</v>
      </c>
      <c r="AN178" s="42">
        <v>27658</v>
      </c>
      <c r="AQ178" s="79">
        <v>52</v>
      </c>
      <c r="AT178" s="72">
        <v>21</v>
      </c>
      <c r="AV178" s="47"/>
    </row>
    <row r="179" spans="2:48" ht="25.5" x14ac:dyDescent="0.2">
      <c r="C179" s="24" t="s">
        <v>451</v>
      </c>
      <c r="D179" s="25" t="s">
        <v>136</v>
      </c>
      <c r="E179" s="46" t="s">
        <v>452</v>
      </c>
      <c r="F179" s="25" t="s">
        <v>128</v>
      </c>
      <c r="G179" s="25"/>
      <c r="H179" s="25" t="s">
        <v>453</v>
      </c>
      <c r="I179" s="80" t="s">
        <v>426</v>
      </c>
      <c r="J179" s="8">
        <v>46</v>
      </c>
      <c r="L179" s="81">
        <v>3450</v>
      </c>
      <c r="N179" s="1">
        <v>149</v>
      </c>
      <c r="P179" s="43">
        <v>11175</v>
      </c>
      <c r="Q179" s="8">
        <v>157</v>
      </c>
      <c r="S179" s="82">
        <v>11775</v>
      </c>
      <c r="U179" s="1">
        <v>159</v>
      </c>
      <c r="W179" s="43">
        <v>11925</v>
      </c>
      <c r="AA179" s="1">
        <v>227</v>
      </c>
      <c r="AC179" s="43">
        <v>10225</v>
      </c>
      <c r="AD179" s="45">
        <v>370</v>
      </c>
      <c r="AF179" s="42">
        <v>9373</v>
      </c>
      <c r="AJ179" s="43">
        <v>11175</v>
      </c>
      <c r="AL179" s="34">
        <v>423</v>
      </c>
      <c r="AN179" s="42">
        <v>10771</v>
      </c>
      <c r="AQ179" s="79">
        <v>424</v>
      </c>
      <c r="AT179" s="72">
        <v>456</v>
      </c>
      <c r="AV179" s="47"/>
    </row>
    <row r="180" spans="2:48" x14ac:dyDescent="0.2">
      <c r="B180" s="23" t="s">
        <v>63</v>
      </c>
      <c r="C180" s="36" t="s">
        <v>454</v>
      </c>
      <c r="D180" s="25"/>
      <c r="E180" s="46"/>
      <c r="F180" s="25" t="s">
        <v>258</v>
      </c>
      <c r="G180" s="49" t="s">
        <v>455</v>
      </c>
      <c r="H180" s="25"/>
      <c r="I180" s="25" t="s">
        <v>456</v>
      </c>
      <c r="L180" s="84">
        <f>1610939+1534473</f>
        <v>3145412</v>
      </c>
      <c r="P180" s="43">
        <v>3369966.57</v>
      </c>
      <c r="Q180" s="8">
        <v>38352</v>
      </c>
      <c r="S180" s="50">
        <v>3364069</v>
      </c>
      <c r="U180" s="31">
        <v>39251</v>
      </c>
      <c r="W180" s="43">
        <v>3339841</v>
      </c>
      <c r="AA180" s="31">
        <v>39259</v>
      </c>
      <c r="AC180" s="43">
        <v>3257327</v>
      </c>
      <c r="AD180" s="45">
        <v>37639</v>
      </c>
      <c r="AF180" s="42">
        <v>3046900</v>
      </c>
      <c r="AJ180" s="43">
        <v>3369966.57</v>
      </c>
      <c r="AL180" s="45">
        <v>37140</v>
      </c>
      <c r="AN180" s="42">
        <v>2877486</v>
      </c>
      <c r="AQ180" s="79">
        <v>39423</v>
      </c>
      <c r="AR180" s="58">
        <v>2771871.17</v>
      </c>
      <c r="AT180" s="72">
        <v>39287</v>
      </c>
      <c r="AU180" s="58">
        <v>2706342.61</v>
      </c>
      <c r="AV180" s="47"/>
    </row>
    <row r="181" spans="2:48" ht="44.25" customHeight="1" x14ac:dyDescent="0.2">
      <c r="B181" s="23" t="s">
        <v>457</v>
      </c>
      <c r="C181" s="75" t="s">
        <v>458</v>
      </c>
      <c r="D181" s="25" t="s">
        <v>459</v>
      </c>
      <c r="E181" s="46">
        <v>200</v>
      </c>
      <c r="F181" s="25"/>
      <c r="G181" s="25" t="s">
        <v>460</v>
      </c>
      <c r="H181" s="25" t="s">
        <v>461</v>
      </c>
      <c r="I181" s="25" t="s">
        <v>456</v>
      </c>
      <c r="L181" s="81"/>
      <c r="P181" s="43"/>
      <c r="W181" s="43"/>
      <c r="X181" s="9" t="s">
        <v>462</v>
      </c>
      <c r="AC181" s="43"/>
      <c r="AD181" s="45"/>
      <c r="AF181" s="42"/>
      <c r="AJ181" s="43"/>
      <c r="AL181" s="34"/>
      <c r="AN181" s="42"/>
      <c r="AQ181" s="79"/>
      <c r="AT181" s="72"/>
      <c r="AV181" s="47"/>
    </row>
    <row r="182" spans="2:48" ht="25.5" x14ac:dyDescent="0.2">
      <c r="C182" s="24" t="s">
        <v>397</v>
      </c>
      <c r="D182" s="25" t="s">
        <v>331</v>
      </c>
      <c r="E182" s="46">
        <v>5</v>
      </c>
      <c r="F182" s="25"/>
      <c r="G182" s="25" t="s">
        <v>463</v>
      </c>
      <c r="H182" s="25" t="s">
        <v>464</v>
      </c>
      <c r="I182" s="25" t="s">
        <v>456</v>
      </c>
      <c r="L182" s="84" t="s">
        <v>160</v>
      </c>
      <c r="P182" s="43"/>
      <c r="S182" s="50"/>
      <c r="W182" s="43"/>
      <c r="AC182" s="43"/>
      <c r="AD182" s="45"/>
      <c r="AF182" s="42"/>
      <c r="AJ182" s="43"/>
      <c r="AL182" s="34"/>
      <c r="AN182" s="42"/>
      <c r="AQ182" s="79"/>
      <c r="AT182" s="72"/>
      <c r="AV182" s="47"/>
    </row>
    <row r="183" spans="2:48" ht="22.5" customHeight="1" x14ac:dyDescent="0.2">
      <c r="C183" s="24" t="s">
        <v>465</v>
      </c>
      <c r="D183" s="25" t="s">
        <v>331</v>
      </c>
      <c r="E183" s="46">
        <v>125</v>
      </c>
      <c r="F183" s="25"/>
      <c r="G183" s="25"/>
      <c r="H183" s="44" t="s">
        <v>466</v>
      </c>
      <c r="I183" s="44"/>
      <c r="L183" s="81"/>
      <c r="P183" s="43"/>
      <c r="W183" s="43"/>
      <c r="Z183" s="9" t="s">
        <v>467</v>
      </c>
      <c r="AC183" s="43"/>
      <c r="AD183" s="45"/>
      <c r="AF183" s="42"/>
      <c r="AJ183" s="43"/>
      <c r="AL183" s="34"/>
      <c r="AN183" s="42"/>
      <c r="AQ183" s="79"/>
      <c r="AT183" s="72"/>
      <c r="AV183" s="47"/>
    </row>
    <row r="184" spans="2:48" ht="21.75" customHeight="1" x14ac:dyDescent="0.2">
      <c r="C184" s="24" t="s">
        <v>468</v>
      </c>
      <c r="D184" s="25" t="s">
        <v>331</v>
      </c>
      <c r="E184" s="46">
        <v>125</v>
      </c>
      <c r="F184" s="25"/>
      <c r="G184" s="25"/>
      <c r="H184" s="44" t="s">
        <v>466</v>
      </c>
      <c r="I184" s="44"/>
      <c r="L184" s="81"/>
      <c r="P184" s="43"/>
      <c r="W184" s="43"/>
      <c r="Z184" s="9" t="s">
        <v>469</v>
      </c>
      <c r="AC184" s="43"/>
      <c r="AD184" s="45"/>
      <c r="AF184" s="42"/>
      <c r="AJ184" s="43"/>
      <c r="AL184" s="34"/>
      <c r="AN184" s="42"/>
      <c r="AQ184" s="79"/>
      <c r="AT184" s="72"/>
      <c r="AV184" s="47"/>
    </row>
    <row r="185" spans="2:48" x14ac:dyDescent="0.2">
      <c r="B185" s="23" t="s">
        <v>134</v>
      </c>
      <c r="C185" s="36" t="s">
        <v>470</v>
      </c>
      <c r="D185" s="25"/>
      <c r="E185" s="46"/>
      <c r="F185" s="25"/>
      <c r="G185" s="49" t="s">
        <v>163</v>
      </c>
      <c r="H185" s="25"/>
      <c r="I185" s="25"/>
      <c r="L185" s="84">
        <v>1218536.76</v>
      </c>
      <c r="P185" s="43">
        <v>3146399</v>
      </c>
      <c r="S185" s="50"/>
      <c r="W185" s="43"/>
      <c r="AC185" s="43">
        <v>0</v>
      </c>
      <c r="AD185" s="45"/>
      <c r="AF185" s="42"/>
      <c r="AJ185" s="43">
        <v>3146399</v>
      </c>
      <c r="AL185" s="34"/>
      <c r="AN185" s="42"/>
      <c r="AQ185" s="79"/>
      <c r="AR185" s="58">
        <v>2525182</v>
      </c>
      <c r="AT185" s="72"/>
      <c r="AU185" s="58">
        <v>2287706.2599999998</v>
      </c>
      <c r="AV185" s="47"/>
    </row>
    <row r="186" spans="2:48" ht="44.25" customHeight="1" x14ac:dyDescent="0.2">
      <c r="C186" s="24" t="s">
        <v>471</v>
      </c>
      <c r="D186" s="25" t="s">
        <v>472</v>
      </c>
      <c r="E186" s="46">
        <v>150</v>
      </c>
      <c r="F186" s="25" t="s">
        <v>258</v>
      </c>
      <c r="G186" s="25"/>
      <c r="H186" s="25" t="s">
        <v>473</v>
      </c>
      <c r="I186" s="25" t="s">
        <v>474</v>
      </c>
      <c r="P186" s="43"/>
      <c r="Q186" s="8">
        <v>661</v>
      </c>
      <c r="S186" s="8">
        <v>99150</v>
      </c>
      <c r="U186" s="1">
        <v>532</v>
      </c>
      <c r="W186" s="43">
        <v>79800</v>
      </c>
      <c r="Z186" s="9" t="s">
        <v>475</v>
      </c>
      <c r="AA186" s="1">
        <v>612</v>
      </c>
      <c r="AC186" s="43">
        <v>91800</v>
      </c>
      <c r="AD186" s="45">
        <v>698</v>
      </c>
      <c r="AF186" s="42">
        <v>104700</v>
      </c>
      <c r="AJ186" s="43"/>
      <c r="AL186" s="34">
        <v>614</v>
      </c>
      <c r="AN186" s="42">
        <v>92100</v>
      </c>
      <c r="AQ186" s="79">
        <v>570</v>
      </c>
      <c r="AT186" s="72">
        <v>583</v>
      </c>
      <c r="AV186" s="47"/>
    </row>
    <row r="187" spans="2:48" ht="30.75" customHeight="1" x14ac:dyDescent="0.2">
      <c r="C187" s="24" t="s">
        <v>476</v>
      </c>
      <c r="D187" s="25" t="s">
        <v>472</v>
      </c>
      <c r="E187" s="46">
        <v>150</v>
      </c>
      <c r="F187" s="25" t="s">
        <v>477</v>
      </c>
      <c r="G187" s="25"/>
      <c r="H187" s="69" t="s">
        <v>478</v>
      </c>
      <c r="I187" s="25" t="s">
        <v>479</v>
      </c>
      <c r="P187" s="43"/>
      <c r="Q187" s="8">
        <v>113</v>
      </c>
      <c r="R187" s="31">
        <v>16950</v>
      </c>
      <c r="S187" s="8">
        <v>16950</v>
      </c>
      <c r="U187" s="1">
        <v>58</v>
      </c>
      <c r="W187" s="43">
        <v>8700</v>
      </c>
      <c r="Z187" s="9" t="s">
        <v>480</v>
      </c>
      <c r="AA187" s="1">
        <v>59</v>
      </c>
      <c r="AC187" s="43">
        <v>8850</v>
      </c>
      <c r="AD187" s="45">
        <v>77</v>
      </c>
      <c r="AF187" s="42">
        <v>11550</v>
      </c>
      <c r="AJ187" s="43"/>
      <c r="AL187" s="34">
        <v>80</v>
      </c>
      <c r="AN187" s="42">
        <v>12000</v>
      </c>
      <c r="AQ187" s="79">
        <v>86</v>
      </c>
      <c r="AT187" s="72">
        <v>85</v>
      </c>
      <c r="AV187" s="47"/>
    </row>
    <row r="188" spans="2:48" ht="25.5" x14ac:dyDescent="0.2">
      <c r="C188" s="24" t="s">
        <v>481</v>
      </c>
      <c r="D188" s="25" t="s">
        <v>472</v>
      </c>
      <c r="E188" s="46">
        <v>25</v>
      </c>
      <c r="F188" s="25" t="s">
        <v>482</v>
      </c>
      <c r="G188" s="25"/>
      <c r="H188" s="69" t="s">
        <v>483</v>
      </c>
      <c r="I188" s="25" t="s">
        <v>484</v>
      </c>
      <c r="P188" s="43"/>
      <c r="Q188" s="8">
        <v>96</v>
      </c>
      <c r="R188" s="31">
        <v>2400</v>
      </c>
      <c r="S188" s="8">
        <v>2400</v>
      </c>
      <c r="U188" s="1">
        <v>168</v>
      </c>
      <c r="W188" s="43">
        <v>4200</v>
      </c>
      <c r="Z188" s="9" t="s">
        <v>485</v>
      </c>
      <c r="AA188" s="1">
        <v>169</v>
      </c>
      <c r="AC188" s="43">
        <v>4225</v>
      </c>
      <c r="AD188" s="45">
        <v>207</v>
      </c>
      <c r="AF188" s="42">
        <v>5175</v>
      </c>
      <c r="AJ188" s="43"/>
      <c r="AL188" s="34">
        <v>88</v>
      </c>
      <c r="AN188" s="42">
        <v>2200</v>
      </c>
      <c r="AQ188" s="79">
        <v>229</v>
      </c>
      <c r="AT188" s="72">
        <v>266</v>
      </c>
      <c r="AV188" s="47"/>
    </row>
    <row r="189" spans="2:48" ht="25.5" x14ac:dyDescent="0.2">
      <c r="C189" s="24" t="s">
        <v>486</v>
      </c>
      <c r="D189" s="25" t="s">
        <v>472</v>
      </c>
      <c r="E189" s="46">
        <v>10</v>
      </c>
      <c r="F189" s="25" t="s">
        <v>477</v>
      </c>
      <c r="G189" s="25"/>
      <c r="H189" s="69" t="s">
        <v>478</v>
      </c>
      <c r="I189" s="25" t="s">
        <v>487</v>
      </c>
      <c r="P189" s="43"/>
      <c r="Q189" s="8">
        <v>6</v>
      </c>
      <c r="R189" s="1">
        <v>60</v>
      </c>
      <c r="S189" s="8">
        <v>60</v>
      </c>
      <c r="U189" s="1">
        <v>10</v>
      </c>
      <c r="W189" s="43">
        <v>100</v>
      </c>
      <c r="Z189" s="9" t="s">
        <v>485</v>
      </c>
      <c r="AA189" s="1">
        <v>7</v>
      </c>
      <c r="AC189" s="43">
        <v>70</v>
      </c>
      <c r="AD189" s="45">
        <v>5</v>
      </c>
      <c r="AF189" s="42">
        <v>50</v>
      </c>
      <c r="AJ189" s="43"/>
      <c r="AL189" s="34">
        <v>5</v>
      </c>
      <c r="AN189" s="42">
        <v>50</v>
      </c>
      <c r="AQ189" s="79">
        <v>6</v>
      </c>
      <c r="AT189" s="72">
        <v>4</v>
      </c>
      <c r="AV189" s="47"/>
    </row>
    <row r="190" spans="2:48" ht="25.5" x14ac:dyDescent="0.2">
      <c r="C190" s="24" t="s">
        <v>488</v>
      </c>
      <c r="D190" s="25" t="s">
        <v>472</v>
      </c>
      <c r="E190" s="46">
        <v>25</v>
      </c>
      <c r="F190" s="25" t="s">
        <v>477</v>
      </c>
      <c r="G190" s="25"/>
      <c r="H190" s="69" t="s">
        <v>489</v>
      </c>
      <c r="I190" s="25"/>
      <c r="P190" s="43"/>
      <c r="Q190" s="8">
        <v>10</v>
      </c>
      <c r="S190" s="8">
        <v>250</v>
      </c>
      <c r="U190" s="1">
        <v>12</v>
      </c>
      <c r="W190" s="43">
        <v>300</v>
      </c>
      <c r="Z190" s="9" t="s">
        <v>485</v>
      </c>
      <c r="AA190" s="1">
        <v>31</v>
      </c>
      <c r="AC190" s="43">
        <v>775</v>
      </c>
      <c r="AD190" s="45">
        <v>30</v>
      </c>
      <c r="AF190" s="42">
        <v>750</v>
      </c>
      <c r="AJ190" s="43"/>
      <c r="AL190" s="34">
        <v>12</v>
      </c>
      <c r="AN190" s="42">
        <v>300</v>
      </c>
      <c r="AQ190" s="79">
        <v>13</v>
      </c>
      <c r="AT190" s="72">
        <v>27</v>
      </c>
      <c r="AV190" s="47"/>
    </row>
    <row r="191" spans="2:48" ht="25.5" x14ac:dyDescent="0.2">
      <c r="C191" s="24" t="s">
        <v>490</v>
      </c>
      <c r="D191" s="25" t="s">
        <v>472</v>
      </c>
      <c r="E191" s="46">
        <v>25</v>
      </c>
      <c r="F191" s="25" t="s">
        <v>477</v>
      </c>
      <c r="G191" s="25"/>
      <c r="H191" s="69" t="s">
        <v>478</v>
      </c>
      <c r="I191" s="25" t="s">
        <v>484</v>
      </c>
      <c r="P191" s="43"/>
      <c r="Q191" s="8">
        <v>22</v>
      </c>
      <c r="S191" s="8">
        <v>550</v>
      </c>
      <c r="U191" s="1">
        <v>27</v>
      </c>
      <c r="W191" s="43">
        <v>675</v>
      </c>
      <c r="Z191" s="9" t="s">
        <v>485</v>
      </c>
      <c r="AA191" s="1">
        <v>19</v>
      </c>
      <c r="AC191" s="43">
        <v>475</v>
      </c>
      <c r="AD191" s="45">
        <v>20</v>
      </c>
      <c r="AF191" s="42">
        <v>500</v>
      </c>
      <c r="AJ191" s="43"/>
      <c r="AL191" s="34">
        <v>8</v>
      </c>
      <c r="AN191" s="42">
        <v>200</v>
      </c>
      <c r="AQ191" s="79">
        <v>21</v>
      </c>
      <c r="AT191" s="72">
        <v>9</v>
      </c>
      <c r="AV191" s="47"/>
    </row>
    <row r="192" spans="2:48" ht="25.5" x14ac:dyDescent="0.2">
      <c r="B192" s="23" t="s">
        <v>35</v>
      </c>
      <c r="C192" s="24" t="s">
        <v>491</v>
      </c>
      <c r="D192" s="25" t="s">
        <v>136</v>
      </c>
      <c r="E192" s="46">
        <v>100</v>
      </c>
      <c r="F192" s="25" t="s">
        <v>477</v>
      </c>
      <c r="G192" s="25" t="s">
        <v>35</v>
      </c>
      <c r="H192" s="25" t="s">
        <v>178</v>
      </c>
      <c r="I192" s="25" t="s">
        <v>492</v>
      </c>
      <c r="P192" s="43"/>
      <c r="W192" s="43"/>
      <c r="AC192" s="43"/>
      <c r="AD192" s="45"/>
      <c r="AF192" s="42"/>
      <c r="AJ192" s="43"/>
      <c r="AL192" s="34"/>
      <c r="AN192" s="42"/>
      <c r="AQ192" s="79"/>
      <c r="AT192" s="72"/>
      <c r="AV192" s="47"/>
    </row>
    <row r="193" spans="2:48" ht="25.5" x14ac:dyDescent="0.2">
      <c r="B193" s="23" t="s">
        <v>493</v>
      </c>
      <c r="C193" s="24" t="s">
        <v>494</v>
      </c>
      <c r="D193" s="25" t="s">
        <v>472</v>
      </c>
      <c r="E193" s="46">
        <v>200</v>
      </c>
      <c r="F193" s="25" t="s">
        <v>477</v>
      </c>
      <c r="G193" s="49" t="s">
        <v>413</v>
      </c>
      <c r="H193" s="69" t="s">
        <v>478</v>
      </c>
      <c r="I193" s="25" t="s">
        <v>495</v>
      </c>
      <c r="L193" s="50">
        <v>7400</v>
      </c>
      <c r="P193" s="43">
        <v>11600</v>
      </c>
      <c r="Q193" s="8">
        <v>57</v>
      </c>
      <c r="S193" s="50">
        <v>11400</v>
      </c>
      <c r="U193" s="1">
        <v>34</v>
      </c>
      <c r="W193" s="43">
        <v>6800</v>
      </c>
      <c r="AA193" s="1">
        <v>43</v>
      </c>
      <c r="AC193" s="43">
        <v>8600</v>
      </c>
      <c r="AD193" s="45">
        <v>31</v>
      </c>
      <c r="AF193" s="42">
        <v>6200</v>
      </c>
      <c r="AJ193" s="43">
        <v>11600</v>
      </c>
      <c r="AL193" s="34">
        <v>44</v>
      </c>
      <c r="AN193" s="42">
        <v>8800</v>
      </c>
      <c r="AQ193" s="79">
        <v>28</v>
      </c>
      <c r="AR193" s="58">
        <v>5950</v>
      </c>
      <c r="AT193" s="72">
        <v>37</v>
      </c>
      <c r="AU193" s="58">
        <v>9000</v>
      </c>
      <c r="AV193" s="47"/>
    </row>
    <row r="194" spans="2:48" x14ac:dyDescent="0.2">
      <c r="B194" s="23" t="s">
        <v>134</v>
      </c>
      <c r="C194" s="36" t="s">
        <v>496</v>
      </c>
      <c r="D194" s="25" t="s">
        <v>472</v>
      </c>
      <c r="E194" s="85"/>
      <c r="F194" s="25" t="s">
        <v>258</v>
      </c>
      <c r="G194" s="49" t="s">
        <v>497</v>
      </c>
      <c r="H194" s="25"/>
      <c r="I194" s="25">
        <v>326</v>
      </c>
      <c r="L194" s="50">
        <f>30383425.62+1443290.51</f>
        <v>31826716.130000003</v>
      </c>
      <c r="P194" s="43">
        <v>29772520.300000001</v>
      </c>
      <c r="S194" s="50">
        <v>70085990</v>
      </c>
      <c r="W194" s="43">
        <v>71331388</v>
      </c>
      <c r="AC194" s="43">
        <v>71663034</v>
      </c>
      <c r="AD194" s="45"/>
      <c r="AF194" s="42">
        <v>73444174.129999995</v>
      </c>
      <c r="AJ194" s="43">
        <v>29772520.300000001</v>
      </c>
      <c r="AL194" s="34"/>
      <c r="AN194" s="42">
        <v>75726121.510000005</v>
      </c>
      <c r="AQ194" s="79"/>
      <c r="AT194" s="72"/>
      <c r="AV194" s="47"/>
    </row>
    <row r="195" spans="2:48" ht="24.75" customHeight="1" x14ac:dyDescent="0.2">
      <c r="C195" s="24" t="s">
        <v>498</v>
      </c>
      <c r="D195" s="25" t="s">
        <v>472</v>
      </c>
      <c r="E195" s="46">
        <v>3</v>
      </c>
      <c r="F195" s="25" t="s">
        <v>258</v>
      </c>
      <c r="G195" s="25"/>
      <c r="H195" s="44" t="s">
        <v>499</v>
      </c>
      <c r="I195" s="44" t="s">
        <v>500</v>
      </c>
      <c r="P195" s="43"/>
      <c r="W195" s="43"/>
      <c r="Z195" s="9" t="s">
        <v>501</v>
      </c>
      <c r="AC195" s="43"/>
      <c r="AD195" s="45"/>
      <c r="AF195" s="42"/>
      <c r="AJ195" s="43"/>
      <c r="AL195" s="34"/>
      <c r="AN195" s="42"/>
      <c r="AQ195" s="79"/>
      <c r="AT195" s="72"/>
      <c r="AV195" s="47"/>
    </row>
    <row r="196" spans="2:48" ht="29.25" customHeight="1" x14ac:dyDescent="0.2">
      <c r="C196" s="24" t="s">
        <v>502</v>
      </c>
      <c r="D196" s="25" t="s">
        <v>472</v>
      </c>
      <c r="E196" s="46">
        <v>10</v>
      </c>
      <c r="F196" s="25" t="s">
        <v>258</v>
      </c>
      <c r="G196" s="25"/>
      <c r="H196" s="44" t="s">
        <v>499</v>
      </c>
      <c r="I196" s="44" t="s">
        <v>503</v>
      </c>
      <c r="P196" s="43"/>
      <c r="W196" s="43"/>
      <c r="Z196" s="9" t="s">
        <v>504</v>
      </c>
      <c r="AC196" s="43"/>
      <c r="AD196" s="45"/>
      <c r="AF196" s="42"/>
      <c r="AJ196" s="43"/>
      <c r="AL196" s="34"/>
      <c r="AN196" s="42"/>
      <c r="AQ196" s="79"/>
      <c r="AT196" s="72"/>
      <c r="AV196" s="47"/>
    </row>
    <row r="197" spans="2:48" ht="26.25" customHeight="1" x14ac:dyDescent="0.2">
      <c r="C197" s="24" t="s">
        <v>505</v>
      </c>
      <c r="D197" s="25" t="s">
        <v>472</v>
      </c>
      <c r="E197" s="48">
        <v>3.5</v>
      </c>
      <c r="F197" s="25" t="s">
        <v>258</v>
      </c>
      <c r="G197" s="25"/>
      <c r="H197" s="44" t="s">
        <v>499</v>
      </c>
      <c r="I197" s="44" t="s">
        <v>506</v>
      </c>
      <c r="P197" s="43"/>
      <c r="W197" s="43"/>
      <c r="Z197" s="9" t="s">
        <v>501</v>
      </c>
      <c r="AC197" s="43"/>
      <c r="AD197" s="45"/>
      <c r="AF197" s="42"/>
      <c r="AJ197" s="43"/>
      <c r="AL197" s="34"/>
      <c r="AN197" s="42"/>
      <c r="AQ197" s="79"/>
      <c r="AT197" s="72"/>
      <c r="AV197" s="47"/>
    </row>
    <row r="198" spans="2:48" ht="51" x14ac:dyDescent="0.2">
      <c r="B198" s="23" t="s">
        <v>134</v>
      </c>
      <c r="C198" s="36" t="s">
        <v>507</v>
      </c>
      <c r="D198" s="25"/>
      <c r="E198" s="48"/>
      <c r="F198" s="25"/>
      <c r="G198" s="49" t="s">
        <v>163</v>
      </c>
      <c r="H198" s="25"/>
      <c r="I198" s="25"/>
      <c r="J198" s="50" t="s">
        <v>508</v>
      </c>
      <c r="P198" s="43"/>
      <c r="Q198" s="50"/>
      <c r="W198" s="43"/>
      <c r="AC198" s="43">
        <v>0</v>
      </c>
      <c r="AD198" s="45"/>
      <c r="AF198" s="42"/>
      <c r="AJ198" s="43"/>
      <c r="AL198" s="34"/>
      <c r="AN198" s="42"/>
      <c r="AQ198" s="79"/>
      <c r="AT198" s="72"/>
      <c r="AV198" s="47"/>
    </row>
    <row r="199" spans="2:48" ht="141.75" customHeight="1" x14ac:dyDescent="0.2">
      <c r="B199" s="23" t="s">
        <v>134</v>
      </c>
      <c r="C199" s="24" t="s">
        <v>509</v>
      </c>
      <c r="D199" s="25" t="s">
        <v>472</v>
      </c>
      <c r="E199" s="48" t="s">
        <v>510</v>
      </c>
      <c r="F199" s="25" t="s">
        <v>258</v>
      </c>
      <c r="G199" s="25"/>
      <c r="H199" s="25" t="s">
        <v>511</v>
      </c>
      <c r="I199" s="25" t="s">
        <v>512</v>
      </c>
      <c r="P199" s="43"/>
      <c r="S199" s="8">
        <v>474742</v>
      </c>
      <c r="W199" s="43">
        <v>474742</v>
      </c>
      <c r="Z199" s="9" t="s">
        <v>513</v>
      </c>
      <c r="AC199" s="43">
        <v>474742</v>
      </c>
      <c r="AD199" s="45"/>
      <c r="AF199" s="42">
        <v>474742</v>
      </c>
      <c r="AJ199" s="43"/>
      <c r="AL199" s="34"/>
      <c r="AN199" s="42">
        <v>474742</v>
      </c>
      <c r="AQ199" s="79"/>
      <c r="AT199" s="72"/>
      <c r="AV199" s="47"/>
    </row>
    <row r="200" spans="2:48" x14ac:dyDescent="0.2">
      <c r="B200" s="23" t="s">
        <v>514</v>
      </c>
      <c r="C200" s="24" t="s">
        <v>515</v>
      </c>
      <c r="D200" s="25"/>
      <c r="E200" s="46"/>
      <c r="F200" s="25" t="s">
        <v>233</v>
      </c>
      <c r="G200" s="25">
        <v>950</v>
      </c>
      <c r="H200" s="25"/>
      <c r="I200" s="25">
        <v>328.21</v>
      </c>
      <c r="L200" s="8">
        <v>988218</v>
      </c>
      <c r="P200" s="38">
        <v>932009</v>
      </c>
      <c r="Q200" s="8">
        <v>2718</v>
      </c>
      <c r="S200" s="38">
        <v>1311564</v>
      </c>
      <c r="T200" s="1">
        <v>2634</v>
      </c>
      <c r="U200" s="1">
        <v>2634</v>
      </c>
      <c r="W200" s="38">
        <v>1203879</v>
      </c>
      <c r="X200" s="9">
        <v>2954</v>
      </c>
      <c r="Z200" s="41">
        <v>1571112</v>
      </c>
      <c r="AA200" s="1">
        <v>2954</v>
      </c>
      <c r="AC200" s="38">
        <v>1571112</v>
      </c>
      <c r="AD200" s="45">
        <v>3020</v>
      </c>
      <c r="AF200" s="42">
        <v>1533862</v>
      </c>
      <c r="AI200" s="41"/>
      <c r="AJ200" s="38">
        <v>932009</v>
      </c>
      <c r="AL200" s="45">
        <v>2958</v>
      </c>
      <c r="AN200" s="42">
        <v>1657986</v>
      </c>
      <c r="AQ200" s="79">
        <v>2938</v>
      </c>
      <c r="AR200" s="58">
        <v>1575484.43</v>
      </c>
      <c r="AT200" s="72">
        <v>2915</v>
      </c>
      <c r="AU200" s="58">
        <v>1705982.63</v>
      </c>
      <c r="AV200" s="47"/>
    </row>
    <row r="201" spans="2:48" ht="25.5" x14ac:dyDescent="0.2">
      <c r="C201" s="24" t="s">
        <v>516</v>
      </c>
      <c r="D201" s="25" t="s">
        <v>517</v>
      </c>
      <c r="E201" s="46" t="s">
        <v>518</v>
      </c>
      <c r="F201" s="25" t="s">
        <v>35</v>
      </c>
      <c r="G201" s="25"/>
      <c r="H201" s="25" t="s">
        <v>519</v>
      </c>
      <c r="I201" s="25">
        <v>328.12</v>
      </c>
      <c r="P201" s="43"/>
      <c r="W201" s="43"/>
      <c r="AC201" s="43"/>
      <c r="AD201" s="45"/>
      <c r="AF201" s="42"/>
      <c r="AJ201" s="43"/>
      <c r="AL201" s="34"/>
      <c r="AN201" s="42"/>
      <c r="AQ201" s="79"/>
      <c r="AT201" s="72"/>
      <c r="AV201" s="47"/>
    </row>
    <row r="202" spans="2:48" ht="38.25" x14ac:dyDescent="0.2">
      <c r="C202" s="24" t="s">
        <v>520</v>
      </c>
      <c r="D202" s="25" t="s">
        <v>521</v>
      </c>
      <c r="E202" s="46" t="s">
        <v>522</v>
      </c>
      <c r="F202" s="25" t="s">
        <v>523</v>
      </c>
      <c r="G202" s="25"/>
      <c r="H202" s="25" t="s">
        <v>519</v>
      </c>
      <c r="I202" s="25">
        <v>328.19</v>
      </c>
      <c r="P202" s="43"/>
      <c r="W202" s="43"/>
      <c r="AC202" s="43"/>
      <c r="AD202" s="45"/>
      <c r="AF202" s="42"/>
      <c r="AJ202" s="43"/>
      <c r="AL202" s="34"/>
      <c r="AN202" s="42"/>
      <c r="AQ202" s="79"/>
      <c r="AT202" s="72"/>
      <c r="AV202" s="47"/>
    </row>
    <row r="203" spans="2:48" ht="25.5" x14ac:dyDescent="0.2">
      <c r="C203" s="24" t="s">
        <v>524</v>
      </c>
      <c r="D203" s="25" t="s">
        <v>525</v>
      </c>
      <c r="E203" s="46" t="s">
        <v>526</v>
      </c>
      <c r="F203" s="25" t="s">
        <v>35</v>
      </c>
      <c r="G203" s="25"/>
      <c r="H203" s="25" t="s">
        <v>527</v>
      </c>
      <c r="I203" s="25">
        <v>328.21</v>
      </c>
      <c r="P203" s="43"/>
      <c r="W203" s="43"/>
      <c r="AC203" s="43"/>
      <c r="AD203" s="45"/>
      <c r="AF203" s="42"/>
      <c r="AJ203" s="43"/>
      <c r="AL203" s="34"/>
      <c r="AN203" s="42"/>
      <c r="AQ203" s="79"/>
      <c r="AT203" s="72"/>
      <c r="AV203" s="47"/>
    </row>
    <row r="204" spans="2:48" x14ac:dyDescent="0.2">
      <c r="C204" s="24" t="s">
        <v>528</v>
      </c>
      <c r="D204" s="25" t="s">
        <v>525</v>
      </c>
      <c r="E204" s="46">
        <v>100</v>
      </c>
      <c r="F204" s="25" t="s">
        <v>35</v>
      </c>
      <c r="G204" s="25"/>
      <c r="H204" s="25"/>
      <c r="I204" s="25">
        <v>328.21</v>
      </c>
      <c r="P204" s="43"/>
      <c r="W204" s="43"/>
      <c r="AC204" s="43"/>
      <c r="AD204" s="45"/>
      <c r="AF204" s="42"/>
      <c r="AJ204" s="43"/>
      <c r="AL204" s="34"/>
      <c r="AN204" s="42"/>
      <c r="AQ204" s="79"/>
      <c r="AT204" s="72"/>
      <c r="AV204" s="47"/>
    </row>
    <row r="205" spans="2:48" ht="38.25" x14ac:dyDescent="0.2">
      <c r="C205" s="24" t="s">
        <v>529</v>
      </c>
      <c r="D205" s="25" t="s">
        <v>525</v>
      </c>
      <c r="E205" s="46">
        <v>100</v>
      </c>
      <c r="F205" s="25" t="s">
        <v>35</v>
      </c>
      <c r="G205" s="25"/>
      <c r="H205" s="25" t="s">
        <v>530</v>
      </c>
      <c r="I205" s="25">
        <v>328.21</v>
      </c>
      <c r="P205" s="43"/>
      <c r="W205" s="43"/>
      <c r="AC205" s="43"/>
      <c r="AD205" s="45"/>
      <c r="AF205" s="42"/>
      <c r="AJ205" s="43"/>
      <c r="AL205" s="34"/>
      <c r="AN205" s="42"/>
      <c r="AQ205" s="79"/>
      <c r="AT205" s="72"/>
      <c r="AV205" s="47"/>
    </row>
    <row r="206" spans="2:48" ht="25.5" x14ac:dyDescent="0.2">
      <c r="C206" s="24" t="s">
        <v>531</v>
      </c>
      <c r="D206" s="25" t="s">
        <v>525</v>
      </c>
      <c r="E206" s="46">
        <v>1000</v>
      </c>
      <c r="F206" s="25" t="s">
        <v>35</v>
      </c>
      <c r="G206" s="25"/>
      <c r="H206" s="25" t="s">
        <v>532</v>
      </c>
      <c r="I206" s="25">
        <v>328.21</v>
      </c>
      <c r="P206" s="43"/>
      <c r="W206" s="43"/>
      <c r="AC206" s="43"/>
      <c r="AD206" s="45"/>
      <c r="AF206" s="42"/>
      <c r="AJ206" s="43"/>
      <c r="AL206" s="34"/>
      <c r="AN206" s="42"/>
      <c r="AQ206" s="79"/>
      <c r="AT206" s="72"/>
      <c r="AV206" s="47"/>
    </row>
    <row r="207" spans="2:48" ht="25.5" x14ac:dyDescent="0.2">
      <c r="C207" s="24" t="s">
        <v>533</v>
      </c>
      <c r="D207" s="25" t="s">
        <v>525</v>
      </c>
      <c r="E207" s="46">
        <v>35</v>
      </c>
      <c r="F207" s="25" t="s">
        <v>35</v>
      </c>
      <c r="G207" s="25"/>
      <c r="H207" s="25" t="s">
        <v>532</v>
      </c>
      <c r="I207" s="25">
        <v>328.21</v>
      </c>
      <c r="P207" s="43"/>
      <c r="W207" s="43"/>
      <c r="AC207" s="43"/>
      <c r="AD207" s="45"/>
      <c r="AF207" s="42"/>
      <c r="AJ207" s="43"/>
      <c r="AL207" s="34"/>
      <c r="AN207" s="42"/>
      <c r="AQ207" s="79"/>
      <c r="AT207" s="72"/>
      <c r="AV207" s="47"/>
    </row>
    <row r="208" spans="2:48" ht="117.75" customHeight="1" x14ac:dyDescent="0.2">
      <c r="C208" s="24" t="s">
        <v>534</v>
      </c>
      <c r="D208" s="25" t="s">
        <v>525</v>
      </c>
      <c r="E208" s="86" t="s">
        <v>535</v>
      </c>
      <c r="F208" s="25" t="s">
        <v>35</v>
      </c>
      <c r="G208" s="25"/>
      <c r="H208" s="25" t="s">
        <v>532</v>
      </c>
      <c r="I208" s="25">
        <v>328.21</v>
      </c>
      <c r="P208" s="43"/>
      <c r="W208" s="43"/>
      <c r="Z208" s="24"/>
      <c r="AC208" s="43"/>
      <c r="AD208" s="45"/>
      <c r="AF208" s="42"/>
      <c r="AI208" s="24"/>
      <c r="AJ208" s="43"/>
      <c r="AL208" s="34"/>
      <c r="AN208" s="42"/>
      <c r="AQ208" s="79"/>
      <c r="AT208" s="72"/>
      <c r="AV208" s="47"/>
    </row>
    <row r="209" spans="1:48" ht="38.25" x14ac:dyDescent="0.2">
      <c r="C209" s="24" t="s">
        <v>536</v>
      </c>
      <c r="D209" s="25" t="s">
        <v>537</v>
      </c>
      <c r="E209" s="46" t="s">
        <v>538</v>
      </c>
      <c r="F209" s="25"/>
      <c r="G209" s="25"/>
      <c r="H209" s="25" t="s">
        <v>530</v>
      </c>
      <c r="I209" s="25">
        <v>328.29</v>
      </c>
      <c r="P209" s="43"/>
      <c r="W209" s="43"/>
      <c r="AC209" s="43"/>
      <c r="AD209" s="45"/>
      <c r="AF209" s="42"/>
      <c r="AJ209" s="43"/>
      <c r="AL209" s="34"/>
      <c r="AN209" s="42"/>
      <c r="AQ209" s="79"/>
      <c r="AT209" s="72"/>
      <c r="AV209" s="47"/>
    </row>
    <row r="210" spans="1:48" ht="25.5" x14ac:dyDescent="0.2">
      <c r="C210" s="24" t="s">
        <v>539</v>
      </c>
      <c r="D210" s="25" t="s">
        <v>525</v>
      </c>
      <c r="E210" s="46" t="s">
        <v>540</v>
      </c>
      <c r="F210" s="25"/>
      <c r="G210" s="25"/>
      <c r="H210" s="25" t="s">
        <v>541</v>
      </c>
      <c r="I210" s="25">
        <v>328.5</v>
      </c>
      <c r="P210" s="43"/>
      <c r="W210" s="43"/>
      <c r="AC210" s="43"/>
      <c r="AD210" s="45"/>
      <c r="AF210" s="42"/>
      <c r="AJ210" s="43"/>
      <c r="AL210" s="34"/>
      <c r="AN210" s="42"/>
      <c r="AQ210" s="79"/>
      <c r="AT210" s="72"/>
      <c r="AV210" s="47"/>
    </row>
    <row r="211" spans="1:48" ht="25.5" x14ac:dyDescent="0.2">
      <c r="C211" s="24" t="s">
        <v>542</v>
      </c>
      <c r="D211" s="25"/>
      <c r="E211" s="46" t="s">
        <v>518</v>
      </c>
      <c r="F211" s="25" t="s">
        <v>517</v>
      </c>
      <c r="G211" s="25"/>
      <c r="H211" s="25" t="s">
        <v>519</v>
      </c>
      <c r="I211" s="25">
        <v>328.54</v>
      </c>
      <c r="P211" s="43"/>
      <c r="W211" s="43"/>
      <c r="AC211" s="43"/>
      <c r="AD211" s="45"/>
      <c r="AF211" s="42"/>
      <c r="AJ211" s="43"/>
      <c r="AL211" s="34"/>
      <c r="AN211" s="42"/>
      <c r="AQ211" s="79"/>
      <c r="AT211" s="72"/>
      <c r="AV211" s="47"/>
    </row>
    <row r="212" spans="1:48" ht="76.5" x14ac:dyDescent="0.2">
      <c r="B212" s="23" t="s">
        <v>543</v>
      </c>
      <c r="C212" s="36" t="s">
        <v>544</v>
      </c>
      <c r="D212" s="25"/>
      <c r="E212" s="46"/>
      <c r="F212" s="25"/>
      <c r="G212" s="49" t="s">
        <v>545</v>
      </c>
      <c r="H212" s="25"/>
      <c r="I212" s="25"/>
      <c r="L212" s="50">
        <v>18886680.539999999</v>
      </c>
      <c r="P212" s="43">
        <v>13685504.220000001</v>
      </c>
      <c r="S212" s="50"/>
      <c r="W212" s="43"/>
      <c r="AC212" s="43"/>
      <c r="AD212" s="45"/>
      <c r="AF212" s="42"/>
      <c r="AJ212" s="43">
        <v>13685504.220000001</v>
      </c>
      <c r="AL212" s="25" t="s">
        <v>546</v>
      </c>
      <c r="AN212" s="42"/>
      <c r="AQ212" s="79"/>
      <c r="AR212" s="58">
        <v>8950813.1400000006</v>
      </c>
      <c r="AT212" s="72"/>
      <c r="AU212" s="58">
        <v>6926503.8300000001</v>
      </c>
      <c r="AV212" s="47"/>
    </row>
    <row r="213" spans="1:48" ht="25.5" x14ac:dyDescent="0.2">
      <c r="C213" s="24" t="s">
        <v>547</v>
      </c>
      <c r="D213" s="25" t="s">
        <v>472</v>
      </c>
      <c r="E213" s="46">
        <v>10</v>
      </c>
      <c r="F213" s="25" t="s">
        <v>258</v>
      </c>
      <c r="G213" s="25"/>
      <c r="H213" s="25" t="s">
        <v>548</v>
      </c>
      <c r="I213" s="25" t="s">
        <v>549</v>
      </c>
      <c r="P213" s="43"/>
      <c r="Q213" s="8">
        <v>7894</v>
      </c>
      <c r="S213" s="87">
        <v>78940</v>
      </c>
      <c r="U213" s="1">
        <v>7602</v>
      </c>
      <c r="W213" s="43">
        <v>76020</v>
      </c>
      <c r="AA213" s="1">
        <v>7753</v>
      </c>
      <c r="AC213" s="43">
        <v>77530</v>
      </c>
      <c r="AD213" s="45">
        <v>7956</v>
      </c>
      <c r="AF213" s="42">
        <v>79560</v>
      </c>
      <c r="AJ213" s="43"/>
      <c r="AK213" s="1">
        <v>7894</v>
      </c>
      <c r="AL213" s="45">
        <v>8002</v>
      </c>
      <c r="AN213" s="42">
        <v>80200</v>
      </c>
      <c r="AP213" s="1">
        <v>7894</v>
      </c>
      <c r="AQ213" s="79">
        <v>6888</v>
      </c>
      <c r="AS213" s="1">
        <v>7894</v>
      </c>
      <c r="AT213" s="72">
        <v>7164</v>
      </c>
      <c r="AV213" s="47"/>
    </row>
    <row r="214" spans="1:48" ht="25.5" x14ac:dyDescent="0.2">
      <c r="C214" s="24" t="s">
        <v>550</v>
      </c>
      <c r="D214" s="25" t="s">
        <v>472</v>
      </c>
      <c r="E214" s="46">
        <v>20</v>
      </c>
      <c r="F214" s="25" t="s">
        <v>128</v>
      </c>
      <c r="G214" s="25"/>
      <c r="H214" s="25" t="s">
        <v>551</v>
      </c>
      <c r="I214" s="25" t="s">
        <v>552</v>
      </c>
      <c r="L214" s="82">
        <v>247466</v>
      </c>
      <c r="N214" s="1">
        <v>34906</v>
      </c>
      <c r="P214" s="43">
        <v>844021</v>
      </c>
      <c r="Q214" s="8">
        <v>14895</v>
      </c>
      <c r="S214" s="8">
        <v>329420</v>
      </c>
      <c r="U214" s="1">
        <v>18174</v>
      </c>
      <c r="W214" s="43">
        <v>387960</v>
      </c>
      <c r="AA214" s="1">
        <v>14379</v>
      </c>
      <c r="AC214" s="43">
        <v>295360</v>
      </c>
      <c r="AD214" s="45">
        <v>15292</v>
      </c>
      <c r="AF214" s="42">
        <v>159957</v>
      </c>
      <c r="AJ214" s="43">
        <v>844021</v>
      </c>
      <c r="AL214" s="45">
        <v>10458</v>
      </c>
      <c r="AN214" s="42">
        <v>215737</v>
      </c>
      <c r="AQ214" s="79">
        <v>10491</v>
      </c>
      <c r="AT214" s="72">
        <v>11736</v>
      </c>
      <c r="AV214" s="47"/>
    </row>
    <row r="215" spans="1:48" ht="25.5" x14ac:dyDescent="0.2">
      <c r="C215" s="24" t="s">
        <v>553</v>
      </c>
      <c r="D215" s="25" t="s">
        <v>472</v>
      </c>
      <c r="E215" s="48" t="s">
        <v>416</v>
      </c>
      <c r="F215" s="25" t="s">
        <v>128</v>
      </c>
      <c r="G215" s="25"/>
      <c r="H215" s="25" t="s">
        <v>554</v>
      </c>
      <c r="I215" s="25" t="s">
        <v>555</v>
      </c>
      <c r="P215" s="43"/>
      <c r="Q215" s="8">
        <v>80461</v>
      </c>
      <c r="S215" s="8">
        <v>40230.5</v>
      </c>
      <c r="U215" s="1">
        <v>82564</v>
      </c>
      <c r="W215" s="43">
        <v>41282</v>
      </c>
      <c r="AA215" s="1">
        <v>83434</v>
      </c>
      <c r="AC215" s="43">
        <v>41717</v>
      </c>
      <c r="AD215" s="45">
        <v>84803</v>
      </c>
      <c r="AF215" s="42">
        <v>42401.5</v>
      </c>
      <c r="AJ215" s="43"/>
      <c r="AL215" s="45">
        <v>87158</v>
      </c>
      <c r="AN215" s="42">
        <v>43579</v>
      </c>
      <c r="AQ215" s="79">
        <v>90594</v>
      </c>
      <c r="AT215" s="72">
        <v>95864</v>
      </c>
      <c r="AV215" s="47"/>
    </row>
    <row r="216" spans="1:48" s="99" customFormat="1" ht="13.5" thickBot="1" x14ac:dyDescent="0.25">
      <c r="A216" s="88" t="s">
        <v>556</v>
      </c>
      <c r="B216" s="89"/>
      <c r="C216" s="90"/>
      <c r="D216" s="89"/>
      <c r="E216" s="91"/>
      <c r="F216" s="92"/>
      <c r="G216" s="92"/>
      <c r="H216" s="92"/>
      <c r="I216" s="92"/>
      <c r="J216" s="93">
        <f>SUM(J3:J215)</f>
        <v>104079</v>
      </c>
      <c r="K216" s="88"/>
      <c r="L216" s="94">
        <f>SUM(L5:L215)</f>
        <v>589817364.52999997</v>
      </c>
      <c r="M216" s="88"/>
      <c r="N216" s="95">
        <f>SUM(N3:N215)</f>
        <v>131461</v>
      </c>
      <c r="O216" s="88"/>
      <c r="P216" s="94">
        <f>SUM(P3:P215)</f>
        <v>570654279.06999993</v>
      </c>
      <c r="Q216" s="93">
        <f>SUM(Q3:Q215)</f>
        <v>1093305</v>
      </c>
      <c r="R216" s="88"/>
      <c r="S216" s="94">
        <f>SUM(S3:S215)</f>
        <v>617661602.26999998</v>
      </c>
      <c r="T216" s="88"/>
      <c r="U216" s="93">
        <f>SUM(U3:U215)</f>
        <v>1205746.5</v>
      </c>
      <c r="V216" s="88"/>
      <c r="W216" s="94">
        <f>SUBTOTAL(9,W3:W215)</f>
        <v>637461984.54999995</v>
      </c>
      <c r="X216" s="89"/>
      <c r="Y216" s="88"/>
      <c r="Z216" s="89"/>
      <c r="AA216" s="93">
        <f>SUBTOTAL(9,AA3:AA215)</f>
        <v>1357098</v>
      </c>
      <c r="AB216" s="88"/>
      <c r="AC216" s="94">
        <f>SUBTOTAL(9,AC3:AC215)</f>
        <v>664255667.71999991</v>
      </c>
      <c r="AD216" s="96">
        <f>SUBTOTAL(9,AD3:AD215)</f>
        <v>1289010</v>
      </c>
      <c r="AE216" s="88"/>
      <c r="AF216" s="97">
        <f>SUBTOTAL(9,AF3:AF215)</f>
        <v>675261069.63</v>
      </c>
      <c r="AG216" s="89"/>
      <c r="AH216" s="88"/>
      <c r="AI216" s="89"/>
      <c r="AJ216" s="94">
        <f>SUM(AJ3:AJ215)</f>
        <v>570654279.06999993</v>
      </c>
      <c r="AK216" s="88"/>
      <c r="AL216" s="96">
        <f>SUBTOTAL(9,AL3:AL215)</f>
        <v>1011030</v>
      </c>
      <c r="AM216" s="88"/>
      <c r="AN216" s="97">
        <f>SUBTOTAL(9,AN3:AN215)</f>
        <v>693131245.50999999</v>
      </c>
      <c r="AO216" s="98"/>
      <c r="AP216" s="88"/>
      <c r="AQ216" s="96">
        <f>SUBTOTAL(9,AQ3:AQ215)</f>
        <v>1177165</v>
      </c>
      <c r="AR216" s="97">
        <f>SUBTOTAL(9,AR3:AR215)</f>
        <v>697960569.18999982</v>
      </c>
      <c r="AS216" s="88"/>
      <c r="AT216" s="96">
        <f>SUBTOTAL(9,AT3:AT215)</f>
        <v>1398328</v>
      </c>
      <c r="AU216" s="97">
        <f>SUBTOTAL(9,AU3:AU215)</f>
        <v>721101697.34000015</v>
      </c>
      <c r="AV216" s="88"/>
    </row>
    <row r="217" spans="1:48" s="100" customFormat="1" ht="13.5" thickTop="1" x14ac:dyDescent="0.2">
      <c r="B217" s="101"/>
      <c r="C217" s="102"/>
      <c r="D217" s="103"/>
      <c r="E217" s="104"/>
      <c r="F217" s="105"/>
      <c r="G217" s="102"/>
      <c r="H217" s="102"/>
      <c r="I217" s="106"/>
      <c r="J217" s="107"/>
      <c r="L217" s="107"/>
      <c r="Q217" s="107"/>
      <c r="S217" s="107"/>
      <c r="X217" s="103"/>
      <c r="Z217" s="103"/>
      <c r="AG217" s="103"/>
      <c r="AI217" s="103"/>
      <c r="AO217" s="108"/>
      <c r="AQ217" s="109"/>
      <c r="AR217" s="109"/>
      <c r="AT217" s="109"/>
      <c r="AU217" s="109"/>
      <c r="AV217" s="110"/>
    </row>
    <row r="218" spans="1:48" s="118" customFormat="1" ht="19.899999999999999" customHeight="1" x14ac:dyDescent="0.2">
      <c r="A218" s="111"/>
      <c r="B218" s="112"/>
      <c r="C218" s="113"/>
      <c r="D218" s="114"/>
      <c r="E218" s="115"/>
      <c r="F218" s="116"/>
      <c r="G218" s="116"/>
      <c r="H218" s="116"/>
      <c r="I218" s="116"/>
      <c r="J218" s="116"/>
      <c r="K218" s="116"/>
      <c r="L218" s="117"/>
      <c r="M218" s="116"/>
      <c r="N218" s="116"/>
      <c r="O218" s="116"/>
      <c r="P218" s="116"/>
      <c r="Q218" s="116"/>
      <c r="R218" s="116"/>
      <c r="S218" s="117"/>
      <c r="T218" s="116"/>
      <c r="U218" s="116"/>
      <c r="V218" s="116"/>
      <c r="W218" s="116"/>
      <c r="AA218" s="116"/>
      <c r="AB218" s="116"/>
      <c r="AC218" s="116"/>
      <c r="AD218" s="116"/>
      <c r="AE218" s="116"/>
      <c r="AF218" s="116"/>
      <c r="AJ218" s="116"/>
      <c r="AK218" s="116"/>
      <c r="AL218" s="116"/>
      <c r="AM218" s="116"/>
      <c r="AN218" s="116"/>
      <c r="AP218" s="116"/>
      <c r="AQ218" s="119"/>
      <c r="AS218" s="116"/>
      <c r="AT218" s="119"/>
      <c r="AV218" s="110"/>
    </row>
    <row r="219" spans="1:48" s="100" customFormat="1" x14ac:dyDescent="0.2">
      <c r="A219" s="120" t="s">
        <v>557</v>
      </c>
      <c r="B219" s="101"/>
      <c r="C219" s="102"/>
      <c r="D219" s="103"/>
      <c r="E219" s="104"/>
      <c r="F219" s="105"/>
      <c r="G219" s="102"/>
      <c r="H219" s="102"/>
      <c r="I219" s="102"/>
      <c r="J219" s="107"/>
      <c r="L219" s="107"/>
      <c r="Q219" s="107"/>
      <c r="S219" s="107"/>
      <c r="X219" s="103"/>
      <c r="Z219" s="103"/>
      <c r="AG219" s="103"/>
      <c r="AI219" s="103"/>
      <c r="AO219" s="108"/>
      <c r="AQ219" s="109"/>
      <c r="AT219" s="109"/>
      <c r="AV219" s="110"/>
    </row>
    <row r="220" spans="1:48" s="100" customFormat="1" x14ac:dyDescent="0.2">
      <c r="B220" s="101"/>
      <c r="C220" s="102"/>
      <c r="D220" s="103"/>
      <c r="E220" s="104"/>
      <c r="F220" s="105"/>
      <c r="G220" s="102"/>
      <c r="H220" s="102"/>
      <c r="I220" s="102"/>
      <c r="J220" s="107"/>
      <c r="L220" s="107"/>
      <c r="Q220" s="107"/>
      <c r="S220" s="107"/>
      <c r="X220" s="103"/>
      <c r="Z220" s="103"/>
      <c r="AG220" s="103"/>
      <c r="AI220" s="103"/>
      <c r="AQ220" s="109"/>
      <c r="AT220" s="109"/>
      <c r="AV220" s="110"/>
    </row>
    <row r="221" spans="1:48" s="100" customFormat="1" x14ac:dyDescent="0.2">
      <c r="B221" s="101"/>
      <c r="C221" s="102"/>
      <c r="D221" s="103"/>
      <c r="E221" s="104"/>
      <c r="F221" s="105"/>
      <c r="G221" s="102"/>
      <c r="H221" s="102"/>
      <c r="I221" s="105"/>
      <c r="J221" s="107"/>
      <c r="L221" s="107"/>
      <c r="Q221" s="107"/>
      <c r="S221" s="107"/>
      <c r="X221" s="103"/>
      <c r="Z221" s="103"/>
      <c r="AG221" s="103"/>
      <c r="AI221" s="103"/>
      <c r="AO221" s="108"/>
      <c r="AQ221" s="109"/>
      <c r="AR221" s="121"/>
      <c r="AT221" s="109"/>
      <c r="AU221" s="109"/>
      <c r="AV221" s="110"/>
    </row>
    <row r="222" spans="1:48" s="100" customFormat="1" x14ac:dyDescent="0.2">
      <c r="B222" s="101"/>
      <c r="C222" s="102"/>
      <c r="D222" s="103"/>
      <c r="E222" s="104"/>
      <c r="F222" s="105"/>
      <c r="G222" s="102"/>
      <c r="H222" s="102"/>
      <c r="I222" s="102"/>
      <c r="J222" s="107"/>
      <c r="L222" s="107"/>
      <c r="Q222" s="107"/>
      <c r="S222" s="107"/>
      <c r="X222" s="103"/>
      <c r="Z222" s="103"/>
      <c r="AG222" s="103"/>
      <c r="AI222" s="103"/>
      <c r="AO222" s="108"/>
      <c r="AQ222" s="109"/>
      <c r="AT222" s="109"/>
      <c r="AV222" s="108"/>
    </row>
    <row r="223" spans="1:48" s="100" customFormat="1" x14ac:dyDescent="0.2">
      <c r="B223" s="101"/>
      <c r="C223" s="102"/>
      <c r="D223" s="103"/>
      <c r="E223" s="104"/>
      <c r="F223" s="105"/>
      <c r="G223" s="102"/>
      <c r="H223" s="102"/>
      <c r="I223" s="102"/>
      <c r="J223" s="107"/>
      <c r="L223" s="107"/>
      <c r="Q223" s="107"/>
      <c r="S223" s="107"/>
      <c r="X223" s="103"/>
      <c r="Z223" s="103"/>
      <c r="AG223" s="103"/>
      <c r="AI223" s="103"/>
      <c r="AO223" s="108"/>
      <c r="AQ223" s="109"/>
      <c r="AT223" s="109"/>
      <c r="AV223" s="108"/>
    </row>
    <row r="224" spans="1:48" s="100" customFormat="1" x14ac:dyDescent="0.2">
      <c r="B224" s="101"/>
      <c r="C224" s="102"/>
      <c r="D224" s="103"/>
      <c r="E224" s="104"/>
      <c r="F224" s="105"/>
      <c r="G224" s="102"/>
      <c r="H224" s="102"/>
      <c r="I224" s="102"/>
      <c r="J224" s="107"/>
      <c r="L224" s="107"/>
      <c r="Q224" s="107"/>
      <c r="S224" s="107"/>
      <c r="X224" s="103"/>
      <c r="Z224" s="103"/>
      <c r="AG224" s="103"/>
      <c r="AI224" s="103"/>
      <c r="AO224" s="108"/>
      <c r="AQ224" s="109"/>
      <c r="AT224" s="109"/>
      <c r="AV224" s="108"/>
    </row>
    <row r="225" spans="2:48" s="100" customFormat="1" x14ac:dyDescent="0.2">
      <c r="B225" s="101"/>
      <c r="C225" s="102"/>
      <c r="D225" s="103"/>
      <c r="E225" s="104"/>
      <c r="F225" s="105"/>
      <c r="G225" s="102"/>
      <c r="H225" s="102"/>
      <c r="I225" s="102"/>
      <c r="J225" s="107"/>
      <c r="L225" s="107"/>
      <c r="Q225" s="107"/>
      <c r="S225" s="107"/>
      <c r="X225" s="103"/>
      <c r="Z225" s="103"/>
      <c r="AG225" s="103"/>
      <c r="AI225" s="103"/>
      <c r="AO225" s="108"/>
      <c r="AQ225" s="109"/>
      <c r="AT225" s="109"/>
      <c r="AV225" s="108"/>
    </row>
    <row r="226" spans="2:48" s="100" customFormat="1" x14ac:dyDescent="0.2">
      <c r="B226" s="101"/>
      <c r="C226" s="102"/>
      <c r="D226" s="103"/>
      <c r="E226" s="104"/>
      <c r="F226" s="105"/>
      <c r="G226" s="102"/>
      <c r="H226" s="102"/>
      <c r="I226" s="102"/>
      <c r="J226" s="107"/>
      <c r="L226" s="107"/>
      <c r="Q226" s="107"/>
      <c r="S226" s="107"/>
      <c r="X226" s="103"/>
      <c r="Z226" s="103"/>
      <c r="AG226" s="103"/>
      <c r="AI226" s="103"/>
      <c r="AO226" s="108"/>
      <c r="AQ226" s="109"/>
      <c r="AT226" s="109"/>
      <c r="AV226" s="108"/>
    </row>
    <row r="227" spans="2:48" s="100" customFormat="1" x14ac:dyDescent="0.2">
      <c r="B227" s="101"/>
      <c r="C227" s="102"/>
      <c r="D227" s="103"/>
      <c r="E227" s="104"/>
      <c r="F227" s="105"/>
      <c r="G227" s="102"/>
      <c r="H227" s="102"/>
      <c r="I227" s="102"/>
      <c r="J227" s="107"/>
      <c r="L227" s="107"/>
      <c r="Q227" s="107"/>
      <c r="S227" s="107"/>
      <c r="X227" s="103"/>
      <c r="Z227" s="103"/>
      <c r="AG227" s="103"/>
      <c r="AI227" s="103"/>
      <c r="AO227" s="108"/>
      <c r="AQ227" s="109"/>
      <c r="AT227" s="109"/>
      <c r="AV227" s="108"/>
    </row>
    <row r="228" spans="2:48" s="100" customFormat="1" x14ac:dyDescent="0.2">
      <c r="B228" s="101"/>
      <c r="C228" s="102"/>
      <c r="D228" s="103"/>
      <c r="E228" s="104"/>
      <c r="F228" s="105"/>
      <c r="G228" s="102"/>
      <c r="H228" s="102"/>
      <c r="I228" s="102"/>
      <c r="J228" s="107"/>
      <c r="L228" s="107"/>
      <c r="Q228" s="107"/>
      <c r="S228" s="107"/>
      <c r="X228" s="103"/>
      <c r="Z228" s="103"/>
      <c r="AG228" s="103"/>
      <c r="AI228" s="103"/>
      <c r="AO228" s="108"/>
      <c r="AQ228" s="109"/>
      <c r="AT228" s="109"/>
      <c r="AV228" s="108"/>
    </row>
    <row r="229" spans="2:48" s="100" customFormat="1" x14ac:dyDescent="0.2">
      <c r="B229" s="101"/>
      <c r="C229" s="102"/>
      <c r="D229" s="103"/>
      <c r="E229" s="104"/>
      <c r="F229" s="105"/>
      <c r="G229" s="102"/>
      <c r="H229" s="102"/>
      <c r="I229" s="102"/>
      <c r="J229" s="107"/>
      <c r="L229" s="107"/>
      <c r="Q229" s="107"/>
      <c r="S229" s="107"/>
      <c r="X229" s="103"/>
      <c r="Z229" s="103"/>
      <c r="AG229" s="103"/>
      <c r="AI229" s="103"/>
      <c r="AO229" s="108"/>
      <c r="AQ229" s="109"/>
      <c r="AT229" s="109"/>
      <c r="AV229" s="108"/>
    </row>
    <row r="230" spans="2:48" s="100" customFormat="1" x14ac:dyDescent="0.2">
      <c r="B230" s="101"/>
      <c r="C230" s="102"/>
      <c r="D230" s="103"/>
      <c r="E230" s="104"/>
      <c r="F230" s="105"/>
      <c r="G230" s="102"/>
      <c r="H230" s="102"/>
      <c r="I230" s="102"/>
      <c r="J230" s="107"/>
      <c r="L230" s="107"/>
      <c r="Q230" s="107"/>
      <c r="S230" s="107"/>
      <c r="X230" s="103"/>
      <c r="Z230" s="103"/>
      <c r="AG230" s="103"/>
      <c r="AI230" s="103"/>
      <c r="AO230" s="108"/>
      <c r="AQ230" s="109"/>
      <c r="AT230" s="109"/>
      <c r="AV230" s="108"/>
    </row>
    <row r="231" spans="2:48" s="100" customFormat="1" x14ac:dyDescent="0.2">
      <c r="B231" s="101"/>
      <c r="C231" s="102"/>
      <c r="D231" s="103"/>
      <c r="E231" s="104"/>
      <c r="F231" s="105"/>
      <c r="G231" s="102"/>
      <c r="H231" s="102"/>
      <c r="I231" s="102"/>
      <c r="J231" s="107"/>
      <c r="L231" s="107"/>
      <c r="Q231" s="107"/>
      <c r="S231" s="107"/>
      <c r="X231" s="103"/>
      <c r="Z231" s="103"/>
      <c r="AG231" s="103"/>
      <c r="AI231" s="103"/>
      <c r="AO231" s="108"/>
      <c r="AQ231" s="109"/>
      <c r="AT231" s="109"/>
      <c r="AV231" s="108"/>
    </row>
    <row r="232" spans="2:48" s="100" customFormat="1" x14ac:dyDescent="0.2">
      <c r="B232" s="101"/>
      <c r="C232" s="102"/>
      <c r="D232" s="103"/>
      <c r="E232" s="104"/>
      <c r="F232" s="105"/>
      <c r="G232" s="102"/>
      <c r="H232" s="102"/>
      <c r="I232" s="102"/>
      <c r="J232" s="107"/>
      <c r="L232" s="107"/>
      <c r="Q232" s="107"/>
      <c r="S232" s="107"/>
      <c r="X232" s="103"/>
      <c r="Z232" s="103"/>
      <c r="AG232" s="103"/>
      <c r="AI232" s="103"/>
      <c r="AO232" s="108"/>
      <c r="AQ232" s="109"/>
      <c r="AT232" s="109"/>
      <c r="AV232" s="108"/>
    </row>
    <row r="233" spans="2:48" s="100" customFormat="1" x14ac:dyDescent="0.2">
      <c r="B233" s="101"/>
      <c r="C233" s="102"/>
      <c r="D233" s="103"/>
      <c r="E233" s="104"/>
      <c r="F233" s="105"/>
      <c r="G233" s="102"/>
      <c r="H233" s="102"/>
      <c r="I233" s="102"/>
      <c r="J233" s="107"/>
      <c r="L233" s="107"/>
      <c r="Q233" s="107"/>
      <c r="S233" s="107"/>
      <c r="X233" s="103"/>
      <c r="Z233" s="103"/>
      <c r="AG233" s="103"/>
      <c r="AI233" s="103"/>
      <c r="AO233" s="108"/>
      <c r="AQ233" s="109"/>
      <c r="AT233" s="109"/>
      <c r="AV233" s="108"/>
    </row>
    <row r="234" spans="2:48" s="100" customFormat="1" x14ac:dyDescent="0.2">
      <c r="B234" s="120"/>
      <c r="C234" s="102"/>
      <c r="AO234" s="108"/>
      <c r="AQ234" s="109"/>
      <c r="AT234" s="109"/>
      <c r="AV234" s="108"/>
    </row>
    <row r="235" spans="2:48" s="100" customFormat="1" x14ac:dyDescent="0.2">
      <c r="B235" s="120"/>
      <c r="C235" s="102"/>
      <c r="AO235" s="108"/>
      <c r="AQ235" s="109"/>
      <c r="AT235" s="109"/>
      <c r="AV235" s="108"/>
    </row>
    <row r="236" spans="2:48" s="100" customFormat="1" x14ac:dyDescent="0.2">
      <c r="B236" s="120"/>
      <c r="C236" s="102"/>
      <c r="AO236" s="108"/>
      <c r="AQ236" s="109"/>
      <c r="AT236" s="109"/>
      <c r="AV236" s="108"/>
    </row>
    <row r="237" spans="2:48" s="100" customFormat="1" x14ac:dyDescent="0.2">
      <c r="B237" s="120"/>
      <c r="C237" s="102"/>
      <c r="AO237" s="108"/>
      <c r="AQ237" s="109"/>
      <c r="AT237" s="109"/>
      <c r="AV237" s="108"/>
    </row>
    <row r="238" spans="2:48" s="100" customFormat="1" x14ac:dyDescent="0.2">
      <c r="B238" s="120"/>
      <c r="C238" s="102"/>
      <c r="AO238" s="108"/>
      <c r="AQ238" s="109"/>
      <c r="AT238" s="109"/>
      <c r="AV238" s="108"/>
    </row>
    <row r="239" spans="2:48" s="100" customFormat="1" x14ac:dyDescent="0.2">
      <c r="B239" s="120"/>
      <c r="C239" s="102"/>
      <c r="AO239" s="108"/>
      <c r="AQ239" s="109"/>
      <c r="AT239" s="109"/>
      <c r="AV239" s="108"/>
    </row>
    <row r="240" spans="2:48" s="100" customFormat="1" x14ac:dyDescent="0.2">
      <c r="B240" s="120"/>
      <c r="C240" s="102"/>
      <c r="AO240" s="108"/>
      <c r="AQ240" s="109"/>
      <c r="AT240" s="109"/>
      <c r="AV240" s="108"/>
    </row>
    <row r="241" spans="2:48" s="100" customFormat="1" x14ac:dyDescent="0.2">
      <c r="B241" s="120"/>
      <c r="C241" s="102"/>
      <c r="AO241" s="108"/>
      <c r="AQ241" s="109"/>
      <c r="AT241" s="109"/>
      <c r="AV241" s="108"/>
    </row>
    <row r="242" spans="2:48" s="100" customFormat="1" x14ac:dyDescent="0.2">
      <c r="B242" s="120"/>
      <c r="C242" s="102"/>
      <c r="AO242" s="108"/>
      <c r="AQ242" s="109"/>
      <c r="AT242" s="109"/>
      <c r="AV242" s="108"/>
    </row>
    <row r="243" spans="2:48" s="100" customFormat="1" x14ac:dyDescent="0.2">
      <c r="B243" s="120"/>
      <c r="C243" s="102"/>
      <c r="AO243" s="108"/>
      <c r="AQ243" s="109"/>
      <c r="AT243" s="109"/>
      <c r="AV243" s="108"/>
    </row>
    <row r="244" spans="2:48" s="100" customFormat="1" x14ac:dyDescent="0.2">
      <c r="B244" s="120"/>
      <c r="C244" s="102"/>
      <c r="AO244" s="108"/>
      <c r="AQ244" s="109"/>
      <c r="AT244" s="109"/>
      <c r="AV244" s="108"/>
    </row>
    <row r="245" spans="2:48" s="100" customFormat="1" x14ac:dyDescent="0.2">
      <c r="B245" s="120"/>
      <c r="C245" s="102"/>
      <c r="AO245" s="108"/>
      <c r="AQ245" s="109"/>
      <c r="AT245" s="109"/>
      <c r="AV245" s="108"/>
    </row>
    <row r="246" spans="2:48" s="100" customFormat="1" x14ac:dyDescent="0.2">
      <c r="B246" s="120"/>
      <c r="C246" s="102"/>
      <c r="AO246" s="108"/>
      <c r="AQ246" s="109"/>
      <c r="AT246" s="109"/>
      <c r="AV246" s="108"/>
    </row>
    <row r="247" spans="2:48" s="100" customFormat="1" x14ac:dyDescent="0.2">
      <c r="B247" s="120"/>
      <c r="C247" s="102"/>
      <c r="AO247" s="108"/>
      <c r="AQ247" s="109"/>
      <c r="AT247" s="109"/>
      <c r="AV247" s="108"/>
    </row>
    <row r="248" spans="2:48" s="100" customFormat="1" x14ac:dyDescent="0.2">
      <c r="B248" s="120"/>
      <c r="C248" s="102"/>
      <c r="AO248" s="108"/>
      <c r="AQ248" s="109"/>
      <c r="AT248" s="109"/>
      <c r="AV248" s="108"/>
    </row>
    <row r="249" spans="2:48" s="100" customFormat="1" x14ac:dyDescent="0.2">
      <c r="B249" s="120"/>
      <c r="C249" s="102"/>
      <c r="AO249" s="108"/>
      <c r="AQ249" s="109"/>
      <c r="AT249" s="109"/>
      <c r="AV249" s="108"/>
    </row>
    <row r="250" spans="2:48" s="100" customFormat="1" x14ac:dyDescent="0.2">
      <c r="B250" s="120"/>
      <c r="C250" s="102"/>
      <c r="AO250" s="108"/>
      <c r="AQ250" s="109"/>
      <c r="AT250" s="109"/>
      <c r="AV250" s="108"/>
    </row>
    <row r="251" spans="2:48" s="100" customFormat="1" x14ac:dyDescent="0.2">
      <c r="B251" s="120"/>
      <c r="C251" s="102"/>
      <c r="AO251" s="108"/>
      <c r="AQ251" s="109"/>
      <c r="AT251" s="109"/>
      <c r="AV251" s="108"/>
    </row>
    <row r="252" spans="2:48" s="100" customFormat="1" x14ac:dyDescent="0.2">
      <c r="B252" s="120"/>
      <c r="C252" s="102"/>
      <c r="AO252" s="108"/>
      <c r="AQ252" s="109"/>
      <c r="AT252" s="109"/>
      <c r="AV252" s="108"/>
    </row>
    <row r="253" spans="2:48" s="100" customFormat="1" x14ac:dyDescent="0.2">
      <c r="B253" s="120"/>
      <c r="C253" s="102"/>
      <c r="AO253" s="108"/>
      <c r="AQ253" s="109"/>
      <c r="AT253" s="109"/>
      <c r="AV253" s="108"/>
    </row>
    <row r="254" spans="2:48" s="100" customFormat="1" x14ac:dyDescent="0.2">
      <c r="B254" s="120"/>
      <c r="C254" s="102"/>
      <c r="AO254" s="108"/>
      <c r="AQ254" s="109"/>
      <c r="AT254" s="109"/>
      <c r="AV254" s="108"/>
    </row>
    <row r="255" spans="2:48" s="100" customFormat="1" x14ac:dyDescent="0.2">
      <c r="B255" s="120"/>
      <c r="C255" s="102"/>
      <c r="AO255" s="108"/>
      <c r="AQ255" s="109"/>
      <c r="AT255" s="109"/>
      <c r="AV255" s="108"/>
    </row>
    <row r="256" spans="2:48" s="100" customFormat="1" x14ac:dyDescent="0.2">
      <c r="B256" s="120"/>
      <c r="C256" s="102"/>
      <c r="AO256" s="108"/>
      <c r="AQ256" s="109"/>
      <c r="AT256" s="109"/>
      <c r="AV256" s="108"/>
    </row>
    <row r="257" spans="2:48" s="100" customFormat="1" x14ac:dyDescent="0.2">
      <c r="B257" s="120"/>
      <c r="C257" s="102"/>
      <c r="AO257" s="108"/>
      <c r="AQ257" s="109"/>
      <c r="AT257" s="109"/>
      <c r="AV257" s="108"/>
    </row>
    <row r="258" spans="2:48" s="100" customFormat="1" x14ac:dyDescent="0.2">
      <c r="B258" s="120"/>
      <c r="C258" s="102"/>
      <c r="AO258" s="108"/>
      <c r="AQ258" s="109"/>
      <c r="AT258" s="109"/>
      <c r="AV258" s="108"/>
    </row>
    <row r="259" spans="2:48" s="100" customFormat="1" x14ac:dyDescent="0.2">
      <c r="B259" s="120"/>
      <c r="C259" s="102"/>
      <c r="AO259" s="108"/>
      <c r="AQ259" s="109"/>
      <c r="AT259" s="109"/>
      <c r="AV259" s="108"/>
    </row>
    <row r="260" spans="2:48" s="100" customFormat="1" x14ac:dyDescent="0.2">
      <c r="B260" s="120"/>
      <c r="C260" s="102"/>
      <c r="AO260" s="108"/>
      <c r="AQ260" s="109"/>
      <c r="AT260" s="109"/>
      <c r="AV260" s="108"/>
    </row>
    <row r="261" spans="2:48" s="100" customFormat="1" x14ac:dyDescent="0.2">
      <c r="B261" s="120"/>
      <c r="C261" s="102"/>
      <c r="AO261" s="108"/>
      <c r="AQ261" s="109"/>
      <c r="AT261" s="109"/>
      <c r="AV261" s="108"/>
    </row>
    <row r="262" spans="2:48" s="100" customFormat="1" x14ac:dyDescent="0.2">
      <c r="B262" s="120"/>
      <c r="C262" s="102"/>
      <c r="AO262" s="108"/>
      <c r="AQ262" s="109"/>
      <c r="AT262" s="109"/>
      <c r="AV262" s="108"/>
    </row>
    <row r="263" spans="2:48" s="100" customFormat="1" x14ac:dyDescent="0.2">
      <c r="B263" s="120"/>
      <c r="C263" s="102"/>
      <c r="AO263" s="108"/>
      <c r="AQ263" s="109"/>
      <c r="AT263" s="109"/>
      <c r="AV263" s="108"/>
    </row>
    <row r="264" spans="2:48" s="100" customFormat="1" x14ac:dyDescent="0.2">
      <c r="B264" s="120"/>
      <c r="C264" s="102"/>
      <c r="AO264" s="108"/>
      <c r="AQ264" s="109"/>
      <c r="AT264" s="109"/>
      <c r="AV264" s="108"/>
    </row>
    <row r="265" spans="2:48" s="100" customFormat="1" x14ac:dyDescent="0.2">
      <c r="B265" s="120"/>
      <c r="C265" s="102"/>
      <c r="AO265" s="108"/>
      <c r="AQ265" s="109"/>
      <c r="AT265" s="109"/>
      <c r="AV265" s="108"/>
    </row>
    <row r="266" spans="2:48" s="100" customFormat="1" x14ac:dyDescent="0.2">
      <c r="B266" s="120"/>
      <c r="C266" s="102"/>
      <c r="AO266" s="108"/>
      <c r="AQ266" s="109"/>
      <c r="AT266" s="109"/>
      <c r="AV266" s="108"/>
    </row>
    <row r="267" spans="2:48" s="100" customFormat="1" x14ac:dyDescent="0.2">
      <c r="B267" s="120"/>
      <c r="C267" s="102"/>
      <c r="AO267" s="108"/>
      <c r="AQ267" s="109"/>
      <c r="AT267" s="109"/>
      <c r="AV267" s="108"/>
    </row>
    <row r="268" spans="2:48" s="100" customFormat="1" x14ac:dyDescent="0.2">
      <c r="B268" s="120"/>
      <c r="C268" s="102"/>
      <c r="AO268" s="108"/>
      <c r="AQ268" s="109"/>
      <c r="AT268" s="109"/>
      <c r="AV268" s="108"/>
    </row>
    <row r="269" spans="2:48" s="100" customFormat="1" x14ac:dyDescent="0.2">
      <c r="B269" s="120"/>
      <c r="C269" s="102"/>
      <c r="AO269" s="108"/>
      <c r="AQ269" s="109"/>
      <c r="AT269" s="109"/>
      <c r="AV269" s="108"/>
    </row>
    <row r="270" spans="2:48" s="100" customFormat="1" x14ac:dyDescent="0.2">
      <c r="B270" s="120"/>
      <c r="C270" s="102"/>
      <c r="AO270" s="108"/>
      <c r="AQ270" s="109"/>
      <c r="AT270" s="109"/>
      <c r="AV270" s="108"/>
    </row>
    <row r="271" spans="2:48" s="100" customFormat="1" x14ac:dyDescent="0.2">
      <c r="B271" s="120"/>
      <c r="C271" s="102"/>
      <c r="AO271" s="108"/>
      <c r="AQ271" s="109"/>
      <c r="AT271" s="109"/>
      <c r="AV271" s="108"/>
    </row>
    <row r="272" spans="2:48" s="100" customFormat="1" x14ac:dyDescent="0.2">
      <c r="B272" s="120"/>
      <c r="C272" s="102"/>
      <c r="AO272" s="108"/>
      <c r="AQ272" s="109"/>
      <c r="AT272" s="109"/>
      <c r="AV272" s="108"/>
    </row>
    <row r="273" spans="2:48" s="100" customFormat="1" x14ac:dyDescent="0.2">
      <c r="B273" s="120"/>
      <c r="C273" s="102"/>
      <c r="AO273" s="108"/>
      <c r="AQ273" s="109"/>
      <c r="AT273" s="109"/>
      <c r="AV273" s="108"/>
    </row>
    <row r="274" spans="2:48" s="100" customFormat="1" x14ac:dyDescent="0.2">
      <c r="B274" s="120"/>
      <c r="C274" s="102"/>
      <c r="AO274" s="108"/>
      <c r="AQ274" s="109"/>
      <c r="AT274" s="109"/>
      <c r="AV274" s="108"/>
    </row>
    <row r="275" spans="2:48" s="100" customFormat="1" x14ac:dyDescent="0.2">
      <c r="B275" s="120"/>
      <c r="C275" s="102"/>
      <c r="AO275" s="108"/>
      <c r="AQ275" s="109"/>
      <c r="AT275" s="109"/>
      <c r="AV275" s="108"/>
    </row>
    <row r="276" spans="2:48" s="100" customFormat="1" x14ac:dyDescent="0.2">
      <c r="B276" s="120"/>
      <c r="C276" s="102"/>
      <c r="AO276" s="108"/>
      <c r="AQ276" s="109"/>
      <c r="AT276" s="109"/>
      <c r="AV276" s="108"/>
    </row>
    <row r="277" spans="2:48" s="100" customFormat="1" x14ac:dyDescent="0.2">
      <c r="B277" s="120"/>
      <c r="C277" s="102"/>
      <c r="AO277" s="108"/>
      <c r="AQ277" s="109"/>
      <c r="AT277" s="109"/>
      <c r="AV277" s="108"/>
    </row>
    <row r="278" spans="2:48" s="100" customFormat="1" x14ac:dyDescent="0.2">
      <c r="B278" s="120"/>
      <c r="C278" s="102"/>
      <c r="AO278" s="108"/>
      <c r="AQ278" s="109"/>
      <c r="AT278" s="109"/>
      <c r="AV278" s="108"/>
    </row>
    <row r="279" spans="2:48" s="100" customFormat="1" x14ac:dyDescent="0.2">
      <c r="B279" s="120"/>
      <c r="C279" s="102"/>
      <c r="AO279" s="108"/>
      <c r="AQ279" s="109"/>
      <c r="AT279" s="109"/>
      <c r="AV279" s="108"/>
    </row>
    <row r="280" spans="2:48" s="100" customFormat="1" x14ac:dyDescent="0.2">
      <c r="B280" s="120"/>
      <c r="C280" s="102"/>
      <c r="AO280" s="108"/>
      <c r="AQ280" s="109"/>
      <c r="AT280" s="109"/>
      <c r="AV280" s="108"/>
    </row>
    <row r="281" spans="2:48" s="100" customFormat="1" x14ac:dyDescent="0.2">
      <c r="B281" s="120"/>
      <c r="C281" s="102"/>
      <c r="AO281" s="108"/>
      <c r="AQ281" s="109"/>
      <c r="AT281" s="109"/>
      <c r="AV281" s="108"/>
    </row>
    <row r="282" spans="2:48" s="100" customFormat="1" x14ac:dyDescent="0.2">
      <c r="B282" s="120"/>
      <c r="C282" s="102"/>
      <c r="AO282" s="108"/>
      <c r="AQ282" s="109"/>
      <c r="AT282" s="109"/>
      <c r="AV282" s="108"/>
    </row>
    <row r="283" spans="2:48" s="100" customFormat="1" x14ac:dyDescent="0.2">
      <c r="B283" s="120"/>
      <c r="C283" s="102"/>
      <c r="AO283" s="108"/>
      <c r="AQ283" s="109"/>
      <c r="AT283" s="109"/>
      <c r="AV283" s="108"/>
    </row>
    <row r="284" spans="2:48" s="100" customFormat="1" x14ac:dyDescent="0.2">
      <c r="B284" s="120"/>
      <c r="C284" s="102"/>
      <c r="AO284" s="108"/>
      <c r="AQ284" s="109"/>
      <c r="AT284" s="109"/>
      <c r="AV284" s="108"/>
    </row>
    <row r="285" spans="2:48" s="100" customFormat="1" x14ac:dyDescent="0.2">
      <c r="B285" s="120"/>
      <c r="C285" s="102"/>
      <c r="AO285" s="108"/>
      <c r="AQ285" s="109"/>
      <c r="AT285" s="109"/>
      <c r="AV285" s="108"/>
    </row>
    <row r="286" spans="2:48" s="100" customFormat="1" x14ac:dyDescent="0.2">
      <c r="B286" s="120"/>
      <c r="C286" s="102"/>
      <c r="AO286" s="108"/>
      <c r="AQ286" s="109"/>
      <c r="AT286" s="109"/>
      <c r="AV286" s="108"/>
    </row>
    <row r="287" spans="2:48" s="100" customFormat="1" x14ac:dyDescent="0.2">
      <c r="B287" s="120"/>
      <c r="C287" s="102"/>
      <c r="AO287" s="108"/>
      <c r="AQ287" s="109"/>
      <c r="AT287" s="109"/>
      <c r="AV287" s="108"/>
    </row>
    <row r="288" spans="2:48" s="100" customFormat="1" x14ac:dyDescent="0.2">
      <c r="B288" s="120"/>
      <c r="C288" s="102"/>
      <c r="AO288" s="108"/>
      <c r="AQ288" s="109"/>
      <c r="AT288" s="109"/>
      <c r="AV288" s="108"/>
    </row>
    <row r="289" spans="2:48" s="100" customFormat="1" x14ac:dyDescent="0.2">
      <c r="B289" s="120"/>
      <c r="C289" s="102"/>
      <c r="AO289" s="108"/>
      <c r="AQ289" s="109"/>
      <c r="AT289" s="109"/>
      <c r="AV289" s="108"/>
    </row>
    <row r="290" spans="2:48" s="100" customFormat="1" x14ac:dyDescent="0.2">
      <c r="B290" s="120"/>
      <c r="C290" s="102"/>
      <c r="AO290" s="108"/>
      <c r="AQ290" s="109"/>
      <c r="AT290" s="109"/>
      <c r="AV290" s="108"/>
    </row>
    <row r="291" spans="2:48" s="100" customFormat="1" x14ac:dyDescent="0.2">
      <c r="B291" s="120"/>
      <c r="C291" s="102"/>
      <c r="AO291" s="108"/>
      <c r="AQ291" s="109"/>
      <c r="AT291" s="109"/>
      <c r="AV291" s="108"/>
    </row>
    <row r="292" spans="2:48" s="100" customFormat="1" x14ac:dyDescent="0.2">
      <c r="B292" s="120"/>
      <c r="C292" s="102"/>
      <c r="AO292" s="108"/>
      <c r="AQ292" s="109"/>
      <c r="AT292" s="109"/>
      <c r="AV292" s="108"/>
    </row>
    <row r="293" spans="2:48" s="100" customFormat="1" x14ac:dyDescent="0.2">
      <c r="B293" s="120"/>
      <c r="C293" s="102"/>
      <c r="AO293" s="108"/>
      <c r="AQ293" s="109"/>
      <c r="AT293" s="109"/>
      <c r="AV293" s="108"/>
    </row>
    <row r="294" spans="2:48" s="100" customFormat="1" x14ac:dyDescent="0.2">
      <c r="B294" s="120"/>
      <c r="C294" s="102"/>
      <c r="AO294" s="108"/>
      <c r="AQ294" s="109"/>
      <c r="AT294" s="109"/>
      <c r="AV294" s="108"/>
    </row>
    <row r="295" spans="2:48" s="100" customFormat="1" x14ac:dyDescent="0.2">
      <c r="B295" s="120"/>
      <c r="C295" s="102"/>
      <c r="AO295" s="108"/>
      <c r="AQ295" s="109"/>
      <c r="AT295" s="109"/>
      <c r="AV295" s="108"/>
    </row>
    <row r="296" spans="2:48" s="100" customFormat="1" x14ac:dyDescent="0.2">
      <c r="B296" s="120"/>
      <c r="C296" s="102"/>
      <c r="AO296" s="108"/>
      <c r="AQ296" s="109"/>
      <c r="AT296" s="109"/>
      <c r="AV296" s="108"/>
    </row>
    <row r="297" spans="2:48" s="100" customFormat="1" x14ac:dyDescent="0.2">
      <c r="B297" s="120"/>
      <c r="C297" s="102"/>
      <c r="AO297" s="108"/>
      <c r="AQ297" s="109"/>
      <c r="AT297" s="109"/>
      <c r="AV297" s="108"/>
    </row>
    <row r="298" spans="2:48" s="100" customFormat="1" x14ac:dyDescent="0.2">
      <c r="B298" s="120"/>
      <c r="C298" s="102"/>
      <c r="AO298" s="108"/>
      <c r="AQ298" s="109"/>
      <c r="AT298" s="109"/>
      <c r="AV298" s="108"/>
    </row>
    <row r="299" spans="2:48" s="100" customFormat="1" x14ac:dyDescent="0.2">
      <c r="B299" s="120"/>
      <c r="C299" s="102"/>
      <c r="AO299" s="108"/>
      <c r="AQ299" s="109"/>
      <c r="AT299" s="109"/>
      <c r="AV299" s="108"/>
    </row>
    <row r="300" spans="2:48" s="100" customFormat="1" x14ac:dyDescent="0.2">
      <c r="B300" s="120"/>
      <c r="C300" s="102"/>
      <c r="AO300" s="108"/>
      <c r="AQ300" s="109"/>
      <c r="AT300" s="109"/>
      <c r="AV300" s="108"/>
    </row>
    <row r="301" spans="2:48" s="100" customFormat="1" x14ac:dyDescent="0.2">
      <c r="B301" s="120"/>
      <c r="C301" s="102"/>
      <c r="AO301" s="108"/>
      <c r="AQ301" s="109"/>
      <c r="AT301" s="109"/>
      <c r="AV301" s="108"/>
    </row>
    <row r="302" spans="2:48" s="100" customFormat="1" x14ac:dyDescent="0.2">
      <c r="B302" s="120"/>
      <c r="C302" s="102"/>
      <c r="AO302" s="108"/>
      <c r="AQ302" s="109"/>
      <c r="AT302" s="109"/>
      <c r="AV302" s="108"/>
    </row>
    <row r="303" spans="2:48" s="100" customFormat="1" x14ac:dyDescent="0.2">
      <c r="B303" s="120"/>
      <c r="C303" s="102"/>
      <c r="AO303" s="108"/>
      <c r="AQ303" s="109"/>
      <c r="AT303" s="109"/>
      <c r="AV303" s="108"/>
    </row>
    <row r="304" spans="2:48" s="100" customFormat="1" x14ac:dyDescent="0.2">
      <c r="B304" s="120"/>
      <c r="C304" s="102"/>
      <c r="AO304" s="108"/>
      <c r="AQ304" s="109"/>
      <c r="AT304" s="109"/>
      <c r="AV304" s="108"/>
    </row>
    <row r="305" spans="2:48" s="100" customFormat="1" x14ac:dyDescent="0.2">
      <c r="B305" s="120"/>
      <c r="C305" s="102"/>
      <c r="AO305" s="108"/>
      <c r="AQ305" s="109"/>
      <c r="AT305" s="109"/>
      <c r="AV305" s="108"/>
    </row>
    <row r="306" spans="2:48" s="100" customFormat="1" x14ac:dyDescent="0.2">
      <c r="B306" s="120"/>
      <c r="C306" s="102"/>
      <c r="AO306" s="108"/>
      <c r="AQ306" s="109"/>
      <c r="AT306" s="109"/>
      <c r="AV306" s="108"/>
    </row>
    <row r="307" spans="2:48" s="100" customFormat="1" x14ac:dyDescent="0.2">
      <c r="B307" s="120"/>
      <c r="C307" s="102"/>
      <c r="AO307" s="108"/>
      <c r="AQ307" s="109"/>
      <c r="AT307" s="109"/>
      <c r="AV307" s="108"/>
    </row>
    <row r="308" spans="2:48" s="100" customFormat="1" x14ac:dyDescent="0.2">
      <c r="B308" s="120"/>
      <c r="C308" s="102"/>
      <c r="AO308" s="108"/>
      <c r="AQ308" s="109"/>
      <c r="AT308" s="109"/>
      <c r="AV308" s="108"/>
    </row>
    <row r="309" spans="2:48" s="100" customFormat="1" x14ac:dyDescent="0.2">
      <c r="B309" s="120"/>
      <c r="C309" s="102"/>
      <c r="AO309" s="108"/>
      <c r="AQ309" s="109"/>
      <c r="AT309" s="109"/>
      <c r="AV309" s="108"/>
    </row>
    <row r="310" spans="2:48" s="100" customFormat="1" x14ac:dyDescent="0.2">
      <c r="B310" s="120"/>
      <c r="C310" s="102"/>
      <c r="AO310" s="108"/>
      <c r="AQ310" s="109"/>
      <c r="AT310" s="109"/>
      <c r="AV310" s="108"/>
    </row>
    <row r="311" spans="2:48" s="100" customFormat="1" x14ac:dyDescent="0.2">
      <c r="B311" s="120"/>
      <c r="C311" s="102"/>
      <c r="AO311" s="108"/>
      <c r="AQ311" s="109"/>
      <c r="AT311" s="109"/>
      <c r="AV311" s="108"/>
    </row>
    <row r="312" spans="2:48" s="100" customFormat="1" x14ac:dyDescent="0.2">
      <c r="B312" s="120"/>
      <c r="C312" s="102"/>
      <c r="AO312" s="108"/>
      <c r="AQ312" s="109"/>
      <c r="AT312" s="109"/>
      <c r="AV312" s="108"/>
    </row>
    <row r="313" spans="2:48" s="100" customFormat="1" x14ac:dyDescent="0.2">
      <c r="B313" s="120"/>
      <c r="C313" s="102"/>
      <c r="AO313" s="108"/>
      <c r="AQ313" s="109"/>
      <c r="AT313" s="109"/>
      <c r="AV313" s="108"/>
    </row>
    <row r="314" spans="2:48" s="100" customFormat="1" x14ac:dyDescent="0.2">
      <c r="B314" s="120"/>
      <c r="C314" s="102"/>
      <c r="AO314" s="108"/>
      <c r="AQ314" s="109"/>
      <c r="AT314" s="109"/>
      <c r="AV314" s="108"/>
    </row>
    <row r="315" spans="2:48" s="100" customFormat="1" x14ac:dyDescent="0.2">
      <c r="B315" s="120"/>
      <c r="C315" s="102"/>
      <c r="AO315" s="108"/>
      <c r="AQ315" s="109"/>
      <c r="AT315" s="109"/>
      <c r="AV315" s="108"/>
    </row>
    <row r="316" spans="2:48" s="100" customFormat="1" x14ac:dyDescent="0.2">
      <c r="B316" s="120"/>
      <c r="C316" s="102"/>
      <c r="AO316" s="108"/>
      <c r="AQ316" s="109"/>
      <c r="AT316" s="109"/>
      <c r="AV316" s="108"/>
    </row>
    <row r="317" spans="2:48" s="100" customFormat="1" x14ac:dyDescent="0.2">
      <c r="B317" s="120"/>
      <c r="C317" s="102"/>
      <c r="AO317" s="108"/>
      <c r="AQ317" s="109"/>
      <c r="AT317" s="109"/>
      <c r="AV317" s="108"/>
    </row>
    <row r="318" spans="2:48" s="100" customFormat="1" x14ac:dyDescent="0.2">
      <c r="B318" s="120"/>
      <c r="C318" s="102"/>
      <c r="AO318" s="108"/>
      <c r="AQ318" s="109"/>
      <c r="AT318" s="109"/>
      <c r="AV318" s="108"/>
    </row>
    <row r="319" spans="2:48" s="100" customFormat="1" x14ac:dyDescent="0.2">
      <c r="B319" s="120"/>
      <c r="C319" s="102"/>
      <c r="AO319" s="108"/>
      <c r="AQ319" s="109"/>
      <c r="AT319" s="109"/>
      <c r="AV319" s="108"/>
    </row>
    <row r="320" spans="2:48" s="100" customFormat="1" x14ac:dyDescent="0.2">
      <c r="B320" s="120"/>
      <c r="C320" s="102"/>
      <c r="AO320" s="108"/>
      <c r="AQ320" s="109"/>
      <c r="AT320" s="109"/>
      <c r="AV320" s="108"/>
    </row>
    <row r="321" spans="2:48" s="100" customFormat="1" x14ac:dyDescent="0.2">
      <c r="B321" s="120"/>
      <c r="C321" s="102"/>
      <c r="AO321" s="108"/>
      <c r="AQ321" s="109"/>
      <c r="AT321" s="109"/>
      <c r="AV321" s="108"/>
    </row>
    <row r="322" spans="2:48" s="100" customFormat="1" x14ac:dyDescent="0.2">
      <c r="B322" s="120"/>
      <c r="C322" s="102"/>
      <c r="AO322" s="108"/>
      <c r="AQ322" s="109"/>
      <c r="AT322" s="109"/>
      <c r="AV322" s="108"/>
    </row>
    <row r="323" spans="2:48" s="100" customFormat="1" x14ac:dyDescent="0.2">
      <c r="B323" s="120"/>
      <c r="C323" s="102"/>
      <c r="AO323" s="108"/>
      <c r="AQ323" s="109"/>
      <c r="AT323" s="109"/>
      <c r="AV323" s="108"/>
    </row>
    <row r="324" spans="2:48" s="100" customFormat="1" x14ac:dyDescent="0.2">
      <c r="B324" s="120"/>
      <c r="C324" s="102"/>
      <c r="AO324" s="108"/>
      <c r="AQ324" s="109"/>
      <c r="AT324" s="109"/>
      <c r="AV324" s="108"/>
    </row>
    <row r="325" spans="2:48" s="100" customFormat="1" x14ac:dyDescent="0.2">
      <c r="B325" s="120"/>
      <c r="C325" s="102"/>
      <c r="AO325" s="108"/>
      <c r="AQ325" s="109"/>
      <c r="AT325" s="109"/>
      <c r="AV325" s="108"/>
    </row>
    <row r="326" spans="2:48" s="100" customFormat="1" x14ac:dyDescent="0.2">
      <c r="B326" s="120"/>
      <c r="C326" s="102"/>
      <c r="AO326" s="108"/>
      <c r="AQ326" s="109"/>
      <c r="AT326" s="109"/>
      <c r="AV326" s="108"/>
    </row>
    <row r="327" spans="2:48" s="100" customFormat="1" x14ac:dyDescent="0.2">
      <c r="B327" s="120"/>
      <c r="C327" s="102"/>
      <c r="AO327" s="108"/>
      <c r="AQ327" s="109"/>
      <c r="AT327" s="109"/>
      <c r="AV327" s="108"/>
    </row>
    <row r="328" spans="2:48" s="100" customFormat="1" x14ac:dyDescent="0.2">
      <c r="B328" s="120"/>
      <c r="C328" s="102"/>
      <c r="AO328" s="108"/>
      <c r="AQ328" s="109"/>
      <c r="AT328" s="109"/>
      <c r="AV328" s="108"/>
    </row>
    <row r="329" spans="2:48" s="100" customFormat="1" x14ac:dyDescent="0.2">
      <c r="B329" s="120"/>
      <c r="C329" s="102"/>
      <c r="AO329" s="108"/>
      <c r="AQ329" s="109"/>
      <c r="AT329" s="109"/>
      <c r="AV329" s="108"/>
    </row>
    <row r="330" spans="2:48" s="100" customFormat="1" x14ac:dyDescent="0.2">
      <c r="B330" s="120"/>
      <c r="C330" s="102"/>
      <c r="AO330" s="108"/>
      <c r="AQ330" s="109"/>
      <c r="AT330" s="109"/>
      <c r="AV330" s="108"/>
    </row>
    <row r="331" spans="2:48" s="100" customFormat="1" x14ac:dyDescent="0.2">
      <c r="B331" s="120"/>
      <c r="C331" s="102"/>
      <c r="AO331" s="108"/>
      <c r="AQ331" s="109"/>
      <c r="AT331" s="109"/>
      <c r="AV331" s="108"/>
    </row>
    <row r="332" spans="2:48" s="100" customFormat="1" x14ac:dyDescent="0.2">
      <c r="B332" s="120"/>
      <c r="C332" s="102"/>
      <c r="AO332" s="108"/>
      <c r="AQ332" s="109"/>
      <c r="AT332" s="109"/>
      <c r="AV332" s="108"/>
    </row>
    <row r="333" spans="2:48" s="100" customFormat="1" x14ac:dyDescent="0.2">
      <c r="B333" s="120"/>
      <c r="C333" s="102"/>
      <c r="AO333" s="108"/>
      <c r="AQ333" s="109"/>
      <c r="AT333" s="109"/>
      <c r="AV333" s="108"/>
    </row>
    <row r="334" spans="2:48" s="100" customFormat="1" x14ac:dyDescent="0.2">
      <c r="B334" s="120"/>
      <c r="C334" s="102"/>
      <c r="AO334" s="108"/>
      <c r="AQ334" s="109"/>
      <c r="AT334" s="109"/>
      <c r="AV334" s="108"/>
    </row>
    <row r="335" spans="2:48" s="100" customFormat="1" x14ac:dyDescent="0.2">
      <c r="B335" s="120"/>
      <c r="C335" s="102"/>
      <c r="AO335" s="108"/>
      <c r="AQ335" s="109"/>
      <c r="AT335" s="109"/>
      <c r="AV335" s="108"/>
    </row>
    <row r="336" spans="2:48" s="100" customFormat="1" x14ac:dyDescent="0.2">
      <c r="B336" s="120"/>
      <c r="C336" s="102"/>
      <c r="AO336" s="108"/>
      <c r="AQ336" s="109"/>
      <c r="AT336" s="109"/>
      <c r="AV336" s="108"/>
    </row>
    <row r="337" spans="2:48" s="100" customFormat="1" x14ac:dyDescent="0.2">
      <c r="B337" s="120"/>
      <c r="C337" s="102"/>
      <c r="AO337" s="108"/>
      <c r="AQ337" s="109"/>
      <c r="AT337" s="109"/>
      <c r="AV337" s="108"/>
    </row>
    <row r="338" spans="2:48" s="100" customFormat="1" x14ac:dyDescent="0.2">
      <c r="B338" s="120"/>
      <c r="C338" s="102"/>
      <c r="AO338" s="108"/>
      <c r="AQ338" s="109"/>
      <c r="AT338" s="109"/>
      <c r="AV338" s="108"/>
    </row>
    <row r="339" spans="2:48" s="100" customFormat="1" x14ac:dyDescent="0.2">
      <c r="B339" s="120"/>
      <c r="C339" s="102"/>
      <c r="AO339" s="108"/>
      <c r="AQ339" s="109"/>
      <c r="AT339" s="109"/>
      <c r="AV339" s="108"/>
    </row>
    <row r="340" spans="2:48" s="100" customFormat="1" x14ac:dyDescent="0.2">
      <c r="B340" s="120"/>
      <c r="C340" s="102"/>
      <c r="AO340" s="108"/>
      <c r="AQ340" s="109"/>
      <c r="AT340" s="109"/>
      <c r="AV340" s="108"/>
    </row>
    <row r="341" spans="2:48" s="100" customFormat="1" x14ac:dyDescent="0.2">
      <c r="B341" s="120"/>
      <c r="C341" s="102"/>
      <c r="AO341" s="108"/>
      <c r="AQ341" s="109"/>
      <c r="AT341" s="109"/>
      <c r="AV341" s="108"/>
    </row>
    <row r="342" spans="2:48" s="100" customFormat="1" x14ac:dyDescent="0.2">
      <c r="B342" s="120"/>
      <c r="C342" s="102"/>
      <c r="AO342" s="108"/>
      <c r="AQ342" s="109"/>
      <c r="AT342" s="109"/>
      <c r="AV342" s="108"/>
    </row>
    <row r="343" spans="2:48" s="100" customFormat="1" x14ac:dyDescent="0.2">
      <c r="B343" s="120"/>
      <c r="C343" s="102"/>
      <c r="AO343" s="108"/>
      <c r="AQ343" s="109"/>
      <c r="AT343" s="109"/>
      <c r="AV343" s="108"/>
    </row>
    <row r="344" spans="2:48" s="100" customFormat="1" x14ac:dyDescent="0.2">
      <c r="B344" s="120"/>
      <c r="C344" s="102"/>
      <c r="AO344" s="108"/>
      <c r="AQ344" s="109"/>
      <c r="AT344" s="109"/>
      <c r="AV344" s="108"/>
    </row>
    <row r="345" spans="2:48" s="100" customFormat="1" x14ac:dyDescent="0.2">
      <c r="B345" s="120"/>
      <c r="C345" s="102"/>
      <c r="AO345" s="108"/>
      <c r="AQ345" s="109"/>
      <c r="AT345" s="109"/>
      <c r="AV345" s="108"/>
    </row>
    <row r="346" spans="2:48" s="100" customFormat="1" x14ac:dyDescent="0.2">
      <c r="B346" s="120"/>
      <c r="C346" s="102"/>
      <c r="AO346" s="108"/>
      <c r="AQ346" s="109"/>
      <c r="AT346" s="109"/>
      <c r="AV346" s="108"/>
    </row>
    <row r="347" spans="2:48" s="100" customFormat="1" x14ac:dyDescent="0.2">
      <c r="B347" s="120"/>
      <c r="C347" s="102"/>
      <c r="AO347" s="108"/>
      <c r="AQ347" s="109"/>
      <c r="AT347" s="109"/>
      <c r="AV347" s="108"/>
    </row>
    <row r="348" spans="2:48" s="100" customFormat="1" x14ac:dyDescent="0.2">
      <c r="B348" s="120"/>
      <c r="C348" s="102"/>
      <c r="AO348" s="108"/>
      <c r="AQ348" s="109"/>
      <c r="AT348" s="109"/>
      <c r="AV348" s="108"/>
    </row>
    <row r="349" spans="2:48" s="100" customFormat="1" x14ac:dyDescent="0.2">
      <c r="B349" s="120"/>
      <c r="C349" s="102"/>
      <c r="AO349" s="108"/>
      <c r="AQ349" s="109"/>
      <c r="AT349" s="109"/>
      <c r="AV349" s="108"/>
    </row>
    <row r="350" spans="2:48" s="100" customFormat="1" x14ac:dyDescent="0.2">
      <c r="B350" s="120"/>
      <c r="C350" s="102"/>
      <c r="AO350" s="108"/>
      <c r="AQ350" s="109"/>
      <c r="AT350" s="109"/>
      <c r="AV350" s="108"/>
    </row>
    <row r="351" spans="2:48" s="100" customFormat="1" x14ac:dyDescent="0.2">
      <c r="B351" s="120"/>
      <c r="C351" s="102"/>
      <c r="AO351" s="108"/>
      <c r="AQ351" s="109"/>
      <c r="AT351" s="109"/>
      <c r="AV351" s="108"/>
    </row>
    <row r="352" spans="2:48" s="100" customFormat="1" x14ac:dyDescent="0.2">
      <c r="B352" s="120"/>
      <c r="C352" s="102"/>
      <c r="AO352" s="108"/>
      <c r="AQ352" s="109"/>
      <c r="AT352" s="109"/>
      <c r="AV352" s="108"/>
    </row>
    <row r="353" spans="2:48" s="100" customFormat="1" x14ac:dyDescent="0.2">
      <c r="B353" s="120"/>
      <c r="C353" s="102"/>
      <c r="AO353" s="108"/>
      <c r="AQ353" s="109"/>
      <c r="AT353" s="109"/>
      <c r="AV353" s="108"/>
    </row>
    <row r="354" spans="2:48" s="100" customFormat="1" x14ac:dyDescent="0.2">
      <c r="B354" s="120"/>
      <c r="C354" s="102"/>
      <c r="AO354" s="108"/>
      <c r="AQ354" s="109"/>
      <c r="AT354" s="109"/>
      <c r="AV354" s="108"/>
    </row>
    <row r="355" spans="2:48" s="100" customFormat="1" x14ac:dyDescent="0.2">
      <c r="B355" s="120"/>
      <c r="C355" s="102"/>
      <c r="AO355" s="108"/>
      <c r="AQ355" s="109"/>
      <c r="AT355" s="109"/>
      <c r="AV355" s="108"/>
    </row>
    <row r="356" spans="2:48" s="100" customFormat="1" x14ac:dyDescent="0.2">
      <c r="B356" s="120"/>
      <c r="C356" s="102"/>
      <c r="AO356" s="108"/>
      <c r="AQ356" s="109"/>
      <c r="AT356" s="109"/>
      <c r="AV356" s="108"/>
    </row>
    <row r="357" spans="2:48" s="100" customFormat="1" x14ac:dyDescent="0.2">
      <c r="B357" s="120"/>
      <c r="C357" s="102"/>
      <c r="AO357" s="108"/>
      <c r="AQ357" s="109"/>
      <c r="AT357" s="109"/>
      <c r="AV357" s="108"/>
    </row>
    <row r="358" spans="2:48" s="100" customFormat="1" x14ac:dyDescent="0.2">
      <c r="B358" s="120"/>
      <c r="C358" s="102"/>
      <c r="AO358" s="108"/>
      <c r="AQ358" s="109"/>
      <c r="AT358" s="109"/>
      <c r="AV358" s="108"/>
    </row>
    <row r="359" spans="2:48" s="100" customFormat="1" x14ac:dyDescent="0.2">
      <c r="B359" s="120"/>
      <c r="C359" s="102"/>
      <c r="AO359" s="108"/>
      <c r="AQ359" s="109"/>
      <c r="AT359" s="109"/>
      <c r="AV359" s="108"/>
    </row>
    <row r="360" spans="2:48" s="100" customFormat="1" x14ac:dyDescent="0.2">
      <c r="B360" s="120"/>
      <c r="C360" s="102"/>
      <c r="AO360" s="108"/>
      <c r="AQ360" s="109"/>
      <c r="AT360" s="109"/>
      <c r="AV360" s="108"/>
    </row>
    <row r="361" spans="2:48" s="100" customFormat="1" x14ac:dyDescent="0.2">
      <c r="B361" s="120"/>
      <c r="C361" s="102"/>
      <c r="AO361" s="108"/>
      <c r="AQ361" s="109"/>
      <c r="AT361" s="109"/>
      <c r="AV361" s="108"/>
    </row>
    <row r="362" spans="2:48" s="100" customFormat="1" x14ac:dyDescent="0.2">
      <c r="B362" s="120"/>
      <c r="C362" s="102"/>
      <c r="AO362" s="108"/>
      <c r="AQ362" s="109"/>
      <c r="AT362" s="109"/>
      <c r="AV362" s="108"/>
    </row>
    <row r="363" spans="2:48" s="100" customFormat="1" x14ac:dyDescent="0.2">
      <c r="B363" s="120"/>
      <c r="C363" s="102"/>
      <c r="AO363" s="108"/>
      <c r="AQ363" s="109"/>
      <c r="AT363" s="109"/>
      <c r="AV363" s="108"/>
    </row>
    <row r="364" spans="2:48" s="100" customFormat="1" x14ac:dyDescent="0.2">
      <c r="B364" s="120"/>
      <c r="C364" s="102"/>
      <c r="AO364" s="108"/>
      <c r="AQ364" s="109"/>
      <c r="AT364" s="109"/>
      <c r="AV364" s="108"/>
    </row>
    <row r="365" spans="2:48" s="100" customFormat="1" x14ac:dyDescent="0.2">
      <c r="B365" s="120"/>
      <c r="C365" s="102"/>
      <c r="AO365" s="108"/>
      <c r="AQ365" s="109"/>
      <c r="AT365" s="109"/>
      <c r="AV365" s="108"/>
    </row>
    <row r="366" spans="2:48" s="100" customFormat="1" x14ac:dyDescent="0.2">
      <c r="B366" s="120"/>
      <c r="C366" s="102"/>
      <c r="AO366" s="108"/>
      <c r="AQ366" s="109"/>
      <c r="AT366" s="109"/>
      <c r="AV366" s="108"/>
    </row>
    <row r="367" spans="2:48" s="100" customFormat="1" x14ac:dyDescent="0.2">
      <c r="B367" s="120"/>
      <c r="C367" s="102"/>
      <c r="AO367" s="108"/>
      <c r="AQ367" s="109"/>
      <c r="AT367" s="109"/>
      <c r="AV367" s="108"/>
    </row>
    <row r="368" spans="2:48" s="100" customFormat="1" x14ac:dyDescent="0.2">
      <c r="B368" s="120"/>
      <c r="C368" s="102"/>
      <c r="AO368" s="108"/>
      <c r="AQ368" s="109"/>
      <c r="AT368" s="109"/>
      <c r="AV368" s="108"/>
    </row>
    <row r="369" spans="2:48" s="100" customFormat="1" x14ac:dyDescent="0.2">
      <c r="B369" s="120"/>
      <c r="C369" s="102"/>
      <c r="AO369" s="108"/>
      <c r="AQ369" s="109"/>
      <c r="AT369" s="109"/>
      <c r="AV369" s="108"/>
    </row>
    <row r="370" spans="2:48" s="100" customFormat="1" x14ac:dyDescent="0.2">
      <c r="B370" s="120"/>
      <c r="C370" s="102"/>
      <c r="AO370" s="108"/>
      <c r="AQ370" s="109"/>
      <c r="AT370" s="109"/>
      <c r="AV370" s="108"/>
    </row>
    <row r="371" spans="2:48" s="100" customFormat="1" x14ac:dyDescent="0.2">
      <c r="B371" s="120"/>
      <c r="C371" s="102"/>
      <c r="AO371" s="108"/>
      <c r="AQ371" s="109"/>
      <c r="AT371" s="109"/>
      <c r="AV371" s="108"/>
    </row>
    <row r="372" spans="2:48" s="100" customFormat="1" x14ac:dyDescent="0.2">
      <c r="B372" s="120"/>
      <c r="C372" s="102"/>
      <c r="AO372" s="108"/>
      <c r="AQ372" s="109"/>
      <c r="AT372" s="109"/>
      <c r="AV372" s="108"/>
    </row>
    <row r="373" spans="2:48" s="100" customFormat="1" x14ac:dyDescent="0.2">
      <c r="B373" s="120"/>
      <c r="C373" s="102"/>
      <c r="AO373" s="108"/>
      <c r="AQ373" s="109"/>
      <c r="AT373" s="109"/>
      <c r="AV373" s="108"/>
    </row>
    <row r="374" spans="2:48" s="100" customFormat="1" x14ac:dyDescent="0.2">
      <c r="B374" s="120"/>
      <c r="C374" s="102"/>
      <c r="AO374" s="108"/>
      <c r="AQ374" s="109"/>
      <c r="AT374" s="109"/>
      <c r="AV374" s="108"/>
    </row>
    <row r="375" spans="2:48" s="100" customFormat="1" x14ac:dyDescent="0.2">
      <c r="B375" s="120"/>
      <c r="C375" s="102"/>
      <c r="AO375" s="108"/>
      <c r="AQ375" s="109"/>
      <c r="AT375" s="109"/>
      <c r="AV375" s="108"/>
    </row>
    <row r="376" spans="2:48" s="100" customFormat="1" x14ac:dyDescent="0.2">
      <c r="B376" s="120"/>
      <c r="C376" s="102"/>
      <c r="AO376" s="108"/>
      <c r="AQ376" s="109"/>
      <c r="AT376" s="109"/>
      <c r="AV376" s="108"/>
    </row>
    <row r="377" spans="2:48" s="100" customFormat="1" x14ac:dyDescent="0.2">
      <c r="B377" s="120"/>
      <c r="C377" s="102"/>
      <c r="AO377" s="108"/>
      <c r="AQ377" s="109"/>
      <c r="AT377" s="109"/>
      <c r="AV377" s="108"/>
    </row>
    <row r="378" spans="2:48" s="100" customFormat="1" x14ac:dyDescent="0.2">
      <c r="B378" s="120"/>
      <c r="C378" s="102"/>
      <c r="AO378" s="108"/>
      <c r="AQ378" s="109"/>
      <c r="AT378" s="109"/>
      <c r="AV378" s="108"/>
    </row>
    <row r="379" spans="2:48" s="100" customFormat="1" x14ac:dyDescent="0.2">
      <c r="B379" s="120"/>
      <c r="C379" s="102"/>
      <c r="AO379" s="108"/>
      <c r="AQ379" s="109"/>
      <c r="AT379" s="109"/>
      <c r="AV379" s="108"/>
    </row>
    <row r="380" spans="2:48" s="100" customFormat="1" x14ac:dyDescent="0.2">
      <c r="B380" s="120"/>
      <c r="C380" s="102"/>
      <c r="AO380" s="108"/>
      <c r="AQ380" s="109"/>
      <c r="AT380" s="109"/>
      <c r="AV380" s="108"/>
    </row>
    <row r="381" spans="2:48" s="100" customFormat="1" x14ac:dyDescent="0.2">
      <c r="B381" s="120"/>
      <c r="C381" s="102"/>
      <c r="AO381" s="108"/>
      <c r="AQ381" s="109"/>
      <c r="AT381" s="109"/>
      <c r="AV381" s="108"/>
    </row>
    <row r="382" spans="2:48" s="100" customFormat="1" x14ac:dyDescent="0.2">
      <c r="B382" s="120"/>
      <c r="C382" s="102"/>
      <c r="AO382" s="108"/>
      <c r="AQ382" s="109"/>
      <c r="AT382" s="109"/>
      <c r="AV382" s="108"/>
    </row>
    <row r="383" spans="2:48" s="100" customFormat="1" x14ac:dyDescent="0.2">
      <c r="B383" s="120"/>
      <c r="C383" s="102"/>
      <c r="AO383" s="108"/>
      <c r="AQ383" s="109"/>
      <c r="AT383" s="109"/>
      <c r="AV383" s="108"/>
    </row>
    <row r="384" spans="2:48" s="100" customFormat="1" x14ac:dyDescent="0.2">
      <c r="B384" s="120"/>
      <c r="C384" s="102"/>
      <c r="AO384" s="108"/>
      <c r="AQ384" s="109"/>
      <c r="AT384" s="109"/>
      <c r="AV384" s="108"/>
    </row>
    <row r="385" spans="2:48" s="100" customFormat="1" x14ac:dyDescent="0.2">
      <c r="B385" s="120"/>
      <c r="C385" s="102"/>
      <c r="AO385" s="108"/>
      <c r="AQ385" s="109"/>
      <c r="AT385" s="109"/>
      <c r="AV385" s="108"/>
    </row>
    <row r="386" spans="2:48" s="100" customFormat="1" x14ac:dyDescent="0.2">
      <c r="B386" s="120"/>
      <c r="C386" s="102"/>
      <c r="AO386" s="108"/>
      <c r="AQ386" s="109"/>
      <c r="AT386" s="109"/>
      <c r="AV386" s="108"/>
    </row>
    <row r="387" spans="2:48" s="100" customFormat="1" x14ac:dyDescent="0.2">
      <c r="B387" s="120"/>
      <c r="C387" s="102"/>
      <c r="AO387" s="108"/>
      <c r="AQ387" s="109"/>
      <c r="AT387" s="109"/>
      <c r="AV387" s="108"/>
    </row>
    <row r="388" spans="2:48" s="100" customFormat="1" x14ac:dyDescent="0.2">
      <c r="B388" s="120"/>
      <c r="C388" s="102"/>
      <c r="AO388" s="108"/>
      <c r="AQ388" s="109"/>
      <c r="AT388" s="109"/>
      <c r="AV388" s="108"/>
    </row>
    <row r="389" spans="2:48" s="100" customFormat="1" x14ac:dyDescent="0.2">
      <c r="B389" s="120"/>
      <c r="C389" s="102"/>
      <c r="AO389" s="108"/>
      <c r="AQ389" s="109"/>
      <c r="AT389" s="109"/>
      <c r="AV389" s="108"/>
    </row>
    <row r="390" spans="2:48" s="100" customFormat="1" x14ac:dyDescent="0.2">
      <c r="B390" s="120"/>
      <c r="C390" s="102"/>
      <c r="AO390" s="108"/>
      <c r="AQ390" s="109"/>
      <c r="AT390" s="109"/>
      <c r="AV390" s="108"/>
    </row>
    <row r="391" spans="2:48" s="100" customFormat="1" x14ac:dyDescent="0.2">
      <c r="B391" s="120"/>
      <c r="C391" s="102"/>
      <c r="AO391" s="108"/>
      <c r="AQ391" s="109"/>
      <c r="AT391" s="109"/>
      <c r="AV391" s="108"/>
    </row>
    <row r="392" spans="2:48" s="100" customFormat="1" x14ac:dyDescent="0.2">
      <c r="B392" s="120"/>
      <c r="C392" s="102"/>
      <c r="AO392" s="108"/>
      <c r="AQ392" s="109"/>
      <c r="AT392" s="109"/>
      <c r="AV392" s="108"/>
    </row>
    <row r="393" spans="2:48" s="100" customFormat="1" x14ac:dyDescent="0.2">
      <c r="B393" s="120"/>
      <c r="C393" s="102"/>
      <c r="AO393" s="108"/>
      <c r="AQ393" s="109"/>
      <c r="AT393" s="109"/>
      <c r="AV393" s="108"/>
    </row>
    <row r="394" spans="2:48" s="100" customFormat="1" x14ac:dyDescent="0.2">
      <c r="B394" s="120"/>
      <c r="C394" s="102"/>
      <c r="AO394" s="108"/>
      <c r="AQ394" s="109"/>
      <c r="AT394" s="109"/>
      <c r="AV394" s="108"/>
    </row>
    <row r="395" spans="2:48" s="100" customFormat="1" x14ac:dyDescent="0.2">
      <c r="B395" s="120"/>
      <c r="C395" s="102"/>
      <c r="AO395" s="108"/>
      <c r="AQ395" s="109"/>
      <c r="AT395" s="109"/>
      <c r="AV395" s="108"/>
    </row>
    <row r="396" spans="2:48" s="100" customFormat="1" x14ac:dyDescent="0.2">
      <c r="B396" s="120"/>
      <c r="C396" s="102"/>
      <c r="AO396" s="108"/>
      <c r="AQ396" s="109"/>
      <c r="AT396" s="109"/>
      <c r="AV396" s="108"/>
    </row>
    <row r="397" spans="2:48" s="100" customFormat="1" x14ac:dyDescent="0.2">
      <c r="B397" s="120"/>
      <c r="C397" s="102"/>
      <c r="AO397" s="108"/>
      <c r="AQ397" s="109"/>
      <c r="AT397" s="109"/>
      <c r="AV397" s="108"/>
    </row>
    <row r="398" spans="2:48" s="100" customFormat="1" x14ac:dyDescent="0.2">
      <c r="B398" s="120"/>
      <c r="C398" s="102"/>
      <c r="AO398" s="108"/>
      <c r="AQ398" s="109"/>
      <c r="AT398" s="109"/>
      <c r="AV398" s="108"/>
    </row>
    <row r="399" spans="2:48" s="100" customFormat="1" x14ac:dyDescent="0.2">
      <c r="B399" s="120"/>
      <c r="C399" s="102"/>
      <c r="AO399" s="108"/>
      <c r="AQ399" s="109"/>
      <c r="AT399" s="109"/>
      <c r="AV399" s="108"/>
    </row>
    <row r="400" spans="2:48" s="100" customFormat="1" x14ac:dyDescent="0.2">
      <c r="B400" s="120"/>
      <c r="C400" s="102"/>
      <c r="AO400" s="108"/>
      <c r="AQ400" s="109"/>
      <c r="AT400" s="109"/>
      <c r="AV400" s="108"/>
    </row>
    <row r="401" spans="2:48" s="100" customFormat="1" x14ac:dyDescent="0.2">
      <c r="B401" s="120"/>
      <c r="C401" s="102"/>
      <c r="AO401" s="108"/>
      <c r="AQ401" s="109"/>
      <c r="AT401" s="109"/>
      <c r="AV401" s="108"/>
    </row>
    <row r="402" spans="2:48" s="100" customFormat="1" x14ac:dyDescent="0.2">
      <c r="B402" s="120"/>
      <c r="C402" s="102"/>
      <c r="AO402" s="108"/>
      <c r="AQ402" s="109"/>
      <c r="AT402" s="109"/>
      <c r="AV402" s="108"/>
    </row>
    <row r="403" spans="2:48" s="100" customFormat="1" x14ac:dyDescent="0.2">
      <c r="B403" s="120"/>
      <c r="C403" s="102"/>
      <c r="AO403" s="108"/>
      <c r="AQ403" s="109"/>
      <c r="AT403" s="109"/>
      <c r="AV403" s="108"/>
    </row>
    <row r="404" spans="2:48" s="100" customFormat="1" x14ac:dyDescent="0.2">
      <c r="B404" s="120"/>
      <c r="C404" s="102"/>
      <c r="AO404" s="108"/>
      <c r="AQ404" s="109"/>
      <c r="AT404" s="109"/>
      <c r="AV404" s="108"/>
    </row>
    <row r="405" spans="2:48" s="100" customFormat="1" x14ac:dyDescent="0.2">
      <c r="B405" s="120"/>
      <c r="C405" s="102"/>
      <c r="AO405" s="108"/>
      <c r="AQ405" s="109"/>
      <c r="AT405" s="109"/>
      <c r="AV405" s="108"/>
    </row>
    <row r="406" spans="2:48" s="100" customFormat="1" x14ac:dyDescent="0.2">
      <c r="B406" s="120"/>
      <c r="C406" s="102"/>
      <c r="AO406" s="108"/>
      <c r="AQ406" s="109"/>
      <c r="AT406" s="109"/>
      <c r="AV406" s="108"/>
    </row>
    <row r="407" spans="2:48" s="100" customFormat="1" x14ac:dyDescent="0.2">
      <c r="B407" s="120"/>
      <c r="C407" s="102"/>
      <c r="AO407" s="108"/>
      <c r="AQ407" s="109"/>
      <c r="AT407" s="109"/>
      <c r="AV407" s="108"/>
    </row>
    <row r="408" spans="2:48" s="100" customFormat="1" x14ac:dyDescent="0.2">
      <c r="B408" s="120"/>
      <c r="C408" s="102"/>
      <c r="AO408" s="108"/>
      <c r="AQ408" s="109"/>
      <c r="AT408" s="109"/>
      <c r="AV408" s="108"/>
    </row>
    <row r="409" spans="2:48" s="100" customFormat="1" x14ac:dyDescent="0.2">
      <c r="B409" s="120"/>
      <c r="C409" s="102"/>
      <c r="AO409" s="108"/>
      <c r="AQ409" s="109"/>
      <c r="AT409" s="109"/>
      <c r="AV409" s="108"/>
    </row>
    <row r="410" spans="2:48" s="100" customFormat="1" x14ac:dyDescent="0.2">
      <c r="B410" s="120"/>
      <c r="C410" s="102"/>
      <c r="AO410" s="108"/>
      <c r="AQ410" s="109"/>
      <c r="AT410" s="109"/>
      <c r="AV410" s="108"/>
    </row>
    <row r="411" spans="2:48" s="100" customFormat="1" x14ac:dyDescent="0.2">
      <c r="B411" s="120"/>
      <c r="C411" s="102"/>
      <c r="AO411" s="108"/>
      <c r="AQ411" s="109"/>
      <c r="AT411" s="109"/>
      <c r="AV411" s="108"/>
    </row>
    <row r="412" spans="2:48" s="100" customFormat="1" x14ac:dyDescent="0.2">
      <c r="B412" s="120"/>
      <c r="C412" s="102"/>
      <c r="AO412" s="108"/>
      <c r="AQ412" s="109"/>
      <c r="AT412" s="109"/>
      <c r="AV412" s="108"/>
    </row>
    <row r="413" spans="2:48" s="100" customFormat="1" x14ac:dyDescent="0.2">
      <c r="B413" s="120"/>
      <c r="C413" s="102"/>
      <c r="AO413" s="108"/>
      <c r="AQ413" s="109"/>
      <c r="AT413" s="109"/>
      <c r="AV413" s="108"/>
    </row>
    <row r="414" spans="2:48" s="100" customFormat="1" x14ac:dyDescent="0.2">
      <c r="B414" s="120"/>
      <c r="C414" s="102"/>
      <c r="AO414" s="108"/>
      <c r="AQ414" s="109"/>
      <c r="AT414" s="109"/>
      <c r="AV414" s="108"/>
    </row>
    <row r="415" spans="2:48" s="100" customFormat="1" x14ac:dyDescent="0.2">
      <c r="B415" s="120"/>
      <c r="C415" s="102"/>
      <c r="AO415" s="108"/>
      <c r="AQ415" s="109"/>
      <c r="AT415" s="109"/>
      <c r="AV415" s="108"/>
    </row>
    <row r="416" spans="2:48" s="100" customFormat="1" x14ac:dyDescent="0.2">
      <c r="B416" s="120"/>
      <c r="C416" s="102"/>
      <c r="AO416" s="108"/>
      <c r="AQ416" s="109"/>
      <c r="AT416" s="109"/>
      <c r="AV416" s="108"/>
    </row>
    <row r="417" spans="2:48" s="100" customFormat="1" x14ac:dyDescent="0.2">
      <c r="B417" s="120"/>
      <c r="C417" s="102"/>
      <c r="AO417" s="108"/>
      <c r="AQ417" s="109"/>
      <c r="AT417" s="109"/>
      <c r="AV417" s="108"/>
    </row>
    <row r="418" spans="2:48" s="100" customFormat="1" x14ac:dyDescent="0.2">
      <c r="B418" s="120"/>
      <c r="C418" s="102"/>
      <c r="AO418" s="108"/>
      <c r="AQ418" s="109"/>
      <c r="AT418" s="109"/>
      <c r="AV418" s="108"/>
    </row>
    <row r="419" spans="2:48" s="100" customFormat="1" x14ac:dyDescent="0.2">
      <c r="B419" s="120"/>
      <c r="C419" s="102"/>
      <c r="AO419" s="108"/>
      <c r="AQ419" s="109"/>
      <c r="AT419" s="109"/>
      <c r="AV419" s="108"/>
    </row>
    <row r="420" spans="2:48" s="100" customFormat="1" x14ac:dyDescent="0.2">
      <c r="B420" s="120"/>
      <c r="C420" s="102"/>
      <c r="AO420" s="108"/>
      <c r="AQ420" s="109"/>
      <c r="AT420" s="109"/>
      <c r="AV420" s="108"/>
    </row>
    <row r="421" spans="2:48" s="100" customFormat="1" x14ac:dyDescent="0.2">
      <c r="B421" s="120"/>
      <c r="C421" s="102"/>
      <c r="AO421" s="108"/>
      <c r="AQ421" s="109"/>
      <c r="AT421" s="109"/>
      <c r="AV421" s="108"/>
    </row>
    <row r="422" spans="2:48" s="100" customFormat="1" x14ac:dyDescent="0.2">
      <c r="B422" s="120"/>
      <c r="C422" s="102"/>
      <c r="AO422" s="108"/>
      <c r="AQ422" s="109"/>
      <c r="AT422" s="109"/>
      <c r="AV422" s="108"/>
    </row>
    <row r="423" spans="2:48" s="100" customFormat="1" x14ac:dyDescent="0.2">
      <c r="B423" s="120"/>
      <c r="C423" s="102"/>
      <c r="AO423" s="108"/>
      <c r="AQ423" s="109"/>
      <c r="AT423" s="109"/>
      <c r="AV423" s="108"/>
    </row>
    <row r="424" spans="2:48" s="100" customFormat="1" x14ac:dyDescent="0.2">
      <c r="B424" s="120"/>
      <c r="C424" s="102"/>
      <c r="AO424" s="108"/>
      <c r="AQ424" s="109"/>
      <c r="AT424" s="109"/>
      <c r="AV424" s="108"/>
    </row>
    <row r="425" spans="2:48" s="100" customFormat="1" x14ac:dyDescent="0.2">
      <c r="B425" s="120"/>
      <c r="C425" s="102"/>
      <c r="AO425" s="108"/>
      <c r="AQ425" s="109"/>
      <c r="AT425" s="109"/>
      <c r="AV425" s="108"/>
    </row>
    <row r="426" spans="2:48" s="100" customFormat="1" x14ac:dyDescent="0.2">
      <c r="B426" s="120"/>
      <c r="C426" s="102"/>
      <c r="AO426" s="108"/>
      <c r="AQ426" s="109"/>
      <c r="AT426" s="109"/>
      <c r="AV426" s="108"/>
    </row>
    <row r="427" spans="2:48" s="100" customFormat="1" x14ac:dyDescent="0.2">
      <c r="B427" s="120"/>
      <c r="C427" s="102"/>
      <c r="AO427" s="108"/>
      <c r="AQ427" s="109"/>
      <c r="AT427" s="109"/>
      <c r="AV427" s="108"/>
    </row>
    <row r="428" spans="2:48" s="100" customFormat="1" x14ac:dyDescent="0.2">
      <c r="B428" s="120"/>
      <c r="C428" s="102"/>
      <c r="AO428" s="108"/>
      <c r="AQ428" s="109"/>
      <c r="AT428" s="109"/>
      <c r="AV428" s="108"/>
    </row>
    <row r="429" spans="2:48" s="100" customFormat="1" x14ac:dyDescent="0.2">
      <c r="B429" s="120"/>
      <c r="C429" s="102"/>
      <c r="AO429" s="108"/>
      <c r="AQ429" s="109"/>
      <c r="AT429" s="109"/>
      <c r="AV429" s="108"/>
    </row>
    <row r="430" spans="2:48" s="100" customFormat="1" x14ac:dyDescent="0.2">
      <c r="B430" s="120"/>
      <c r="C430" s="102"/>
      <c r="AO430" s="108"/>
      <c r="AQ430" s="109"/>
      <c r="AT430" s="109"/>
      <c r="AV430" s="108"/>
    </row>
    <row r="431" spans="2:48" s="100" customFormat="1" x14ac:dyDescent="0.2">
      <c r="B431" s="120"/>
      <c r="C431" s="102"/>
      <c r="AO431" s="108"/>
      <c r="AQ431" s="109"/>
      <c r="AT431" s="109"/>
      <c r="AV431" s="108"/>
    </row>
    <row r="432" spans="2:48" s="100" customFormat="1" x14ac:dyDescent="0.2">
      <c r="B432" s="120"/>
      <c r="C432" s="102"/>
      <c r="AO432" s="108"/>
      <c r="AQ432" s="109"/>
      <c r="AT432" s="109"/>
      <c r="AV432" s="108"/>
    </row>
    <row r="433" spans="2:48" s="100" customFormat="1" x14ac:dyDescent="0.2">
      <c r="B433" s="120"/>
      <c r="C433" s="102"/>
      <c r="AO433" s="108"/>
      <c r="AQ433" s="109"/>
      <c r="AT433" s="109"/>
      <c r="AV433" s="108"/>
    </row>
    <row r="434" spans="2:48" s="100" customFormat="1" x14ac:dyDescent="0.2">
      <c r="B434" s="120"/>
      <c r="C434" s="102"/>
      <c r="AO434" s="108"/>
      <c r="AQ434" s="109"/>
      <c r="AT434" s="109"/>
      <c r="AV434" s="108"/>
    </row>
    <row r="435" spans="2:48" s="100" customFormat="1" x14ac:dyDescent="0.2">
      <c r="B435" s="120"/>
      <c r="C435" s="102"/>
      <c r="AO435" s="108"/>
      <c r="AQ435" s="109"/>
      <c r="AT435" s="109"/>
      <c r="AV435" s="108"/>
    </row>
    <row r="436" spans="2:48" s="100" customFormat="1" x14ac:dyDescent="0.2">
      <c r="B436" s="120"/>
      <c r="C436" s="102"/>
      <c r="AO436" s="108"/>
      <c r="AQ436" s="109"/>
      <c r="AT436" s="109"/>
      <c r="AV436" s="108"/>
    </row>
    <row r="437" spans="2:48" s="100" customFormat="1" x14ac:dyDescent="0.2">
      <c r="B437" s="120"/>
      <c r="C437" s="102"/>
      <c r="AO437" s="108"/>
      <c r="AQ437" s="109"/>
      <c r="AT437" s="109"/>
      <c r="AV437" s="108"/>
    </row>
    <row r="438" spans="2:48" s="100" customFormat="1" x14ac:dyDescent="0.2">
      <c r="B438" s="120"/>
      <c r="C438" s="102"/>
      <c r="AO438" s="108"/>
      <c r="AQ438" s="109"/>
      <c r="AT438" s="109"/>
      <c r="AV438" s="108"/>
    </row>
    <row r="439" spans="2:48" s="100" customFormat="1" x14ac:dyDescent="0.2">
      <c r="B439" s="120"/>
      <c r="C439" s="102"/>
      <c r="AO439" s="108"/>
      <c r="AQ439" s="109"/>
      <c r="AT439" s="109"/>
      <c r="AV439" s="108"/>
    </row>
    <row r="440" spans="2:48" s="100" customFormat="1" x14ac:dyDescent="0.2">
      <c r="B440" s="120"/>
      <c r="C440" s="102"/>
      <c r="AO440" s="108"/>
      <c r="AQ440" s="109"/>
      <c r="AT440" s="109"/>
      <c r="AV440" s="108"/>
    </row>
    <row r="441" spans="2:48" s="100" customFormat="1" x14ac:dyDescent="0.2">
      <c r="B441" s="120"/>
      <c r="C441" s="102"/>
      <c r="AO441" s="108"/>
      <c r="AQ441" s="109"/>
      <c r="AT441" s="109"/>
      <c r="AV441" s="108"/>
    </row>
    <row r="442" spans="2:48" s="100" customFormat="1" x14ac:dyDescent="0.2">
      <c r="B442" s="120"/>
      <c r="C442" s="102"/>
      <c r="AO442" s="108"/>
      <c r="AQ442" s="109"/>
      <c r="AT442" s="109"/>
      <c r="AV442" s="108"/>
    </row>
    <row r="443" spans="2:48" s="100" customFormat="1" x14ac:dyDescent="0.2">
      <c r="B443" s="120"/>
      <c r="C443" s="102"/>
      <c r="AO443" s="108"/>
      <c r="AQ443" s="109"/>
      <c r="AT443" s="109"/>
      <c r="AV443" s="108"/>
    </row>
    <row r="444" spans="2:48" s="100" customFormat="1" x14ac:dyDescent="0.2">
      <c r="B444" s="120"/>
      <c r="C444" s="102"/>
      <c r="AO444" s="108"/>
      <c r="AQ444" s="109"/>
      <c r="AT444" s="109"/>
      <c r="AV444" s="108"/>
    </row>
    <row r="445" spans="2:48" s="100" customFormat="1" x14ac:dyDescent="0.2">
      <c r="B445" s="120"/>
      <c r="C445" s="102"/>
      <c r="AO445" s="108"/>
      <c r="AQ445" s="109"/>
      <c r="AT445" s="109"/>
      <c r="AV445" s="108"/>
    </row>
    <row r="446" spans="2:48" s="100" customFormat="1" x14ac:dyDescent="0.2">
      <c r="B446" s="120"/>
      <c r="C446" s="102"/>
      <c r="AO446" s="108"/>
      <c r="AQ446" s="109"/>
      <c r="AT446" s="109"/>
      <c r="AV446" s="108"/>
    </row>
    <row r="447" spans="2:48" s="100" customFormat="1" x14ac:dyDescent="0.2">
      <c r="B447" s="120"/>
      <c r="C447" s="102"/>
      <c r="AO447" s="108"/>
      <c r="AQ447" s="109"/>
      <c r="AT447" s="109"/>
      <c r="AV447" s="108"/>
    </row>
    <row r="448" spans="2:48" s="100" customFormat="1" x14ac:dyDescent="0.2">
      <c r="B448" s="120"/>
      <c r="C448" s="102"/>
      <c r="AO448" s="108"/>
      <c r="AQ448" s="109"/>
      <c r="AT448" s="109"/>
      <c r="AV448" s="108"/>
    </row>
    <row r="449" spans="2:48" s="100" customFormat="1" x14ac:dyDescent="0.2">
      <c r="B449" s="120"/>
      <c r="C449" s="102"/>
      <c r="AO449" s="108"/>
      <c r="AQ449" s="109"/>
      <c r="AT449" s="109"/>
      <c r="AV449" s="108"/>
    </row>
    <row r="450" spans="2:48" s="100" customFormat="1" x14ac:dyDescent="0.2">
      <c r="B450" s="120"/>
      <c r="C450" s="102"/>
      <c r="AO450" s="108"/>
      <c r="AQ450" s="109"/>
      <c r="AT450" s="109"/>
      <c r="AV450" s="108"/>
    </row>
    <row r="451" spans="2:48" s="100" customFormat="1" x14ac:dyDescent="0.2">
      <c r="B451" s="120"/>
      <c r="C451" s="102"/>
      <c r="AO451" s="108"/>
      <c r="AQ451" s="109"/>
      <c r="AT451" s="109"/>
      <c r="AV451" s="108"/>
    </row>
    <row r="452" spans="2:48" s="100" customFormat="1" x14ac:dyDescent="0.2">
      <c r="B452" s="120"/>
      <c r="C452" s="102"/>
      <c r="AO452" s="108"/>
      <c r="AQ452" s="109"/>
      <c r="AT452" s="109"/>
      <c r="AV452" s="108"/>
    </row>
    <row r="453" spans="2:48" s="100" customFormat="1" x14ac:dyDescent="0.2">
      <c r="B453" s="120"/>
      <c r="C453" s="102"/>
      <c r="AO453" s="108"/>
      <c r="AQ453" s="109"/>
      <c r="AT453" s="109"/>
      <c r="AV453" s="108"/>
    </row>
    <row r="454" spans="2:48" s="100" customFormat="1" x14ac:dyDescent="0.2">
      <c r="B454" s="120"/>
      <c r="C454" s="102"/>
      <c r="AO454" s="108"/>
      <c r="AQ454" s="109"/>
      <c r="AT454" s="109"/>
      <c r="AV454" s="108"/>
    </row>
    <row r="455" spans="2:48" s="100" customFormat="1" x14ac:dyDescent="0.2">
      <c r="B455" s="120"/>
      <c r="C455" s="102"/>
      <c r="AO455" s="108"/>
      <c r="AQ455" s="109"/>
      <c r="AT455" s="109"/>
      <c r="AV455" s="108"/>
    </row>
    <row r="456" spans="2:48" s="100" customFormat="1" x14ac:dyDescent="0.2">
      <c r="B456" s="120"/>
      <c r="C456" s="102"/>
      <c r="AO456" s="108"/>
      <c r="AQ456" s="109"/>
      <c r="AT456" s="109"/>
      <c r="AV456" s="108"/>
    </row>
    <row r="457" spans="2:48" s="100" customFormat="1" x14ac:dyDescent="0.2">
      <c r="B457" s="120"/>
      <c r="C457" s="102"/>
      <c r="AO457" s="108"/>
      <c r="AQ457" s="109"/>
      <c r="AT457" s="109"/>
      <c r="AV457" s="108"/>
    </row>
    <row r="458" spans="2:48" s="100" customFormat="1" x14ac:dyDescent="0.2">
      <c r="B458" s="120"/>
      <c r="C458" s="102"/>
      <c r="AO458" s="108"/>
      <c r="AQ458" s="109"/>
      <c r="AT458" s="109"/>
      <c r="AV458" s="108"/>
    </row>
    <row r="459" spans="2:48" s="100" customFormat="1" x14ac:dyDescent="0.2">
      <c r="B459" s="120"/>
      <c r="C459" s="102"/>
      <c r="AO459" s="108"/>
      <c r="AQ459" s="109"/>
      <c r="AT459" s="109"/>
      <c r="AV459" s="108"/>
    </row>
    <row r="460" spans="2:48" s="100" customFormat="1" x14ac:dyDescent="0.2">
      <c r="B460" s="120"/>
      <c r="C460" s="102"/>
      <c r="AO460" s="108"/>
      <c r="AQ460" s="109"/>
      <c r="AT460" s="109"/>
      <c r="AV460" s="108"/>
    </row>
    <row r="461" spans="2:48" s="100" customFormat="1" x14ac:dyDescent="0.2">
      <c r="B461" s="120"/>
      <c r="C461" s="102"/>
      <c r="AO461" s="108"/>
      <c r="AQ461" s="109"/>
      <c r="AT461" s="109"/>
      <c r="AV461" s="108"/>
    </row>
    <row r="462" spans="2:48" s="100" customFormat="1" x14ac:dyDescent="0.2">
      <c r="B462" s="120"/>
      <c r="C462" s="102"/>
      <c r="AO462" s="108"/>
      <c r="AQ462" s="109"/>
      <c r="AT462" s="109"/>
      <c r="AV462" s="108"/>
    </row>
    <row r="463" spans="2:48" s="100" customFormat="1" x14ac:dyDescent="0.2">
      <c r="B463" s="120"/>
      <c r="C463" s="102"/>
      <c r="AO463" s="108"/>
      <c r="AQ463" s="109"/>
      <c r="AT463" s="109"/>
      <c r="AV463" s="108"/>
    </row>
    <row r="464" spans="2:48" s="100" customFormat="1" x14ac:dyDescent="0.2">
      <c r="B464" s="120"/>
      <c r="C464" s="102"/>
      <c r="AO464" s="108"/>
      <c r="AQ464" s="109"/>
      <c r="AT464" s="109"/>
      <c r="AV464" s="108"/>
    </row>
    <row r="465" spans="2:48" s="100" customFormat="1" x14ac:dyDescent="0.2">
      <c r="B465" s="120"/>
      <c r="C465" s="102"/>
      <c r="AO465" s="108"/>
      <c r="AQ465" s="109"/>
      <c r="AT465" s="109"/>
      <c r="AV465" s="108"/>
    </row>
    <row r="466" spans="2:48" s="100" customFormat="1" x14ac:dyDescent="0.2">
      <c r="B466" s="120"/>
      <c r="C466" s="102"/>
      <c r="AO466" s="108"/>
      <c r="AQ466" s="109"/>
      <c r="AT466" s="109"/>
      <c r="AV466" s="108"/>
    </row>
    <row r="467" spans="2:48" s="100" customFormat="1" x14ac:dyDescent="0.2">
      <c r="B467" s="120"/>
      <c r="C467" s="102"/>
      <c r="AO467" s="108"/>
      <c r="AQ467" s="109"/>
      <c r="AT467" s="109"/>
      <c r="AV467" s="108"/>
    </row>
    <row r="468" spans="2:48" s="100" customFormat="1" x14ac:dyDescent="0.2">
      <c r="B468" s="120"/>
      <c r="C468" s="102"/>
      <c r="AO468" s="108"/>
      <c r="AQ468" s="109"/>
      <c r="AT468" s="109"/>
      <c r="AV468" s="108"/>
    </row>
    <row r="469" spans="2:48" s="100" customFormat="1" x14ac:dyDescent="0.2">
      <c r="B469" s="120"/>
      <c r="C469" s="102"/>
      <c r="AO469" s="108"/>
      <c r="AQ469" s="109"/>
      <c r="AT469" s="109"/>
      <c r="AV469" s="108"/>
    </row>
    <row r="470" spans="2:48" s="100" customFormat="1" x14ac:dyDescent="0.2">
      <c r="B470" s="120"/>
      <c r="C470" s="102"/>
      <c r="AO470" s="108"/>
      <c r="AQ470" s="109"/>
      <c r="AT470" s="109"/>
      <c r="AV470" s="108"/>
    </row>
    <row r="471" spans="2:48" s="100" customFormat="1" x14ac:dyDescent="0.2">
      <c r="B471" s="120"/>
      <c r="C471" s="102"/>
      <c r="AO471" s="108"/>
      <c r="AQ471" s="109"/>
      <c r="AT471" s="109"/>
      <c r="AV471" s="108"/>
    </row>
    <row r="472" spans="2:48" s="100" customFormat="1" x14ac:dyDescent="0.2">
      <c r="B472" s="120"/>
      <c r="C472" s="102"/>
      <c r="AO472" s="108"/>
      <c r="AQ472" s="109"/>
      <c r="AT472" s="109"/>
      <c r="AV472" s="108"/>
    </row>
    <row r="473" spans="2:48" s="100" customFormat="1" x14ac:dyDescent="0.2">
      <c r="B473" s="120"/>
      <c r="C473" s="102"/>
      <c r="AO473" s="108"/>
      <c r="AQ473" s="109"/>
      <c r="AT473" s="109"/>
      <c r="AV473" s="108"/>
    </row>
    <row r="474" spans="2:48" s="100" customFormat="1" x14ac:dyDescent="0.2">
      <c r="B474" s="120"/>
      <c r="C474" s="102"/>
      <c r="AO474" s="108"/>
      <c r="AQ474" s="109"/>
      <c r="AT474" s="109"/>
      <c r="AV474" s="108"/>
    </row>
    <row r="475" spans="2:48" s="100" customFormat="1" x14ac:dyDescent="0.2">
      <c r="B475" s="120"/>
      <c r="C475" s="102"/>
      <c r="AO475" s="108"/>
      <c r="AQ475" s="109"/>
      <c r="AT475" s="109"/>
      <c r="AV475" s="108"/>
    </row>
    <row r="476" spans="2:48" s="100" customFormat="1" x14ac:dyDescent="0.2">
      <c r="B476" s="120"/>
      <c r="C476" s="102"/>
      <c r="AO476" s="108"/>
      <c r="AQ476" s="109"/>
      <c r="AT476" s="109"/>
      <c r="AV476" s="108"/>
    </row>
    <row r="477" spans="2:48" s="100" customFormat="1" x14ac:dyDescent="0.2">
      <c r="B477" s="120"/>
      <c r="C477" s="102"/>
      <c r="AO477" s="108"/>
      <c r="AQ477" s="109"/>
      <c r="AT477" s="109"/>
      <c r="AV477" s="108"/>
    </row>
    <row r="478" spans="2:48" s="100" customFormat="1" x14ac:dyDescent="0.2">
      <c r="B478" s="120"/>
      <c r="C478" s="102"/>
      <c r="AO478" s="108"/>
      <c r="AQ478" s="109"/>
      <c r="AT478" s="109"/>
      <c r="AV478" s="108"/>
    </row>
    <row r="479" spans="2:48" s="100" customFormat="1" x14ac:dyDescent="0.2">
      <c r="B479" s="120"/>
      <c r="C479" s="102"/>
      <c r="AO479" s="108"/>
      <c r="AQ479" s="109"/>
      <c r="AT479" s="109"/>
      <c r="AV479" s="108"/>
    </row>
    <row r="480" spans="2:48" s="100" customFormat="1" x14ac:dyDescent="0.2">
      <c r="B480" s="120"/>
      <c r="C480" s="102"/>
      <c r="AO480" s="108"/>
      <c r="AQ480" s="109"/>
      <c r="AT480" s="109"/>
      <c r="AV480" s="108"/>
    </row>
    <row r="481" spans="2:48" s="100" customFormat="1" x14ac:dyDescent="0.2">
      <c r="B481" s="120"/>
      <c r="C481" s="102"/>
      <c r="AO481" s="108"/>
      <c r="AQ481" s="109"/>
      <c r="AT481" s="109"/>
      <c r="AV481" s="108"/>
    </row>
    <row r="482" spans="2:48" s="100" customFormat="1" x14ac:dyDescent="0.2">
      <c r="B482" s="120"/>
      <c r="C482" s="102"/>
      <c r="AO482" s="108"/>
      <c r="AQ482" s="109"/>
      <c r="AT482" s="109"/>
      <c r="AV482" s="108"/>
    </row>
    <row r="483" spans="2:48" s="100" customFormat="1" x14ac:dyDescent="0.2">
      <c r="B483" s="120"/>
      <c r="C483" s="102"/>
      <c r="AO483" s="108"/>
      <c r="AQ483" s="109"/>
      <c r="AT483" s="109"/>
      <c r="AV483" s="108"/>
    </row>
    <row r="484" spans="2:48" s="100" customFormat="1" x14ac:dyDescent="0.2">
      <c r="B484" s="120"/>
      <c r="C484" s="102"/>
      <c r="AO484" s="108"/>
      <c r="AQ484" s="109"/>
      <c r="AT484" s="109"/>
      <c r="AV484" s="108"/>
    </row>
    <row r="485" spans="2:48" s="100" customFormat="1" x14ac:dyDescent="0.2">
      <c r="B485" s="120"/>
      <c r="C485" s="102"/>
      <c r="AO485" s="108"/>
      <c r="AQ485" s="109"/>
      <c r="AT485" s="109"/>
      <c r="AV485" s="108"/>
    </row>
    <row r="486" spans="2:48" s="100" customFormat="1" x14ac:dyDescent="0.2">
      <c r="B486" s="120"/>
      <c r="C486" s="102"/>
      <c r="AO486" s="108"/>
      <c r="AQ486" s="109"/>
      <c r="AT486" s="109"/>
      <c r="AV486" s="108"/>
    </row>
    <row r="487" spans="2:48" s="100" customFormat="1" x14ac:dyDescent="0.2">
      <c r="B487" s="120"/>
      <c r="C487" s="102"/>
      <c r="AO487" s="108"/>
      <c r="AQ487" s="109"/>
      <c r="AT487" s="109"/>
      <c r="AV487" s="108"/>
    </row>
    <row r="488" spans="2:48" s="100" customFormat="1" x14ac:dyDescent="0.2">
      <c r="B488" s="120"/>
      <c r="C488" s="102"/>
      <c r="AO488" s="108"/>
      <c r="AQ488" s="109"/>
      <c r="AT488" s="109"/>
      <c r="AV488" s="108"/>
    </row>
    <row r="489" spans="2:48" s="100" customFormat="1" x14ac:dyDescent="0.2">
      <c r="B489" s="120"/>
      <c r="C489" s="102"/>
      <c r="AO489" s="108"/>
      <c r="AQ489" s="109"/>
      <c r="AT489" s="109"/>
      <c r="AV489" s="108"/>
    </row>
    <row r="490" spans="2:48" s="100" customFormat="1" x14ac:dyDescent="0.2">
      <c r="B490" s="120"/>
      <c r="C490" s="102"/>
      <c r="AO490" s="108"/>
      <c r="AQ490" s="109"/>
      <c r="AT490" s="109"/>
      <c r="AV490" s="108"/>
    </row>
    <row r="491" spans="2:48" s="100" customFormat="1" x14ac:dyDescent="0.2">
      <c r="B491" s="120"/>
      <c r="C491" s="102"/>
      <c r="AO491" s="108"/>
      <c r="AQ491" s="109"/>
      <c r="AT491" s="109"/>
      <c r="AV491" s="108"/>
    </row>
    <row r="492" spans="2:48" s="100" customFormat="1" x14ac:dyDescent="0.2">
      <c r="B492" s="120"/>
      <c r="C492" s="102"/>
      <c r="AO492" s="108"/>
      <c r="AQ492" s="109"/>
      <c r="AT492" s="109"/>
      <c r="AV492" s="108"/>
    </row>
    <row r="493" spans="2:48" s="100" customFormat="1" x14ac:dyDescent="0.2">
      <c r="B493" s="120"/>
      <c r="C493" s="102"/>
      <c r="AO493" s="108"/>
      <c r="AQ493" s="109"/>
      <c r="AT493" s="109"/>
      <c r="AV493" s="108"/>
    </row>
    <row r="494" spans="2:48" s="100" customFormat="1" x14ac:dyDescent="0.2">
      <c r="B494" s="120"/>
      <c r="C494" s="102"/>
      <c r="AO494" s="108"/>
      <c r="AQ494" s="109"/>
      <c r="AT494" s="109"/>
      <c r="AV494" s="108"/>
    </row>
    <row r="495" spans="2:48" s="100" customFormat="1" x14ac:dyDescent="0.2">
      <c r="B495" s="120"/>
      <c r="C495" s="102"/>
      <c r="AO495" s="108"/>
      <c r="AQ495" s="109"/>
      <c r="AT495" s="109"/>
      <c r="AV495" s="108"/>
    </row>
    <row r="496" spans="2:48" s="100" customFormat="1" x14ac:dyDescent="0.2">
      <c r="B496" s="120"/>
      <c r="C496" s="102"/>
      <c r="AO496" s="108"/>
      <c r="AQ496" s="109"/>
      <c r="AT496" s="109"/>
      <c r="AV496" s="108"/>
    </row>
    <row r="497" spans="2:48" s="100" customFormat="1" x14ac:dyDescent="0.2">
      <c r="B497" s="120"/>
      <c r="C497" s="102"/>
      <c r="AO497" s="108"/>
      <c r="AQ497" s="109"/>
      <c r="AT497" s="109"/>
      <c r="AV497" s="108"/>
    </row>
    <row r="498" spans="2:48" s="100" customFormat="1" x14ac:dyDescent="0.2">
      <c r="B498" s="120"/>
      <c r="C498" s="102"/>
      <c r="AO498" s="108"/>
      <c r="AQ498" s="109"/>
      <c r="AT498" s="109"/>
      <c r="AV498" s="108"/>
    </row>
    <row r="499" spans="2:48" s="100" customFormat="1" x14ac:dyDescent="0.2">
      <c r="B499" s="120"/>
      <c r="C499" s="102"/>
      <c r="AO499" s="108"/>
      <c r="AQ499" s="109"/>
      <c r="AT499" s="109"/>
      <c r="AV499" s="108"/>
    </row>
    <row r="500" spans="2:48" s="100" customFormat="1" x14ac:dyDescent="0.2">
      <c r="B500" s="120"/>
      <c r="C500" s="102"/>
      <c r="AO500" s="108"/>
      <c r="AQ500" s="109"/>
      <c r="AT500" s="109"/>
      <c r="AV500" s="108"/>
    </row>
    <row r="501" spans="2:48" s="124" customFormat="1" x14ac:dyDescent="0.2">
      <c r="B501" s="122"/>
      <c r="C501" s="123"/>
      <c r="AO501" s="125"/>
      <c r="AQ501" s="126"/>
      <c r="AT501" s="126"/>
      <c r="AV501" s="125"/>
    </row>
    <row r="502" spans="2:48" x14ac:dyDescent="0.2">
      <c r="B502" s="22"/>
      <c r="D502" s="1"/>
      <c r="E502" s="1"/>
      <c r="F502" s="1"/>
      <c r="G502" s="1"/>
      <c r="H502" s="1"/>
      <c r="I502" s="1"/>
      <c r="J502" s="1"/>
      <c r="L502" s="1"/>
      <c r="Q502" s="1"/>
      <c r="S502" s="1"/>
      <c r="X502" s="1"/>
      <c r="Z502" s="1"/>
      <c r="AG502" s="1"/>
      <c r="AI502" s="1"/>
    </row>
  </sheetData>
  <printOptions horizontalCentered="1"/>
  <pageMargins left="0.5" right="0.5" top="0.75" bottom="0.75" header="0.3" footer="0.13"/>
  <pageSetup paperSize="17" scale="59" fitToHeight="6" orientation="landscape" r:id="rId1"/>
  <headerFooter alignWithMargins="0">
    <oddHeader xml:space="preserve">&amp;L&amp;"Arial,Bold"&amp;12Department of Transportation&amp;R&amp;"Arial,Bold"&amp;12Transportation, Infrastructure, and Capitals Appropriations Subcommittee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of Transportation Fees</vt:lpstr>
      <vt:lpstr>'Dept of Transportation Fees'!Print_Area</vt:lpstr>
      <vt:lpstr>'Dept of Transportation Fees'!Print_Titles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2020-08-31T20:33:53Z</dcterms:created>
  <dcterms:modified xsi:type="dcterms:W3CDTF">2020-08-31T20:34:26Z</dcterms:modified>
</cp:coreProperties>
</file>