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026C6C7B-0259-4FB9-A8CE-D8F06FBD5110}" xr6:coauthVersionLast="36" xr6:coauthVersionMax="36" xr10:uidLastSave="{00000000-0000-0000-0000-000000000000}"/>
  <bookViews>
    <workbookView xWindow="0" yWindow="0" windowWidth="21570" windowHeight="6420" xr2:uid="{0B6977BD-2E9B-46C2-B825-AE579B181999}"/>
  </bookViews>
  <sheets>
    <sheet name="DIA" sheetId="1" r:id="rId1"/>
  </sheets>
  <definedNames>
    <definedName name="_xlnm.Print_Area" localSheetId="0">DIA!$C$1:$AP$83</definedName>
    <definedName name="_xlnm.Print_Titles" localSheetId="0">DIA!$1:$1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6" i="1" l="1"/>
  <c r="AO115" i="1"/>
  <c r="AO116" i="1" s="1"/>
  <c r="AM115" i="1"/>
  <c r="AM116" i="1" s="1"/>
  <c r="AK115" i="1"/>
  <c r="AK116" i="1" s="1"/>
  <c r="AH115" i="1"/>
  <c r="AD115" i="1"/>
  <c r="AD116" i="1" s="1"/>
  <c r="Z115" i="1"/>
  <c r="Z116" i="1" s="1"/>
  <c r="W115" i="1"/>
  <c r="S115" i="1"/>
  <c r="W104" i="1"/>
  <c r="W103" i="1"/>
  <c r="W102" i="1"/>
  <c r="W101" i="1"/>
  <c r="W100" i="1"/>
  <c r="W105" i="1" s="1"/>
  <c r="AO98" i="1"/>
  <c r="AM98" i="1"/>
  <c r="AK98" i="1"/>
  <c r="AI98" i="1"/>
  <c r="AI116" i="1" s="1"/>
  <c r="AH98" i="1"/>
  <c r="AD98" i="1"/>
  <c r="Z98" i="1"/>
  <c r="W98" i="1"/>
  <c r="S98" i="1"/>
  <c r="S83" i="1"/>
  <c r="AO82" i="1"/>
  <c r="AM82" i="1"/>
  <c r="AK82" i="1"/>
  <c r="AI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82" i="1" s="1"/>
  <c r="W65" i="1"/>
  <c r="W64" i="1"/>
  <c r="AO62" i="1"/>
  <c r="AM62" i="1"/>
  <c r="AK62" i="1"/>
  <c r="AI62" i="1"/>
  <c r="W61" i="1"/>
  <c r="W60" i="1"/>
  <c r="W59" i="1"/>
  <c r="W58" i="1"/>
  <c r="W57" i="1"/>
  <c r="W62" i="1" s="1"/>
  <c r="W56" i="1"/>
  <c r="AO54" i="1"/>
  <c r="AM54" i="1"/>
  <c r="AK54" i="1"/>
  <c r="AI54" i="1"/>
  <c r="W53" i="1"/>
  <c r="W52" i="1"/>
  <c r="W51" i="1"/>
  <c r="W54" i="1" s="1"/>
  <c r="W83" i="1" s="1"/>
  <c r="AO49" i="1"/>
  <c r="AM49" i="1"/>
  <c r="AK49" i="1"/>
  <c r="AI49" i="1"/>
  <c r="AH49" i="1"/>
  <c r="AD49" i="1"/>
  <c r="Z49" i="1"/>
  <c r="S49" i="1"/>
  <c r="W47" i="1"/>
  <c r="W46" i="1"/>
  <c r="W45" i="1"/>
  <c r="W44" i="1"/>
  <c r="W43" i="1"/>
  <c r="W48" i="1" s="1"/>
  <c r="W42" i="1"/>
  <c r="W39" i="1"/>
  <c r="W38" i="1"/>
  <c r="W37" i="1"/>
  <c r="W36" i="1"/>
  <c r="W35" i="1"/>
  <c r="W33" i="1"/>
  <c r="W32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W40" i="1" s="1"/>
  <c r="W49" i="1" s="1"/>
</calcChain>
</file>

<file path=xl/sharedStrings.xml><?xml version="1.0" encoding="utf-8"?>
<sst xmlns="http://schemas.openxmlformats.org/spreadsheetml/2006/main" count="423" uniqueCount="150">
  <si>
    <t xml:space="preserve">Budget Unit </t>
  </si>
  <si>
    <t>Fee Description</t>
  </si>
  <si>
    <t>Payor of Fee</t>
  </si>
  <si>
    <t>Fee Amount</t>
  </si>
  <si>
    <t>Frequency</t>
  </si>
  <si>
    <t>Revenue Deposit Location (Fund)</t>
  </si>
  <si>
    <t>Last Year Changed</t>
  </si>
  <si>
    <t>Code or Administrative Rule Cite</t>
  </si>
  <si>
    <t>Number of FY 2010 Payors</t>
  </si>
  <si>
    <t>FY2010 Total Revenue</t>
  </si>
  <si>
    <t>FY11 Estimated Payors</t>
  </si>
  <si>
    <t>FY11 Estimated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</si>
  <si>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</si>
  <si>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</si>
  <si>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</si>
  <si>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</si>
  <si>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</si>
  <si>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</si>
  <si>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</si>
  <si>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</si>
  <si>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</si>
  <si>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</si>
  <si>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</si>
  <si>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Q61</t>
  </si>
  <si>
    <t>Home Food Establishments</t>
  </si>
  <si>
    <t>Applicant</t>
  </si>
  <si>
    <t>Annual</t>
  </si>
  <si>
    <t>Iowa Code section 137D.2</t>
  </si>
  <si>
    <t>C</t>
  </si>
  <si>
    <t>Mobile Food Unit</t>
  </si>
  <si>
    <t>Iowa Code section 137F.6</t>
  </si>
  <si>
    <t>Temporary Food Establishments</t>
  </si>
  <si>
    <t>Per Event</t>
  </si>
  <si>
    <t>Vending Machine</t>
  </si>
  <si>
    <t>UNK</t>
  </si>
  <si>
    <t>Combined with above</t>
  </si>
  <si>
    <t>Farmers Market</t>
  </si>
  <si>
    <t>Seasonal</t>
  </si>
  <si>
    <t>Food Establishment</t>
  </si>
  <si>
    <t xml:space="preserve"> </t>
  </si>
  <si>
    <t>Food Establishment Dual License</t>
  </si>
  <si>
    <t>Food Service</t>
  </si>
  <si>
    <t>No Fee</t>
  </si>
  <si>
    <t>N/A</t>
  </si>
  <si>
    <t>Food Service Dual License</t>
  </si>
  <si>
    <t>Food Processing Plant and Warehouse</t>
  </si>
  <si>
    <t>Hotel/Motel</t>
  </si>
  <si>
    <t>Iowa Code section 137C.9</t>
  </si>
  <si>
    <t>TOTAL</t>
  </si>
  <si>
    <t>#0583</t>
  </si>
  <si>
    <t>Egg Handlers</t>
  </si>
  <si>
    <t>Iowa Code section 196.3</t>
  </si>
  <si>
    <t>Subtotal</t>
  </si>
  <si>
    <t>#0430</t>
  </si>
  <si>
    <t>Targeted Small Business Certification application processing fee</t>
  </si>
  <si>
    <t>Upon Application</t>
  </si>
  <si>
    <t>481 IAC chapter 25 references an application fee but the fee is stated in the application instructions and the document list</t>
  </si>
  <si>
    <t>N</t>
  </si>
  <si>
    <t>Targeted Small Business Re-Certification application processing fee</t>
  </si>
  <si>
    <t>Targeted Small Business Conditional to Active processing fee</t>
  </si>
  <si>
    <t>#0512</t>
  </si>
  <si>
    <t>Amusement Device Registration</t>
  </si>
  <si>
    <t>Iowa Code section 99B.10(1)f</t>
  </si>
  <si>
    <t>Amusement Device Manufacturer</t>
  </si>
  <si>
    <t>Iowa Code section 99B.10A</t>
  </si>
  <si>
    <t>Amusement Device Manufacturer's Rep</t>
  </si>
  <si>
    <t>Amusement Device Distributor</t>
  </si>
  <si>
    <t>Amusement Device Owner</t>
  </si>
  <si>
    <t>Amusement Device Qualified Organization</t>
  </si>
  <si>
    <t>#0630</t>
  </si>
  <si>
    <t>Amusement Concession License (One Year)</t>
  </si>
  <si>
    <t>Iowa Code section 99B.3</t>
  </si>
  <si>
    <t>Amusement Sponsor's License (14-day)</t>
  </si>
  <si>
    <t>Iowa Code section 99B.4</t>
  </si>
  <si>
    <t>Annual Game Night License - Non-Qualified Organization</t>
  </si>
  <si>
    <t>Iowa Code section 99B.8</t>
  </si>
  <si>
    <t>Annual Game Night License - Eligible Qualified Organization</t>
  </si>
  <si>
    <t>Annual Game Night License - Qualified Organization</t>
  </si>
  <si>
    <t>Bingo at a Fair or Community Festival</t>
  </si>
  <si>
    <t>Iowa Code section 99B.5A</t>
  </si>
  <si>
    <t>Bingo Distributor License</t>
  </si>
  <si>
    <t>Iowa Code section 99B.7A</t>
  </si>
  <si>
    <t>Bingo Manufacturer License</t>
  </si>
  <si>
    <t>Qualified Organization Annual Raffle License (one year)</t>
  </si>
  <si>
    <t xml:space="preserve">Iowa Code section 99B.7 </t>
  </si>
  <si>
    <t>Qualified Organization  License (14-day)</t>
  </si>
  <si>
    <t>Qualified Organization License (Two Year)</t>
  </si>
  <si>
    <t>Qualified Organization Raffle License (180-day)</t>
  </si>
  <si>
    <t>Qualified Organization Raffle License (90-Day)</t>
  </si>
  <si>
    <t>Qualified Organization Real Property or Cash Prizes Licenses $100,000 to $200,000</t>
  </si>
  <si>
    <t>Raffle at Fair License (Duration of Fair)</t>
  </si>
  <si>
    <t xml:space="preserve">Iowa Code section 99B.5 </t>
  </si>
  <si>
    <t>Social Gambling License - Beer &amp; Liquor Establishments (Two Year)</t>
  </si>
  <si>
    <t>Iowa Code section 99B.6</t>
  </si>
  <si>
    <t>Social Gambling License - Public Places, No Alcohol Allowed (Two Year)</t>
  </si>
  <si>
    <t>Iowa Code section 99B.9</t>
  </si>
  <si>
    <t>Veterans Card Tournament License (One Year)</t>
  </si>
  <si>
    <t>Iowa Code section 99B.7B</t>
  </si>
  <si>
    <t>#0499</t>
  </si>
  <si>
    <t>Q65</t>
  </si>
  <si>
    <t>Health Care Facilities, including Nursing Facilities, Residential Care Facilities (all types), Intermediate Care Facilities for the Mentally Retarded, and Intermediate Care Facilities for Persons with Mental Illness</t>
  </si>
  <si>
    <t>Iowa Code section 135C.7</t>
  </si>
  <si>
    <t>Psychiatric Medical Institution for Children (PMIC)</t>
  </si>
  <si>
    <t>Iowa Code section 135H.5</t>
  </si>
  <si>
    <t>Hospice</t>
  </si>
  <si>
    <t>Biennially</t>
  </si>
  <si>
    <t>Iowa Code section 135J.2 and 481 IAC 53.2</t>
  </si>
  <si>
    <t>#0565</t>
  </si>
  <si>
    <t>Initial Fee for Hospitals, including Critical Access Hospitals</t>
  </si>
  <si>
    <t>Initial</t>
  </si>
  <si>
    <t>Iowa Code section 135B.4</t>
  </si>
  <si>
    <t>#0546</t>
  </si>
  <si>
    <t>Renewal Fee for Hospitals, including Critical Access Hospitals</t>
  </si>
  <si>
    <t>Iowa Code section 135B.5</t>
  </si>
  <si>
    <t>Initial Fee for Adult Services Programs, including Assisted Living Programs, Elder Group Homes, and Adult Day Services Programs</t>
  </si>
  <si>
    <t>Initial Two Year</t>
  </si>
  <si>
    <t>Iowa Code sections 231B.17; 231C.18; 231D.4</t>
  </si>
  <si>
    <t>Renewal Fee for Adult Services Programs, including Assisted Living Programs, Elder Group Homes, and Adult Day Services Programs</t>
  </si>
  <si>
    <t>Blueprint Plan Review Fee for Adult Services Programs, including Assisted Living Programs, Elder Group Homes, and Adult Day Services Programs</t>
  </si>
  <si>
    <t>Upon Plan Submission</t>
  </si>
  <si>
    <t>Optional preliminary plan review Fee for Adult Services Programs, including Assisted Living Programs, Elder Group Homes, and Adult Day Services Programs</t>
  </si>
  <si>
    <t>Accreditation via a national body of accreditation fee for Assisted Living Programs and Adult Day Services Programs</t>
  </si>
  <si>
    <t>Iowa Code sections 231C.18; 231D.4</t>
  </si>
  <si>
    <t>Subotal</t>
  </si>
  <si>
    <t>#0570 &amp; #0581</t>
  </si>
  <si>
    <t>Q68 &amp; Q69</t>
  </si>
  <si>
    <t>Annual Fee</t>
  </si>
  <si>
    <t>Track</t>
  </si>
  <si>
    <t>#0454</t>
  </si>
  <si>
    <t>Iowa Code section 99F.4A</t>
  </si>
  <si>
    <t>Slot Machine Manufacturer/Distribution Fee</t>
  </si>
  <si>
    <t>Passenger Fee</t>
  </si>
  <si>
    <t>Boat</t>
  </si>
  <si>
    <t>#0452</t>
  </si>
  <si>
    <t>Iowa Code section 99F.5</t>
  </si>
  <si>
    <t>Daily Racing Fee</t>
  </si>
  <si>
    <t>#0482</t>
  </si>
  <si>
    <t>Iowa Code section 99D.14</t>
  </si>
  <si>
    <t xml:space="preserve">Occupational License Fee </t>
  </si>
  <si>
    <t>Varies $10 or $20</t>
  </si>
  <si>
    <t>Biennial</t>
  </si>
  <si>
    <t>#0481 &amp; #0451</t>
  </si>
  <si>
    <t>491 IAC chapter 6 and application forms</t>
  </si>
  <si>
    <t>Manufacturer/Distributor Fee</t>
  </si>
  <si>
    <t>$250/$1,000</t>
  </si>
  <si>
    <t>#0453</t>
  </si>
  <si>
    <t>Iowa Code section 99F.17</t>
  </si>
  <si>
    <t>Boat License Fee</t>
  </si>
  <si>
    <t>Iowa Code section 99F.10</t>
  </si>
  <si>
    <t>Information as submitted by the Department on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</si>
</sst>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* #,##0"/>
    <numFmt numFmtId="166" formatCode="&quot;$&quot;#,##0"/>
    <numFmt numFmtId="167" formatCode="&quot;$&quot;* #,##0_);\(#,##0\)"/>
  </numFmts>
  <fonts count="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2" fillId="0" borderId="1" xfId="1" applyNumberFormat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0" fontId="0" fillId="0" borderId="0" xfId="0" applyBorder="1"/>
    <xf numFmtId="0" fontId="3" fillId="0" borderId="1" xfId="0" applyFont="1" applyBorder="1" applyAlignment="1">
      <alignment wrapText="1"/>
    </xf>
    <xf numFmtId="0" fontId="4" fillId="0" borderId="0" xfId="1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4" fillId="0" borderId="2" xfId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164" fontId="0" fillId="0" borderId="2" xfId="0" applyNumberFormat="1" applyBorder="1" applyAlignment="1">
      <alignment horizontal="center" vertical="top"/>
    </xf>
    <xf numFmtId="6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3" fontId="4" fillId="0" borderId="2" xfId="1" applyNumberFormat="1" applyFont="1" applyBorder="1" applyAlignment="1">
      <alignment horizontal="left" vertical="top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4" fillId="0" borderId="2" xfId="1" applyFont="1" applyFill="1" applyBorder="1" applyAlignment="1">
      <alignment vertical="top"/>
    </xf>
    <xf numFmtId="164" fontId="0" fillId="0" borderId="2" xfId="0" applyNumberFormat="1" applyBorder="1" applyAlignment="1">
      <alignment wrapText="1"/>
    </xf>
    <xf numFmtId="165" fontId="4" fillId="0" borderId="2" xfId="1" applyNumberFormat="1" applyFont="1" applyBorder="1" applyAlignment="1">
      <alignment horizontal="right" vertical="top"/>
    </xf>
    <xf numFmtId="3" fontId="4" fillId="0" borderId="2" xfId="1" applyNumberFormat="1" applyFont="1" applyFill="1" applyBorder="1" applyAlignment="1">
      <alignment horizontal="center" vertical="top" wrapText="1"/>
    </xf>
    <xf numFmtId="166" fontId="4" fillId="0" borderId="2" xfId="1" applyNumberFormat="1" applyFont="1" applyFill="1" applyBorder="1" applyAlignment="1">
      <alignment horizontal="right" vertical="top"/>
    </xf>
    <xf numFmtId="167" fontId="4" fillId="0" borderId="2" xfId="1" applyNumberFormat="1" applyFont="1" applyFill="1" applyBorder="1" applyAlignment="1">
      <alignment horizontal="right" vertical="top"/>
    </xf>
    <xf numFmtId="0" fontId="1" fillId="0" borderId="0" xfId="0" applyFont="1"/>
    <xf numFmtId="0" fontId="0" fillId="0" borderId="2" xfId="0" applyBorder="1"/>
    <xf numFmtId="166" fontId="4" fillId="0" borderId="2" xfId="1" applyNumberFormat="1" applyFont="1" applyBorder="1" applyAlignment="1">
      <alignment horizontal="center" vertical="top" wrapText="1"/>
    </xf>
    <xf numFmtId="3" fontId="4" fillId="0" borderId="2" xfId="1" applyNumberFormat="1" applyFont="1" applyBorder="1" applyAlignment="1">
      <alignment horizontal="right" vertical="top"/>
    </xf>
    <xf numFmtId="3" fontId="0" fillId="0" borderId="2" xfId="0" applyNumberFormat="1" applyBorder="1" applyAlignment="1">
      <alignment wrapText="1"/>
    </xf>
    <xf numFmtId="0" fontId="4" fillId="0" borderId="0" xfId="1" applyFont="1" applyBorder="1" applyAlignment="1"/>
    <xf numFmtId="0" fontId="4" fillId="0" borderId="2" xfId="1" applyFont="1" applyBorder="1" applyAlignment="1"/>
    <xf numFmtId="37" fontId="4" fillId="0" borderId="2" xfId="1" applyNumberFormat="1" applyFont="1" applyBorder="1" applyAlignment="1">
      <alignment horizontal="right"/>
    </xf>
    <xf numFmtId="0" fontId="4" fillId="0" borderId="2" xfId="1" applyFont="1" applyFill="1" applyBorder="1" applyAlignment="1"/>
    <xf numFmtId="165" fontId="4" fillId="0" borderId="2" xfId="1" applyNumberFormat="1" applyFont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37" fontId="4" fillId="0" borderId="2" xfId="1" applyNumberFormat="1" applyFont="1" applyBorder="1" applyAlignment="1">
      <alignment horizontal="center" vertical="top"/>
    </xf>
    <xf numFmtId="0" fontId="1" fillId="0" borderId="0" xfId="1" applyBorder="1"/>
    <xf numFmtId="0" fontId="1" fillId="0" borderId="2" xfId="1" applyBorder="1"/>
    <xf numFmtId="0" fontId="1" fillId="0" borderId="2" xfId="1" applyBorder="1" applyAlignment="1">
      <alignment vertical="top"/>
    </xf>
    <xf numFmtId="0" fontId="1" fillId="0" borderId="2" xfId="1" applyBorder="1" applyAlignment="1">
      <alignment horizontal="center" vertical="top"/>
    </xf>
    <xf numFmtId="0" fontId="5" fillId="0" borderId="0" xfId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/>
    </xf>
    <xf numFmtId="44" fontId="5" fillId="0" borderId="2" xfId="2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top"/>
    </xf>
    <xf numFmtId="3" fontId="1" fillId="0" borderId="2" xfId="1" applyNumberForma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Fill="1" applyBorder="1"/>
    <xf numFmtId="0" fontId="0" fillId="0" borderId="2" xfId="0" applyFill="1" applyBorder="1" applyAlignment="1">
      <alignment horizontal="center" vertical="top"/>
    </xf>
    <xf numFmtId="164" fontId="6" fillId="0" borderId="2" xfId="0" applyNumberFormat="1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167" fontId="4" fillId="0" borderId="2" xfId="1" applyNumberFormat="1" applyFont="1" applyBorder="1" applyAlignment="1">
      <alignment horizontal="right" vertical="top"/>
    </xf>
    <xf numFmtId="167" fontId="0" fillId="0" borderId="2" xfId="0" applyNumberFormat="1" applyBorder="1"/>
    <xf numFmtId="167" fontId="0" fillId="0" borderId="2" xfId="0" applyNumberFormat="1" applyBorder="1" applyAlignment="1">
      <alignment horizontal="center" vertical="top"/>
    </xf>
    <xf numFmtId="167" fontId="4" fillId="0" borderId="2" xfId="1" applyNumberFormat="1" applyFont="1" applyBorder="1" applyAlignment="1">
      <alignment horizontal="center" vertical="top"/>
    </xf>
    <xf numFmtId="1" fontId="0" fillId="0" borderId="2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164" fontId="6" fillId="0" borderId="2" xfId="0" applyNumberFormat="1" applyFont="1" applyBorder="1"/>
    <xf numFmtId="37" fontId="4" fillId="0" borderId="2" xfId="1" applyNumberFormat="1" applyFont="1" applyBorder="1" applyAlignment="1">
      <alignment horizontal="right" vertical="top"/>
    </xf>
    <xf numFmtId="37" fontId="0" fillId="0" borderId="2" xfId="0" applyNumberFormat="1" applyBorder="1"/>
    <xf numFmtId="37" fontId="0" fillId="0" borderId="2" xfId="0" applyNumberFormat="1" applyBorder="1" applyAlignment="1">
      <alignment horizontal="center" vertical="top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wrapText="1"/>
    </xf>
    <xf numFmtId="0" fontId="0" fillId="0" borderId="2" xfId="0" quotePrefix="1" applyBorder="1" applyAlignment="1">
      <alignment horizontal="center"/>
    </xf>
    <xf numFmtId="167" fontId="2" fillId="0" borderId="2" xfId="1" applyNumberFormat="1" applyFont="1" applyBorder="1" applyAlignment="1">
      <alignment horizontal="right" vertical="top"/>
    </xf>
    <xf numFmtId="37" fontId="2" fillId="0" borderId="2" xfId="1" applyNumberFormat="1" applyFont="1" applyBorder="1" applyAlignment="1">
      <alignment horizontal="center" vertical="top"/>
    </xf>
    <xf numFmtId="167" fontId="4" fillId="0" borderId="2" xfId="1" applyNumberFormat="1" applyFont="1" applyBorder="1" applyAlignment="1">
      <alignment horizontal="right"/>
    </xf>
    <xf numFmtId="167" fontId="2" fillId="0" borderId="2" xfId="1" applyNumberFormat="1" applyFont="1" applyBorder="1" applyAlignment="1">
      <alignment horizontal="right"/>
    </xf>
    <xf numFmtId="6" fontId="0" fillId="0" borderId="2" xfId="0" applyNumberFormat="1" applyBorder="1" applyAlignment="1">
      <alignment wrapText="1"/>
    </xf>
    <xf numFmtId="6" fontId="6" fillId="0" borderId="2" xfId="0" applyNumberFormat="1" applyFont="1" applyBorder="1" applyAlignment="1">
      <alignment wrapText="1"/>
    </xf>
    <xf numFmtId="6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wrapText="1"/>
    </xf>
    <xf numFmtId="0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164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horizontal="center" vertical="top"/>
    </xf>
    <xf numFmtId="166" fontId="0" fillId="0" borderId="2" xfId="0" applyNumberFormat="1" applyFill="1" applyBorder="1"/>
    <xf numFmtId="0" fontId="1" fillId="0" borderId="0" xfId="0" applyFont="1" applyFill="1"/>
    <xf numFmtId="0" fontId="7" fillId="0" borderId="2" xfId="0" applyFont="1" applyFill="1" applyBorder="1"/>
    <xf numFmtId="1" fontId="0" fillId="0" borderId="2" xfId="0" applyNumberForma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8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wrapText="1"/>
    </xf>
    <xf numFmtId="167" fontId="2" fillId="0" borderId="2" xfId="1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/>
    <xf numFmtId="166" fontId="3" fillId="0" borderId="2" xfId="1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167" fontId="3" fillId="0" borderId="2" xfId="1" applyNumberFormat="1" applyFont="1" applyFill="1" applyBorder="1" applyAlignment="1">
      <alignment horizontal="right"/>
    </xf>
    <xf numFmtId="8" fontId="0" fillId="0" borderId="2" xfId="0" applyNumberFormat="1" applyFill="1" applyBorder="1"/>
    <xf numFmtId="0" fontId="0" fillId="0" borderId="0" xfId="0" applyFill="1"/>
    <xf numFmtId="6" fontId="0" fillId="0" borderId="2" xfId="0" applyNumberFormat="1" applyFill="1" applyBorder="1"/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/>
    <xf numFmtId="6" fontId="3" fillId="0" borderId="2" xfId="0" applyNumberFormat="1" applyFont="1" applyFill="1" applyBorder="1" applyAlignment="1"/>
    <xf numFmtId="164" fontId="8" fillId="0" borderId="2" xfId="0" applyNumberFormat="1" applyFont="1" applyFill="1" applyBorder="1" applyAlignment="1">
      <alignment wrapText="1"/>
    </xf>
    <xf numFmtId="167" fontId="2" fillId="0" borderId="2" xfId="1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 wrapText="1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vertical="top"/>
    </xf>
    <xf numFmtId="6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>
      <alignment vertical="top" wrapText="1"/>
    </xf>
    <xf numFmtId="0" fontId="0" fillId="0" borderId="2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right" wrapText="1"/>
    </xf>
    <xf numFmtId="8" fontId="3" fillId="0" borderId="2" xfId="0" applyNumberFormat="1" applyFont="1" applyBorder="1" applyAlignment="1">
      <alignment wrapText="1"/>
    </xf>
    <xf numFmtId="0" fontId="0" fillId="0" borderId="2" xfId="0" applyBorder="1" applyAlignment="1"/>
    <xf numFmtId="164" fontId="0" fillId="0" borderId="2" xfId="0" applyNumberFormat="1" applyBorder="1" applyAlignment="1">
      <alignment horizontal="right" wrapText="1"/>
    </xf>
    <xf numFmtId="8" fontId="8" fillId="0" borderId="2" xfId="0" applyNumberFormat="1" applyFont="1" applyBorder="1" applyAlignment="1">
      <alignment wrapText="1"/>
    </xf>
    <xf numFmtId="6" fontId="0" fillId="0" borderId="2" xfId="0" applyNumberForma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166" fontId="0" fillId="0" borderId="2" xfId="0" applyNumberFormat="1" applyBorder="1"/>
    <xf numFmtId="0" fontId="0" fillId="0" borderId="2" xfId="0" applyBorder="1" applyAlignment="1">
      <alignment horizontal="center" wrapText="1"/>
    </xf>
    <xf numFmtId="6" fontId="0" fillId="0" borderId="2" xfId="0" applyNumberFormat="1" applyBorder="1" applyAlignment="1">
      <alignment horizontal="right" wrapText="1"/>
    </xf>
    <xf numFmtId="166" fontId="6" fillId="0" borderId="2" xfId="0" applyNumberFormat="1" applyFont="1" applyBorder="1"/>
    <xf numFmtId="37" fontId="4" fillId="0" borderId="0" xfId="1" applyNumberFormat="1" applyFont="1" applyBorder="1" applyAlignment="1">
      <alignment horizontal="right" vertical="top"/>
    </xf>
    <xf numFmtId="37" fontId="4" fillId="0" borderId="0" xfId="1" applyNumberFormat="1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166" fontId="3" fillId="0" borderId="0" xfId="0" applyNumberFormat="1" applyFont="1" applyBorder="1"/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7" fontId="2" fillId="0" borderId="1" xfId="1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0" fillId="0" borderId="1" xfId="0" applyBorder="1" applyAlignment="1">
      <alignment wrapText="1"/>
    </xf>
    <xf numFmtId="167" fontId="2" fillId="0" borderId="3" xfId="1" applyNumberFormat="1" applyFont="1" applyBorder="1" applyAlignment="1">
      <alignment horizontal="right" vertical="top"/>
    </xf>
    <xf numFmtId="0" fontId="0" fillId="0" borderId="0" xfId="0" applyBorder="1" applyAlignment="1">
      <alignment wrapText="1"/>
    </xf>
    <xf numFmtId="3" fontId="3" fillId="0" borderId="3" xfId="0" applyNumberFormat="1" applyFont="1" applyFill="1" applyBorder="1" applyAlignment="1">
      <alignment horizontal="center"/>
    </xf>
    <xf numFmtId="167" fontId="2" fillId="0" borderId="3" xfId="1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3">
    <cellStyle name="Currency 2" xfId="2" xr:uid="{B23EF7B3-59EC-430A-9F54-6CAC15A837E2}"/>
    <cellStyle name="Normal" xfId="0" builtinId="0"/>
    <cellStyle name="Normal 2 2" xfId="1" xr:uid="{5740D888-E9BE-4B53-9CBA-4E868F7951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EEAE-E754-47DA-B383-B02A9FF8127B}">
  <sheetPr>
    <pageSetUpPr fitToPage="1"/>
  </sheetPr>
  <dimension ref="A1:AQ123"/>
  <sheetViews>
    <sheetView tabSelected="1" topLeftCell="A101" zoomScale="60" zoomScaleNormal="60" workbookViewId="0">
      <selection activeCell="AM1" sqref="AM1"/>
    </sheetView>
  </sheetViews>
  <sheetFormatPr defaultColWidth="9.140625" defaultRowHeight="12.75" x14ac:dyDescent="0.2"/>
  <cols>
    <col min="1" max="1" width="0.7109375" style="8" customWidth="1"/>
    <col min="2" max="2" width="1.5703125" style="8" customWidth="1"/>
    <col min="3" max="3" width="12" style="8" customWidth="1"/>
    <col min="4" max="4" width="0.85546875" style="8" customWidth="1"/>
    <col min="5" max="5" width="31.42578125" style="8" customWidth="1"/>
    <col min="6" max="6" width="0.85546875" style="8" customWidth="1"/>
    <col min="7" max="7" width="15.7109375" style="8" customWidth="1"/>
    <col min="8" max="8" width="0.7109375" style="8" customWidth="1"/>
    <col min="9" max="9" width="15.7109375" style="150" customWidth="1"/>
    <col min="10" max="10" width="1.140625" style="8" customWidth="1"/>
    <col min="11" max="11" width="15.7109375" style="150" customWidth="1"/>
    <col min="12" max="12" width="1.140625" style="8" customWidth="1"/>
    <col min="13" max="13" width="13.140625" style="146" customWidth="1"/>
    <col min="14" max="14" width="1.7109375" style="8" customWidth="1"/>
    <col min="15" max="15" width="11.7109375" style="152" customWidth="1"/>
    <col min="16" max="16" width="25.7109375" style="150" customWidth="1"/>
    <col min="17" max="17" width="9.140625" style="8" hidden="1" customWidth="1"/>
    <col min="18" max="18" width="1.28515625" style="8" hidden="1" customWidth="1"/>
    <col min="19" max="19" width="20.7109375" style="8" hidden="1" customWidth="1"/>
    <col min="20" max="20" width="1.42578125" style="8" hidden="1" customWidth="1"/>
    <col min="21" max="21" width="10.7109375" style="146" hidden="1" customWidth="1"/>
    <col min="22" max="22" width="1.85546875" style="8" hidden="1" customWidth="1"/>
    <col min="23" max="23" width="15.7109375" style="146" hidden="1" customWidth="1"/>
    <col min="24" max="24" width="9.140625" style="8" hidden="1" customWidth="1"/>
    <col min="25" max="25" width="1.85546875" style="8" hidden="1" customWidth="1"/>
    <col min="26" max="26" width="13.5703125" style="8" hidden="1" customWidth="1"/>
    <col min="27" max="27" width="1.5703125" style="8" hidden="1" customWidth="1"/>
    <col min="28" max="28" width="9.140625" style="8" hidden="1" customWidth="1"/>
    <col min="29" max="29" width="1" style="8" hidden="1" customWidth="1"/>
    <col min="30" max="30" width="13.5703125" style="8" hidden="1" customWidth="1"/>
    <col min="31" max="31" width="1.5703125" style="8" hidden="1" customWidth="1"/>
    <col min="32" max="32" width="9.140625" style="8" hidden="1" customWidth="1"/>
    <col min="33" max="33" width="1.140625" style="8" hidden="1" customWidth="1"/>
    <col min="34" max="34" width="14.140625" style="8" hidden="1" customWidth="1"/>
    <col min="35" max="35" width="11.85546875" style="150" customWidth="1"/>
    <col min="36" max="36" width="1" style="8" customWidth="1"/>
    <col min="37" max="37" width="15.140625" style="8" bestFit="1" customWidth="1"/>
    <col min="38" max="38" width="1.5703125" style="8" customWidth="1"/>
    <col min="39" max="39" width="13.28515625" style="142" customWidth="1"/>
    <col min="40" max="40" width="1.140625" style="8" customWidth="1"/>
    <col min="41" max="41" width="15.140625" style="8" bestFit="1" customWidth="1"/>
    <col min="42" max="42" width="1.28515625" style="8" customWidth="1"/>
    <col min="43" max="43" width="18.85546875" customWidth="1"/>
    <col min="44" max="16384" width="9.140625" style="8"/>
  </cols>
  <sheetData>
    <row r="1" spans="1:43" ht="54.6" customHeight="1" x14ac:dyDescent="0.2">
      <c r="A1" s="1"/>
      <c r="B1" s="1"/>
      <c r="C1" s="2" t="s">
        <v>0</v>
      </c>
      <c r="D1" s="3"/>
      <c r="E1" s="4" t="s">
        <v>1</v>
      </c>
      <c r="F1" s="3"/>
      <c r="G1" s="4" t="s">
        <v>2</v>
      </c>
      <c r="H1" s="3"/>
      <c r="I1" s="4" t="s">
        <v>3</v>
      </c>
      <c r="J1" s="3"/>
      <c r="K1" s="4" t="s">
        <v>4</v>
      </c>
      <c r="L1" s="3"/>
      <c r="M1" s="2" t="s">
        <v>5</v>
      </c>
      <c r="N1" s="3"/>
      <c r="O1" s="2" t="s">
        <v>6</v>
      </c>
      <c r="P1" s="2" t="s">
        <v>7</v>
      </c>
      <c r="Q1" s="5" t="s">
        <v>8</v>
      </c>
      <c r="R1" s="3"/>
      <c r="S1" s="4" t="s">
        <v>9</v>
      </c>
      <c r="T1" s="3"/>
      <c r="U1" s="2" t="s">
        <v>10</v>
      </c>
      <c r="V1" s="6"/>
      <c r="W1" s="2" t="s">
        <v>11</v>
      </c>
      <c r="X1" s="5" t="s">
        <v>12</v>
      </c>
      <c r="Y1" s="3"/>
      <c r="Z1" s="5" t="s">
        <v>13</v>
      </c>
      <c r="AA1" s="3"/>
      <c r="AB1" s="7" t="s">
        <v>14</v>
      </c>
      <c r="AC1" s="6"/>
      <c r="AD1" s="7" t="s">
        <v>15</v>
      </c>
      <c r="AE1" s="7"/>
      <c r="AF1" s="7" t="s">
        <v>16</v>
      </c>
      <c r="AG1" s="6"/>
      <c r="AH1" s="7" t="s">
        <v>17</v>
      </c>
      <c r="AI1" s="7" t="s">
        <v>18</v>
      </c>
      <c r="AJ1" s="6"/>
      <c r="AK1" s="7" t="s">
        <v>19</v>
      </c>
      <c r="AL1" s="7"/>
      <c r="AM1" s="7" t="s">
        <v>20</v>
      </c>
      <c r="AN1" s="6"/>
      <c r="AO1" s="7" t="s">
        <v>21</v>
      </c>
      <c r="AQ1" s="9" t="s">
        <v>22</v>
      </c>
    </row>
    <row r="2" spans="1:43" ht="25.15" customHeight="1" x14ac:dyDescent="0.2">
      <c r="A2" s="10"/>
      <c r="B2" s="10"/>
      <c r="C2" s="11" t="s">
        <v>23</v>
      </c>
      <c r="D2" s="12"/>
      <c r="E2" s="13" t="s">
        <v>24</v>
      </c>
      <c r="F2" s="12"/>
      <c r="G2" s="14" t="s">
        <v>25</v>
      </c>
      <c r="H2" s="12"/>
      <c r="I2" s="15">
        <v>33.75</v>
      </c>
      <c r="J2" s="12"/>
      <c r="K2" s="16" t="s">
        <v>26</v>
      </c>
      <c r="L2" s="12"/>
      <c r="M2" s="17"/>
      <c r="N2" s="12"/>
      <c r="O2" s="18">
        <v>2007</v>
      </c>
      <c r="P2" s="19" t="s">
        <v>27</v>
      </c>
      <c r="Q2" s="20"/>
      <c r="R2" s="12"/>
      <c r="S2" s="21"/>
      <c r="T2" s="12"/>
      <c r="U2" s="22">
        <v>91</v>
      </c>
      <c r="V2" s="23"/>
      <c r="W2" s="24">
        <f>Q2*V2</f>
        <v>0</v>
      </c>
      <c r="X2" s="20"/>
      <c r="Y2" s="12"/>
      <c r="Z2" s="25"/>
      <c r="AA2" s="12"/>
      <c r="AB2" s="26"/>
      <c r="AC2" s="23"/>
      <c r="AD2" s="27"/>
      <c r="AE2" s="27"/>
      <c r="AF2" s="26"/>
      <c r="AG2" s="23"/>
      <c r="AH2" s="27"/>
      <c r="AI2" s="26">
        <v>186</v>
      </c>
      <c r="AJ2" s="23"/>
      <c r="AK2" s="28">
        <v>6227.5</v>
      </c>
      <c r="AL2" s="27"/>
      <c r="AM2" s="26">
        <v>150</v>
      </c>
      <c r="AN2" s="23">
        <v>5061.7</v>
      </c>
      <c r="AO2" s="28">
        <v>5061.7</v>
      </c>
      <c r="AQ2" s="29" t="s">
        <v>28</v>
      </c>
    </row>
    <row r="3" spans="1:43" ht="25.15" customHeight="1" x14ac:dyDescent="0.2">
      <c r="A3" s="10"/>
      <c r="B3" s="10"/>
      <c r="C3" s="30"/>
      <c r="D3" s="12"/>
      <c r="E3" s="13" t="s">
        <v>29</v>
      </c>
      <c r="F3" s="12"/>
      <c r="G3" s="14" t="s">
        <v>25</v>
      </c>
      <c r="H3" s="12"/>
      <c r="I3" s="15">
        <v>27</v>
      </c>
      <c r="J3" s="12"/>
      <c r="K3" s="16" t="s">
        <v>26</v>
      </c>
      <c r="L3" s="12"/>
      <c r="M3" s="17"/>
      <c r="N3" s="12"/>
      <c r="O3" s="18">
        <v>2007</v>
      </c>
      <c r="P3" s="19" t="s">
        <v>30</v>
      </c>
      <c r="Q3" s="31"/>
      <c r="R3" s="12"/>
      <c r="S3" s="21"/>
      <c r="T3" s="12"/>
      <c r="U3" s="22">
        <v>261</v>
      </c>
      <c r="V3" s="23"/>
      <c r="W3" s="24">
        <f t="shared" ref="W3:W47" si="0">Q3*V3</f>
        <v>0</v>
      </c>
      <c r="X3" s="31"/>
      <c r="Y3" s="12"/>
      <c r="Z3" s="25"/>
      <c r="AA3" s="12"/>
      <c r="AB3" s="26"/>
      <c r="AC3" s="23"/>
      <c r="AD3" s="27"/>
      <c r="AE3" s="27"/>
      <c r="AF3" s="26"/>
      <c r="AG3" s="23"/>
      <c r="AH3" s="27"/>
      <c r="AI3" s="26">
        <v>628</v>
      </c>
      <c r="AJ3" s="23"/>
      <c r="AK3" s="28">
        <v>16929</v>
      </c>
      <c r="AL3" s="27"/>
      <c r="AM3" s="26">
        <v>581</v>
      </c>
      <c r="AN3" s="23"/>
      <c r="AO3" s="28">
        <v>15685</v>
      </c>
      <c r="AQ3" s="29" t="s">
        <v>28</v>
      </c>
    </row>
    <row r="4" spans="1:43" ht="25.15" customHeight="1" x14ac:dyDescent="0.2">
      <c r="A4" s="10"/>
      <c r="B4" s="10"/>
      <c r="C4" s="30"/>
      <c r="D4" s="12"/>
      <c r="E4" s="13" t="s">
        <v>31</v>
      </c>
      <c r="F4" s="12"/>
      <c r="G4" s="14" t="s">
        <v>25</v>
      </c>
      <c r="H4" s="12"/>
      <c r="I4" s="15">
        <v>33.5</v>
      </c>
      <c r="J4" s="12"/>
      <c r="K4" s="16" t="s">
        <v>32</v>
      </c>
      <c r="L4" s="12"/>
      <c r="M4" s="17"/>
      <c r="N4" s="12"/>
      <c r="O4" s="18">
        <v>2007</v>
      </c>
      <c r="P4" s="19" t="s">
        <v>30</v>
      </c>
      <c r="Q4" s="32"/>
      <c r="R4" s="12"/>
      <c r="S4" s="21"/>
      <c r="T4" s="12"/>
      <c r="U4" s="33">
        <v>1305</v>
      </c>
      <c r="V4" s="23"/>
      <c r="W4" s="24">
        <f t="shared" si="0"/>
        <v>0</v>
      </c>
      <c r="X4" s="32"/>
      <c r="Y4" s="12"/>
      <c r="Z4" s="25"/>
      <c r="AA4" s="12"/>
      <c r="AB4" s="26"/>
      <c r="AC4" s="23"/>
      <c r="AD4" s="27"/>
      <c r="AE4" s="27"/>
      <c r="AF4" s="26"/>
      <c r="AG4" s="23"/>
      <c r="AH4" s="27"/>
      <c r="AI4" s="26">
        <v>2512</v>
      </c>
      <c r="AJ4" s="23"/>
      <c r="AK4" s="28">
        <v>83842</v>
      </c>
      <c r="AL4" s="27"/>
      <c r="AM4" s="26">
        <v>1120</v>
      </c>
      <c r="AN4" s="23"/>
      <c r="AO4" s="28">
        <v>37051</v>
      </c>
      <c r="AQ4" s="29" t="s">
        <v>28</v>
      </c>
    </row>
    <row r="5" spans="1:43" ht="25.15" customHeight="1" x14ac:dyDescent="0.2">
      <c r="A5" s="10"/>
      <c r="B5" s="10"/>
      <c r="C5" s="30"/>
      <c r="D5" s="12"/>
      <c r="E5" s="13" t="s">
        <v>33</v>
      </c>
      <c r="F5" s="12"/>
      <c r="G5" s="14" t="s">
        <v>25</v>
      </c>
      <c r="H5" s="12"/>
      <c r="I5" s="16">
        <v>20</v>
      </c>
      <c r="J5" s="12"/>
      <c r="K5" s="16" t="s">
        <v>26</v>
      </c>
      <c r="L5" s="12"/>
      <c r="M5" s="17"/>
      <c r="N5" s="12"/>
      <c r="O5" s="18" t="s">
        <v>34</v>
      </c>
      <c r="P5" s="19" t="s">
        <v>30</v>
      </c>
      <c r="Q5" s="32"/>
      <c r="R5" s="12"/>
      <c r="S5" s="21"/>
      <c r="T5" s="12"/>
      <c r="U5" s="22">
        <v>38</v>
      </c>
      <c r="V5" s="23"/>
      <c r="W5" s="24">
        <f t="shared" si="0"/>
        <v>0</v>
      </c>
      <c r="X5" s="32"/>
      <c r="Y5" s="12"/>
      <c r="Z5" s="25"/>
      <c r="AA5" s="12"/>
      <c r="AB5" s="26"/>
      <c r="AC5" s="23"/>
      <c r="AD5" s="27"/>
      <c r="AE5" s="27"/>
      <c r="AF5" s="26"/>
      <c r="AG5" s="23"/>
      <c r="AH5" s="27"/>
      <c r="AI5" s="26">
        <v>78</v>
      </c>
      <c r="AJ5" s="23"/>
      <c r="AK5" s="28">
        <v>11710</v>
      </c>
      <c r="AL5" s="27"/>
      <c r="AM5" s="26">
        <v>49</v>
      </c>
      <c r="AN5" s="23"/>
      <c r="AO5" s="28">
        <v>7135</v>
      </c>
      <c r="AQ5" s="29" t="s">
        <v>28</v>
      </c>
    </row>
    <row r="6" spans="1:43" ht="25.15" customHeight="1" x14ac:dyDescent="0.2">
      <c r="A6" s="10"/>
      <c r="B6" s="34"/>
      <c r="C6" s="30"/>
      <c r="D6" s="35"/>
      <c r="E6" s="13"/>
      <c r="F6" s="12"/>
      <c r="G6" s="14"/>
      <c r="H6" s="12"/>
      <c r="I6" s="16">
        <v>5</v>
      </c>
      <c r="J6" s="12"/>
      <c r="K6" s="16" t="s">
        <v>26</v>
      </c>
      <c r="L6" s="12"/>
      <c r="M6" s="17"/>
      <c r="N6" s="12"/>
      <c r="O6" s="18" t="s">
        <v>34</v>
      </c>
      <c r="P6" s="19" t="s">
        <v>30</v>
      </c>
      <c r="Q6" s="36"/>
      <c r="R6" s="35"/>
      <c r="S6" s="21"/>
      <c r="T6" s="35"/>
      <c r="U6" s="22">
        <v>985</v>
      </c>
      <c r="V6" s="37"/>
      <c r="W6" s="24">
        <f t="shared" si="0"/>
        <v>0</v>
      </c>
      <c r="X6" s="36"/>
      <c r="Y6" s="35"/>
      <c r="Z6" s="38"/>
      <c r="AA6" s="35"/>
      <c r="AB6" s="36"/>
      <c r="AC6" s="37"/>
      <c r="AD6" s="39"/>
      <c r="AE6" s="39"/>
      <c r="AF6" s="36"/>
      <c r="AG6" s="37"/>
      <c r="AH6" s="39"/>
      <c r="AI6" s="40"/>
      <c r="AJ6" s="37"/>
      <c r="AK6" s="28"/>
      <c r="AL6" s="39"/>
      <c r="AM6" s="40" t="s">
        <v>35</v>
      </c>
      <c r="AN6" s="37"/>
      <c r="AO6" s="28"/>
      <c r="AQ6" s="29" t="s">
        <v>28</v>
      </c>
    </row>
    <row r="7" spans="1:43" ht="25.15" customHeight="1" x14ac:dyDescent="0.2">
      <c r="A7" s="41"/>
      <c r="B7" s="41"/>
      <c r="C7" s="30"/>
      <c r="D7" s="42"/>
      <c r="E7" s="13" t="s">
        <v>36</v>
      </c>
      <c r="F7" s="43"/>
      <c r="G7" s="14" t="s">
        <v>25</v>
      </c>
      <c r="H7" s="43"/>
      <c r="I7" s="15">
        <v>100</v>
      </c>
      <c r="J7" s="43"/>
      <c r="K7" s="16" t="s">
        <v>37</v>
      </c>
      <c r="L7" s="43"/>
      <c r="M7" s="17"/>
      <c r="N7" s="43"/>
      <c r="O7" s="18" t="s">
        <v>34</v>
      </c>
      <c r="P7" s="19" t="s">
        <v>30</v>
      </c>
      <c r="Q7" s="42"/>
      <c r="R7" s="42"/>
      <c r="S7" s="21"/>
      <c r="T7" s="42"/>
      <c r="U7" s="22">
        <v>111</v>
      </c>
      <c r="V7" s="42"/>
      <c r="W7" s="24">
        <f t="shared" si="0"/>
        <v>0</v>
      </c>
      <c r="X7" s="42"/>
      <c r="Y7" s="42"/>
      <c r="Z7" s="25"/>
      <c r="AA7" s="42"/>
      <c r="AB7" s="42"/>
      <c r="AC7" s="42"/>
      <c r="AD7" s="42"/>
      <c r="AE7" s="42"/>
      <c r="AF7" s="42"/>
      <c r="AG7" s="42"/>
      <c r="AH7" s="42"/>
      <c r="AI7" s="44">
        <v>133</v>
      </c>
      <c r="AJ7" s="42"/>
      <c r="AK7" s="28">
        <v>12770</v>
      </c>
      <c r="AL7" s="42"/>
      <c r="AM7" s="44">
        <v>133</v>
      </c>
      <c r="AN7" s="42"/>
      <c r="AO7" s="28">
        <v>13300</v>
      </c>
      <c r="AQ7" s="29" t="s">
        <v>28</v>
      </c>
    </row>
    <row r="8" spans="1:43" ht="25.15" customHeight="1" x14ac:dyDescent="0.2">
      <c r="A8" s="45"/>
      <c r="B8" s="45"/>
      <c r="C8" s="30"/>
      <c r="D8" s="46"/>
      <c r="E8" s="13" t="s">
        <v>38</v>
      </c>
      <c r="F8" s="47"/>
      <c r="G8" s="14" t="s">
        <v>25</v>
      </c>
      <c r="H8" s="47"/>
      <c r="I8" s="15">
        <v>40.5</v>
      </c>
      <c r="J8" s="48"/>
      <c r="K8" s="16" t="s">
        <v>26</v>
      </c>
      <c r="L8" s="48"/>
      <c r="M8" s="17"/>
      <c r="N8" s="48"/>
      <c r="O8" s="18">
        <v>2007</v>
      </c>
      <c r="P8" s="19" t="s">
        <v>30</v>
      </c>
      <c r="Q8" s="46"/>
      <c r="R8" s="46"/>
      <c r="S8" s="21"/>
      <c r="T8" s="46"/>
      <c r="U8" s="22">
        <v>99</v>
      </c>
      <c r="V8" s="46"/>
      <c r="W8" s="24">
        <f t="shared" si="0"/>
        <v>0</v>
      </c>
      <c r="X8" s="46"/>
      <c r="Y8" s="46"/>
      <c r="Z8" s="49"/>
      <c r="AA8" s="46"/>
      <c r="AB8" s="46"/>
      <c r="AC8" s="46"/>
      <c r="AD8" s="46"/>
      <c r="AE8" s="46"/>
      <c r="AF8" s="46"/>
      <c r="AG8" s="46"/>
      <c r="AH8" s="46"/>
      <c r="AI8" s="48">
        <v>77</v>
      </c>
      <c r="AJ8" s="46"/>
      <c r="AK8" s="28">
        <v>3117.5</v>
      </c>
      <c r="AL8" s="46"/>
      <c r="AM8" s="48">
        <v>68</v>
      </c>
      <c r="AN8" s="46"/>
      <c r="AO8" s="28">
        <v>2754</v>
      </c>
      <c r="AQ8" s="29" t="s">
        <v>28</v>
      </c>
    </row>
    <row r="9" spans="1:43" ht="25.15" customHeight="1" x14ac:dyDescent="0.2">
      <c r="A9" s="41"/>
      <c r="B9" s="41"/>
      <c r="C9" s="30"/>
      <c r="D9" s="42"/>
      <c r="E9" s="13"/>
      <c r="F9" s="43"/>
      <c r="G9" s="14" t="s">
        <v>39</v>
      </c>
      <c r="H9" s="43"/>
      <c r="I9" s="15">
        <v>101.25</v>
      </c>
      <c r="J9" s="43"/>
      <c r="K9" s="16" t="s">
        <v>26</v>
      </c>
      <c r="L9" s="43"/>
      <c r="M9" s="17"/>
      <c r="N9" s="43"/>
      <c r="O9" s="18">
        <v>2007</v>
      </c>
      <c r="P9" s="19" t="s">
        <v>30</v>
      </c>
      <c r="Q9" s="42"/>
      <c r="R9" s="42"/>
      <c r="S9" s="21"/>
      <c r="T9" s="42"/>
      <c r="U9" s="22">
        <v>224</v>
      </c>
      <c r="V9" s="42"/>
      <c r="W9" s="24">
        <f t="shared" si="0"/>
        <v>0</v>
      </c>
      <c r="X9" s="42"/>
      <c r="Y9" s="42"/>
      <c r="Z9" s="25"/>
      <c r="AA9" s="42"/>
      <c r="AB9" s="42"/>
      <c r="AC9" s="42"/>
      <c r="AD9" s="42"/>
      <c r="AE9" s="42"/>
      <c r="AF9" s="42"/>
      <c r="AG9" s="42"/>
      <c r="AH9" s="42"/>
      <c r="AI9" s="44">
        <v>324</v>
      </c>
      <c r="AJ9" s="42"/>
      <c r="AK9" s="28">
        <v>32670</v>
      </c>
      <c r="AL9" s="42"/>
      <c r="AM9" s="44">
        <v>320</v>
      </c>
      <c r="AN9" s="42"/>
      <c r="AO9" s="28">
        <v>32182.880000000001</v>
      </c>
      <c r="AQ9" s="29" t="s">
        <v>28</v>
      </c>
    </row>
    <row r="10" spans="1:43" ht="25.15" customHeight="1" x14ac:dyDescent="0.2">
      <c r="A10" s="41"/>
      <c r="B10" s="41"/>
      <c r="C10" s="30"/>
      <c r="D10" s="42"/>
      <c r="E10" s="13"/>
      <c r="F10" s="43"/>
      <c r="G10" s="14"/>
      <c r="H10" s="43"/>
      <c r="I10" s="15">
        <v>155.25</v>
      </c>
      <c r="J10" s="43"/>
      <c r="K10" s="16" t="s">
        <v>26</v>
      </c>
      <c r="L10" s="43"/>
      <c r="M10" s="17"/>
      <c r="N10" s="43"/>
      <c r="O10" s="18">
        <v>2007</v>
      </c>
      <c r="P10" s="19" t="s">
        <v>30</v>
      </c>
      <c r="Q10" s="42"/>
      <c r="R10" s="42"/>
      <c r="S10" s="21"/>
      <c r="T10" s="42"/>
      <c r="U10" s="22">
        <v>95</v>
      </c>
      <c r="V10" s="42"/>
      <c r="W10" s="24">
        <f t="shared" si="0"/>
        <v>0</v>
      </c>
      <c r="X10" s="42"/>
      <c r="Y10" s="42"/>
      <c r="Z10" s="25"/>
      <c r="AA10" s="42"/>
      <c r="AB10" s="42"/>
      <c r="AC10" s="42"/>
      <c r="AD10" s="42"/>
      <c r="AE10" s="42"/>
      <c r="AF10" s="42"/>
      <c r="AG10" s="42"/>
      <c r="AH10" s="42"/>
      <c r="AI10" s="44">
        <v>185</v>
      </c>
      <c r="AJ10" s="42"/>
      <c r="AK10" s="28">
        <v>28721.25</v>
      </c>
      <c r="AL10" s="42"/>
      <c r="AM10" s="44">
        <v>174</v>
      </c>
      <c r="AN10" s="42"/>
      <c r="AO10" s="28">
        <v>27013.5</v>
      </c>
      <c r="AQ10" s="29" t="s">
        <v>28</v>
      </c>
    </row>
    <row r="11" spans="1:43" ht="25.15" customHeight="1" x14ac:dyDescent="0.2">
      <c r="A11" s="41"/>
      <c r="B11" s="41"/>
      <c r="C11" s="30"/>
      <c r="D11" s="42"/>
      <c r="E11" s="13"/>
      <c r="F11" s="43"/>
      <c r="G11" s="14"/>
      <c r="H11" s="43"/>
      <c r="I11" s="15">
        <v>202.5</v>
      </c>
      <c r="J11" s="43"/>
      <c r="K11" s="16" t="s">
        <v>26</v>
      </c>
      <c r="L11" s="43"/>
      <c r="M11" s="17"/>
      <c r="N11" s="43"/>
      <c r="O11" s="18">
        <v>2007</v>
      </c>
      <c r="P11" s="19" t="s">
        <v>30</v>
      </c>
      <c r="Q11" s="42"/>
      <c r="R11" s="42"/>
      <c r="S11" s="21"/>
      <c r="T11" s="42"/>
      <c r="U11" s="22">
        <v>30</v>
      </c>
      <c r="V11" s="42"/>
      <c r="W11" s="24">
        <f t="shared" si="0"/>
        <v>0</v>
      </c>
      <c r="X11" s="42"/>
      <c r="Y11" s="42"/>
      <c r="Z11" s="25"/>
      <c r="AA11" s="42"/>
      <c r="AB11" s="42"/>
      <c r="AC11" s="42"/>
      <c r="AD11" s="42"/>
      <c r="AE11" s="42"/>
      <c r="AF11" s="42"/>
      <c r="AG11" s="42"/>
      <c r="AH11" s="42"/>
      <c r="AI11" s="44">
        <v>86</v>
      </c>
      <c r="AJ11" s="42"/>
      <c r="AK11" s="28">
        <v>17415</v>
      </c>
      <c r="AL11" s="42"/>
      <c r="AM11" s="44">
        <v>64</v>
      </c>
      <c r="AN11" s="42"/>
      <c r="AO11" s="28">
        <v>12960</v>
      </c>
      <c r="AQ11" s="29" t="s">
        <v>28</v>
      </c>
    </row>
    <row r="12" spans="1:43" ht="25.15" customHeight="1" x14ac:dyDescent="0.2">
      <c r="A12" s="41"/>
      <c r="B12" s="41"/>
      <c r="C12" s="30"/>
      <c r="D12" s="42"/>
      <c r="E12" s="13"/>
      <c r="F12" s="43"/>
      <c r="G12" s="14"/>
      <c r="H12" s="43"/>
      <c r="I12" s="15">
        <v>303.75</v>
      </c>
      <c r="J12" s="43"/>
      <c r="K12" s="16" t="s">
        <v>26</v>
      </c>
      <c r="L12" s="43"/>
      <c r="M12" s="17"/>
      <c r="N12" s="43"/>
      <c r="O12" s="18">
        <v>2007</v>
      </c>
      <c r="P12" s="19" t="s">
        <v>30</v>
      </c>
      <c r="Q12" s="42"/>
      <c r="R12" s="42"/>
      <c r="S12" s="21"/>
      <c r="T12" s="42"/>
      <c r="U12" s="22">
        <v>87</v>
      </c>
      <c r="V12" s="42"/>
      <c r="W12" s="24">
        <f t="shared" si="0"/>
        <v>0</v>
      </c>
      <c r="X12" s="42"/>
      <c r="Y12" s="42"/>
      <c r="Z12" s="25"/>
      <c r="AA12" s="42"/>
      <c r="AB12" s="42"/>
      <c r="AC12" s="42"/>
      <c r="AD12" s="42"/>
      <c r="AE12" s="42"/>
      <c r="AF12" s="42"/>
      <c r="AG12" s="42"/>
      <c r="AH12" s="42"/>
      <c r="AI12" s="44">
        <v>252</v>
      </c>
      <c r="AJ12" s="42"/>
      <c r="AK12" s="28">
        <v>75093.75</v>
      </c>
      <c r="AL12" s="42"/>
      <c r="AM12" s="44">
        <v>255</v>
      </c>
      <c r="AN12" s="42"/>
      <c r="AO12" s="28">
        <v>76848.75</v>
      </c>
      <c r="AQ12" s="29" t="s">
        <v>28</v>
      </c>
    </row>
    <row r="13" spans="1:43" ht="25.15" customHeight="1" x14ac:dyDescent="0.2">
      <c r="A13" s="41"/>
      <c r="B13" s="41"/>
      <c r="C13" s="30"/>
      <c r="D13" s="42"/>
      <c r="E13" s="13" t="s">
        <v>40</v>
      </c>
      <c r="F13" s="43"/>
      <c r="G13" s="14" t="s">
        <v>25</v>
      </c>
      <c r="H13" s="43"/>
      <c r="I13" s="15">
        <v>30.38</v>
      </c>
      <c r="J13" s="43"/>
      <c r="K13" s="16" t="s">
        <v>26</v>
      </c>
      <c r="L13" s="43"/>
      <c r="M13" s="17"/>
      <c r="N13" s="43"/>
      <c r="O13" s="18">
        <v>2007</v>
      </c>
      <c r="P13" s="19" t="s">
        <v>30</v>
      </c>
      <c r="Q13" s="42"/>
      <c r="R13" s="42"/>
      <c r="S13" s="21"/>
      <c r="T13" s="42"/>
      <c r="U13" s="22">
        <v>35</v>
      </c>
      <c r="V13" s="42"/>
      <c r="W13" s="24">
        <f t="shared" si="0"/>
        <v>0</v>
      </c>
      <c r="X13" s="42"/>
      <c r="Y13" s="42"/>
      <c r="Z13" s="25"/>
      <c r="AA13" s="42"/>
      <c r="AB13" s="42"/>
      <c r="AC13" s="42"/>
      <c r="AD13" s="42"/>
      <c r="AE13" s="42"/>
      <c r="AF13" s="42"/>
      <c r="AG13" s="42"/>
      <c r="AH13" s="42"/>
      <c r="AI13" s="44">
        <v>24</v>
      </c>
      <c r="AJ13" s="42"/>
      <c r="AK13" s="28">
        <v>728.85</v>
      </c>
      <c r="AL13" s="42"/>
      <c r="AM13" s="44">
        <v>16</v>
      </c>
      <c r="AN13" s="42"/>
      <c r="AO13" s="28">
        <v>486.08</v>
      </c>
      <c r="AQ13" s="29" t="s">
        <v>28</v>
      </c>
    </row>
    <row r="14" spans="1:43" ht="25.15" customHeight="1" x14ac:dyDescent="0.2">
      <c r="A14" s="41"/>
      <c r="B14" s="41"/>
      <c r="C14" s="30"/>
      <c r="D14" s="42"/>
      <c r="E14" s="13"/>
      <c r="F14" s="43"/>
      <c r="G14" s="14"/>
      <c r="H14" s="43"/>
      <c r="I14" s="15">
        <v>75.94</v>
      </c>
      <c r="J14" s="43"/>
      <c r="K14" s="16" t="s">
        <v>26</v>
      </c>
      <c r="L14" s="43"/>
      <c r="M14" s="17"/>
      <c r="N14" s="43"/>
      <c r="O14" s="18">
        <v>2007</v>
      </c>
      <c r="P14" s="19" t="s">
        <v>30</v>
      </c>
      <c r="Q14" s="42"/>
      <c r="R14" s="42"/>
      <c r="S14" s="21"/>
      <c r="T14" s="42"/>
      <c r="U14" s="22">
        <v>112</v>
      </c>
      <c r="V14" s="42"/>
      <c r="W14" s="24">
        <f t="shared" si="0"/>
        <v>0</v>
      </c>
      <c r="X14" s="42"/>
      <c r="Y14" s="42"/>
      <c r="Z14" s="25"/>
      <c r="AA14" s="42"/>
      <c r="AB14" s="42"/>
      <c r="AC14" s="42"/>
      <c r="AD14" s="42"/>
      <c r="AE14" s="42"/>
      <c r="AF14" s="42"/>
      <c r="AG14" s="42"/>
      <c r="AH14" s="42"/>
      <c r="AI14" s="44">
        <v>208</v>
      </c>
      <c r="AJ14" s="42"/>
      <c r="AK14" s="28">
        <v>15802.72</v>
      </c>
      <c r="AL14" s="42"/>
      <c r="AM14" s="44">
        <v>186</v>
      </c>
      <c r="AN14" s="42"/>
      <c r="AO14" s="28">
        <v>14107.67</v>
      </c>
      <c r="AQ14" s="29" t="s">
        <v>28</v>
      </c>
    </row>
    <row r="15" spans="1:43" ht="25.15" customHeight="1" x14ac:dyDescent="0.2">
      <c r="A15" s="41"/>
      <c r="B15" s="41"/>
      <c r="C15" s="30"/>
      <c r="D15" s="42"/>
      <c r="E15" s="13"/>
      <c r="F15" s="43"/>
      <c r="G15" s="14"/>
      <c r="H15" s="43"/>
      <c r="I15" s="15">
        <v>116.44</v>
      </c>
      <c r="J15" s="43"/>
      <c r="K15" s="16" t="s">
        <v>26</v>
      </c>
      <c r="L15" s="43"/>
      <c r="M15" s="17"/>
      <c r="N15" s="43"/>
      <c r="O15" s="18">
        <v>2007</v>
      </c>
      <c r="P15" s="19" t="s">
        <v>30</v>
      </c>
      <c r="Q15" s="42"/>
      <c r="R15" s="42"/>
      <c r="S15" s="21"/>
      <c r="T15" s="42"/>
      <c r="U15" s="22">
        <v>182</v>
      </c>
      <c r="V15" s="42"/>
      <c r="W15" s="24">
        <f t="shared" si="0"/>
        <v>0</v>
      </c>
      <c r="X15" s="42"/>
      <c r="Y15" s="42"/>
      <c r="Z15" s="25"/>
      <c r="AA15" s="42"/>
      <c r="AB15" s="42"/>
      <c r="AC15" s="42"/>
      <c r="AD15" s="42"/>
      <c r="AE15" s="42"/>
      <c r="AF15" s="42"/>
      <c r="AG15" s="42"/>
      <c r="AH15" s="42"/>
      <c r="AI15" s="44">
        <v>243</v>
      </c>
      <c r="AJ15" s="42"/>
      <c r="AK15" s="28">
        <v>28294.92</v>
      </c>
      <c r="AL15" s="42"/>
      <c r="AM15" s="44">
        <v>211</v>
      </c>
      <c r="AN15" s="42"/>
      <c r="AO15" s="28">
        <v>24568.84</v>
      </c>
      <c r="AQ15" s="29" t="s">
        <v>28</v>
      </c>
    </row>
    <row r="16" spans="1:43" ht="25.15" customHeight="1" x14ac:dyDescent="0.2">
      <c r="C16" s="30"/>
      <c r="D16" s="30"/>
      <c r="E16" s="13"/>
      <c r="F16" s="14"/>
      <c r="G16" s="14"/>
      <c r="H16" s="14"/>
      <c r="I16" s="15">
        <v>151.88</v>
      </c>
      <c r="J16" s="14"/>
      <c r="K16" s="16" t="s">
        <v>26</v>
      </c>
      <c r="L16" s="14"/>
      <c r="M16" s="17"/>
      <c r="N16" s="14"/>
      <c r="O16" s="18">
        <v>2007</v>
      </c>
      <c r="P16" s="19" t="s">
        <v>30</v>
      </c>
      <c r="Q16" s="30"/>
      <c r="R16" s="30"/>
      <c r="S16" s="21"/>
      <c r="T16" s="12"/>
      <c r="U16" s="22">
        <v>86</v>
      </c>
      <c r="V16" s="23"/>
      <c r="W16" s="24">
        <f t="shared" si="0"/>
        <v>0</v>
      </c>
      <c r="X16" s="32"/>
      <c r="Y16" s="12"/>
      <c r="Z16" s="25"/>
      <c r="AA16" s="30"/>
      <c r="AB16" s="30"/>
      <c r="AC16" s="30"/>
      <c r="AD16" s="30"/>
      <c r="AE16" s="30"/>
      <c r="AF16" s="30"/>
      <c r="AG16" s="30"/>
      <c r="AH16" s="30"/>
      <c r="AI16" s="50">
        <v>203</v>
      </c>
      <c r="AJ16" s="30"/>
      <c r="AK16" s="28">
        <v>30831.64</v>
      </c>
      <c r="AL16" s="30"/>
      <c r="AM16" s="50">
        <v>185</v>
      </c>
      <c r="AN16" s="30"/>
      <c r="AO16" s="28">
        <v>28097.8</v>
      </c>
      <c r="AQ16" s="29" t="s">
        <v>28</v>
      </c>
    </row>
    <row r="17" spans="3:43" ht="25.15" customHeight="1" x14ac:dyDescent="0.2">
      <c r="C17" s="30"/>
      <c r="D17" s="30"/>
      <c r="E17" s="13"/>
      <c r="F17" s="14"/>
      <c r="G17" s="14"/>
      <c r="H17" s="14"/>
      <c r="I17" s="15">
        <v>227.81</v>
      </c>
      <c r="J17" s="14"/>
      <c r="K17" s="16" t="s">
        <v>26</v>
      </c>
      <c r="L17" s="14"/>
      <c r="M17" s="17"/>
      <c r="N17" s="14"/>
      <c r="O17" s="18">
        <v>2007</v>
      </c>
      <c r="P17" s="19" t="s">
        <v>30</v>
      </c>
      <c r="Q17" s="30"/>
      <c r="R17" s="30"/>
      <c r="S17" s="21"/>
      <c r="T17" s="12"/>
      <c r="U17" s="22">
        <v>225</v>
      </c>
      <c r="V17" s="23"/>
      <c r="W17" s="24">
        <f t="shared" si="0"/>
        <v>0</v>
      </c>
      <c r="X17" s="32"/>
      <c r="Y17" s="12"/>
      <c r="Z17" s="25"/>
      <c r="AA17" s="30"/>
      <c r="AB17" s="30"/>
      <c r="AC17" s="30"/>
      <c r="AD17" s="30"/>
      <c r="AE17" s="30"/>
      <c r="AF17" s="30"/>
      <c r="AG17" s="30"/>
      <c r="AH17" s="30"/>
      <c r="AI17" s="50">
        <v>639</v>
      </c>
      <c r="AJ17" s="30"/>
      <c r="AK17" s="28">
        <v>145190.51</v>
      </c>
      <c r="AL17" s="30"/>
      <c r="AM17" s="50">
        <v>621</v>
      </c>
      <c r="AN17" s="30"/>
      <c r="AO17" s="28">
        <v>139907.41</v>
      </c>
      <c r="AQ17" s="29" t="s">
        <v>28</v>
      </c>
    </row>
    <row r="18" spans="3:43" ht="25.15" customHeight="1" x14ac:dyDescent="0.2">
      <c r="C18" s="30"/>
      <c r="D18" s="30"/>
      <c r="E18" s="13" t="s">
        <v>41</v>
      </c>
      <c r="F18" s="14"/>
      <c r="G18" s="14" t="s">
        <v>25</v>
      </c>
      <c r="H18" s="14"/>
      <c r="I18" s="15">
        <v>67.5</v>
      </c>
      <c r="J18" s="14"/>
      <c r="K18" s="16" t="s">
        <v>26</v>
      </c>
      <c r="L18" s="14"/>
      <c r="M18" s="17"/>
      <c r="N18" s="14"/>
      <c r="O18" s="18">
        <v>2007</v>
      </c>
      <c r="P18" s="19" t="s">
        <v>30</v>
      </c>
      <c r="Q18" s="30"/>
      <c r="R18" s="30"/>
      <c r="S18" s="21"/>
      <c r="T18" s="12"/>
      <c r="U18" s="22">
        <v>983</v>
      </c>
      <c r="V18" s="23"/>
      <c r="W18" s="24">
        <f t="shared" si="0"/>
        <v>0</v>
      </c>
      <c r="X18" s="32"/>
      <c r="Y18" s="12"/>
      <c r="Z18" s="25"/>
      <c r="AA18" s="30"/>
      <c r="AB18" s="30"/>
      <c r="AC18" s="30"/>
      <c r="AD18" s="30"/>
      <c r="AE18" s="30"/>
      <c r="AF18" s="30"/>
      <c r="AG18" s="30"/>
      <c r="AH18" s="30"/>
      <c r="AI18" s="50">
        <v>1610</v>
      </c>
      <c r="AJ18" s="30"/>
      <c r="AK18" s="28">
        <v>108511.88</v>
      </c>
      <c r="AL18" s="30"/>
      <c r="AM18" s="50">
        <v>1203</v>
      </c>
      <c r="AN18" s="30"/>
      <c r="AO18" s="28">
        <v>81077.75</v>
      </c>
      <c r="AQ18" s="29" t="s">
        <v>28</v>
      </c>
    </row>
    <row r="19" spans="3:43" ht="25.15" customHeight="1" x14ac:dyDescent="0.2">
      <c r="C19" s="30"/>
      <c r="D19" s="30"/>
      <c r="E19" s="13"/>
      <c r="F19" s="14"/>
      <c r="G19" s="14"/>
      <c r="H19" s="14"/>
      <c r="I19" s="15">
        <v>114.5</v>
      </c>
      <c r="J19" s="14"/>
      <c r="K19" s="16" t="s">
        <v>26</v>
      </c>
      <c r="L19" s="14"/>
      <c r="M19" s="17"/>
      <c r="N19" s="14"/>
      <c r="O19" s="18">
        <v>2007</v>
      </c>
      <c r="P19" s="19" t="s">
        <v>30</v>
      </c>
      <c r="Q19" s="30"/>
      <c r="R19" s="30"/>
      <c r="S19" s="21"/>
      <c r="T19" s="12"/>
      <c r="U19" s="22">
        <v>400</v>
      </c>
      <c r="V19" s="23"/>
      <c r="W19" s="24">
        <f t="shared" si="0"/>
        <v>0</v>
      </c>
      <c r="X19" s="32"/>
      <c r="Y19" s="12"/>
      <c r="Z19" s="25"/>
      <c r="AA19" s="30"/>
      <c r="AB19" s="30"/>
      <c r="AC19" s="30"/>
      <c r="AD19" s="30"/>
      <c r="AE19" s="30"/>
      <c r="AF19" s="30"/>
      <c r="AG19" s="30"/>
      <c r="AH19" s="30"/>
      <c r="AI19" s="50">
        <v>700</v>
      </c>
      <c r="AJ19" s="30"/>
      <c r="AK19" s="28">
        <v>79735.25</v>
      </c>
      <c r="AL19" s="30"/>
      <c r="AM19" s="50">
        <v>580</v>
      </c>
      <c r="AN19" s="30"/>
      <c r="AO19" s="28">
        <v>65672.75</v>
      </c>
      <c r="AQ19" s="29" t="s">
        <v>28</v>
      </c>
    </row>
    <row r="20" spans="3:43" ht="25.15" customHeight="1" x14ac:dyDescent="0.2">
      <c r="C20" s="30"/>
      <c r="D20" s="30"/>
      <c r="E20" s="13"/>
      <c r="F20" s="14"/>
      <c r="G20" s="14"/>
      <c r="H20" s="14"/>
      <c r="I20" s="15">
        <v>236.25</v>
      </c>
      <c r="J20" s="14"/>
      <c r="K20" s="16" t="s">
        <v>26</v>
      </c>
      <c r="L20" s="14"/>
      <c r="M20" s="17"/>
      <c r="N20" s="14"/>
      <c r="O20" s="18">
        <v>2007</v>
      </c>
      <c r="P20" s="19" t="s">
        <v>30</v>
      </c>
      <c r="Q20" s="30"/>
      <c r="R20" s="30"/>
      <c r="S20" s="21"/>
      <c r="T20" s="12"/>
      <c r="U20" s="22">
        <v>540</v>
      </c>
      <c r="V20" s="23"/>
      <c r="W20" s="24">
        <f t="shared" si="0"/>
        <v>0</v>
      </c>
      <c r="X20" s="32"/>
      <c r="Y20" s="12"/>
      <c r="Z20" s="25"/>
      <c r="AA20" s="30"/>
      <c r="AB20" s="30"/>
      <c r="AC20" s="30"/>
      <c r="AD20" s="30"/>
      <c r="AE20" s="30"/>
      <c r="AF20" s="30"/>
      <c r="AG20" s="30"/>
      <c r="AH20" s="30"/>
      <c r="AI20" s="50">
        <v>945</v>
      </c>
      <c r="AJ20" s="30"/>
      <c r="AK20" s="28">
        <v>222328.5</v>
      </c>
      <c r="AL20" s="30"/>
      <c r="AM20" s="50">
        <v>786</v>
      </c>
      <c r="AN20" s="30"/>
      <c r="AO20" s="28">
        <v>184983.49</v>
      </c>
      <c r="AQ20" s="29" t="s">
        <v>28</v>
      </c>
    </row>
    <row r="21" spans="3:43" ht="25.15" customHeight="1" x14ac:dyDescent="0.2">
      <c r="C21" s="30"/>
      <c r="D21" s="30"/>
      <c r="E21" s="13"/>
      <c r="F21" s="14"/>
      <c r="G21" s="14"/>
      <c r="H21" s="14"/>
      <c r="I21" s="15">
        <v>275</v>
      </c>
      <c r="J21" s="14"/>
      <c r="K21" s="16" t="s">
        <v>26</v>
      </c>
      <c r="L21" s="14"/>
      <c r="M21" s="17"/>
      <c r="N21" s="14"/>
      <c r="O21" s="18">
        <v>2007</v>
      </c>
      <c r="P21" s="19" t="s">
        <v>30</v>
      </c>
      <c r="Q21" s="30"/>
      <c r="R21" s="30"/>
      <c r="S21" s="21"/>
      <c r="T21" s="12"/>
      <c r="U21" s="22">
        <v>312</v>
      </c>
      <c r="V21" s="23"/>
      <c r="W21" s="24">
        <f t="shared" si="0"/>
        <v>0</v>
      </c>
      <c r="X21" s="32"/>
      <c r="Y21" s="12"/>
      <c r="Z21" s="25"/>
      <c r="AA21" s="30"/>
      <c r="AB21" s="30"/>
      <c r="AC21" s="30"/>
      <c r="AD21" s="30"/>
      <c r="AE21" s="30"/>
      <c r="AF21" s="30"/>
      <c r="AG21" s="30"/>
      <c r="AH21" s="30"/>
      <c r="AI21" s="50">
        <v>570</v>
      </c>
      <c r="AJ21" s="30"/>
      <c r="AK21" s="28">
        <v>155460</v>
      </c>
      <c r="AL21" s="30"/>
      <c r="AM21" s="50">
        <v>462</v>
      </c>
      <c r="AN21" s="30"/>
      <c r="AO21" s="28">
        <v>126567.5</v>
      </c>
      <c r="AQ21" s="29" t="s">
        <v>28</v>
      </c>
    </row>
    <row r="22" spans="3:43" ht="25.15" customHeight="1" x14ac:dyDescent="0.2">
      <c r="C22" s="30"/>
      <c r="D22" s="30"/>
      <c r="E22" s="13"/>
      <c r="F22" s="14"/>
      <c r="G22" s="14"/>
      <c r="H22" s="14"/>
      <c r="I22" s="15">
        <v>303.75</v>
      </c>
      <c r="J22" s="14"/>
      <c r="K22" s="16" t="s">
        <v>26</v>
      </c>
      <c r="L22" s="14"/>
      <c r="M22" s="17"/>
      <c r="N22" s="14"/>
      <c r="O22" s="18">
        <v>2007</v>
      </c>
      <c r="P22" s="19" t="s">
        <v>30</v>
      </c>
      <c r="Q22" s="30"/>
      <c r="R22" s="30"/>
      <c r="S22" s="21"/>
      <c r="T22" s="12"/>
      <c r="U22" s="33">
        <v>1109</v>
      </c>
      <c r="V22" s="23"/>
      <c r="W22" s="24">
        <f t="shared" si="0"/>
        <v>0</v>
      </c>
      <c r="X22" s="32"/>
      <c r="Y22" s="12"/>
      <c r="Z22" s="25"/>
      <c r="AA22" s="30"/>
      <c r="AB22" s="30"/>
      <c r="AC22" s="30"/>
      <c r="AD22" s="30"/>
      <c r="AE22" s="30"/>
      <c r="AF22" s="30"/>
      <c r="AG22" s="30"/>
      <c r="AH22" s="30"/>
      <c r="AI22" s="50">
        <v>2622</v>
      </c>
      <c r="AJ22" s="30"/>
      <c r="AK22" s="28">
        <v>789966.89</v>
      </c>
      <c r="AL22" s="30"/>
      <c r="AM22" s="51">
        <v>2517</v>
      </c>
      <c r="AN22" s="30"/>
      <c r="AO22" s="28">
        <v>755131.48</v>
      </c>
      <c r="AQ22" s="29" t="s">
        <v>28</v>
      </c>
    </row>
    <row r="23" spans="3:43" ht="25.15" customHeight="1" x14ac:dyDescent="0.2">
      <c r="C23" s="30"/>
      <c r="D23" s="30"/>
      <c r="E23" s="13"/>
      <c r="F23" s="14"/>
      <c r="G23" s="14"/>
      <c r="H23" s="14"/>
      <c r="I23" s="15">
        <v>50</v>
      </c>
      <c r="J23" s="14"/>
      <c r="K23" s="16" t="s">
        <v>26</v>
      </c>
      <c r="L23" s="14"/>
      <c r="M23" s="17"/>
      <c r="N23" s="14"/>
      <c r="O23" s="18">
        <v>2007</v>
      </c>
      <c r="P23" s="19" t="s">
        <v>30</v>
      </c>
      <c r="Q23" s="30"/>
      <c r="R23" s="30"/>
      <c r="S23" s="21"/>
      <c r="T23" s="12"/>
      <c r="U23" s="22">
        <v>0</v>
      </c>
      <c r="V23" s="23"/>
      <c r="W23" s="24">
        <f t="shared" si="0"/>
        <v>0</v>
      </c>
      <c r="X23" s="32"/>
      <c r="Y23" s="12"/>
      <c r="Z23" s="25"/>
      <c r="AA23" s="30"/>
      <c r="AB23" s="30"/>
      <c r="AC23" s="30"/>
      <c r="AD23" s="30"/>
      <c r="AE23" s="30"/>
      <c r="AF23" s="30"/>
      <c r="AG23" s="30"/>
      <c r="AH23" s="30"/>
      <c r="AI23" s="52"/>
      <c r="AJ23" s="30"/>
      <c r="AK23" s="28"/>
      <c r="AL23" s="30"/>
      <c r="AM23" s="52"/>
      <c r="AN23" s="30"/>
      <c r="AO23" s="28"/>
      <c r="AQ23" s="53"/>
    </row>
    <row r="24" spans="3:43" ht="25.15" customHeight="1" x14ac:dyDescent="0.2">
      <c r="C24" s="30"/>
      <c r="D24" s="30"/>
      <c r="E24" s="13"/>
      <c r="F24" s="14"/>
      <c r="G24" s="14"/>
      <c r="H24" s="14"/>
      <c r="I24" s="15" t="s">
        <v>42</v>
      </c>
      <c r="J24" s="14"/>
      <c r="K24" s="16" t="s">
        <v>43</v>
      </c>
      <c r="L24" s="14"/>
      <c r="M24" s="17"/>
      <c r="N24" s="14"/>
      <c r="O24" s="18" t="s">
        <v>43</v>
      </c>
      <c r="P24" s="19" t="s">
        <v>30</v>
      </c>
      <c r="Q24" s="30"/>
      <c r="R24" s="30"/>
      <c r="S24" s="21"/>
      <c r="T24" s="12"/>
      <c r="U24" s="22">
        <v>394</v>
      </c>
      <c r="V24" s="23"/>
      <c r="W24" s="24">
        <v>0</v>
      </c>
      <c r="X24" s="32"/>
      <c r="Y24" s="12"/>
      <c r="Z24" s="25"/>
      <c r="AA24" s="30"/>
      <c r="AB24" s="30"/>
      <c r="AC24" s="30"/>
      <c r="AD24" s="30"/>
      <c r="AE24" s="30"/>
      <c r="AF24" s="30"/>
      <c r="AG24" s="30"/>
      <c r="AH24" s="30"/>
      <c r="AI24" s="52"/>
      <c r="AJ24" s="30"/>
      <c r="AK24" s="28"/>
      <c r="AL24" s="30"/>
      <c r="AM24" s="52"/>
      <c r="AN24" s="30"/>
      <c r="AO24" s="28"/>
      <c r="AQ24" s="53"/>
    </row>
    <row r="25" spans="3:43" ht="25.15" customHeight="1" x14ac:dyDescent="0.2">
      <c r="C25" s="30"/>
      <c r="D25" s="30"/>
      <c r="E25" s="13" t="s">
        <v>44</v>
      </c>
      <c r="F25" s="14"/>
      <c r="G25" s="14" t="s">
        <v>25</v>
      </c>
      <c r="H25" s="14"/>
      <c r="I25" s="15">
        <v>50.63</v>
      </c>
      <c r="J25" s="14"/>
      <c r="K25" s="16" t="s">
        <v>26</v>
      </c>
      <c r="L25" s="14"/>
      <c r="M25" s="17"/>
      <c r="N25" s="14"/>
      <c r="O25" s="18">
        <v>2007</v>
      </c>
      <c r="P25" s="19" t="s">
        <v>30</v>
      </c>
      <c r="Q25" s="30"/>
      <c r="R25" s="30"/>
      <c r="S25" s="21"/>
      <c r="T25" s="12"/>
      <c r="U25" s="22">
        <v>88</v>
      </c>
      <c r="V25" s="23"/>
      <c r="W25" s="24">
        <f t="shared" si="0"/>
        <v>0</v>
      </c>
      <c r="X25" s="32"/>
      <c r="Y25" s="12"/>
      <c r="Z25" s="25"/>
      <c r="AA25" s="30"/>
      <c r="AB25" s="30"/>
      <c r="AC25" s="30"/>
      <c r="AD25" s="30"/>
      <c r="AE25" s="30"/>
      <c r="AF25" s="30"/>
      <c r="AG25" s="30"/>
      <c r="AH25" s="30"/>
      <c r="AI25" s="54">
        <v>183</v>
      </c>
      <c r="AJ25" s="30"/>
      <c r="AK25" s="28">
        <v>9275.3799999999992</v>
      </c>
      <c r="AL25" s="30"/>
      <c r="AM25" s="54">
        <v>154</v>
      </c>
      <c r="AN25" s="30"/>
      <c r="AO25" s="28">
        <v>7797.02</v>
      </c>
      <c r="AQ25" s="29" t="s">
        <v>28</v>
      </c>
    </row>
    <row r="26" spans="3:43" ht="25.15" customHeight="1" x14ac:dyDescent="0.2">
      <c r="C26" s="30"/>
      <c r="D26" s="30"/>
      <c r="E26" s="13"/>
      <c r="F26" s="14"/>
      <c r="G26" s="14"/>
      <c r="H26" s="14"/>
      <c r="I26" s="15">
        <v>85.88</v>
      </c>
      <c r="J26" s="14"/>
      <c r="K26" s="16" t="s">
        <v>26</v>
      </c>
      <c r="L26" s="14"/>
      <c r="M26" s="17"/>
      <c r="N26" s="14"/>
      <c r="O26" s="18">
        <v>2007</v>
      </c>
      <c r="P26" s="19" t="s">
        <v>30</v>
      </c>
      <c r="Q26" s="30"/>
      <c r="R26" s="30"/>
      <c r="S26" s="21"/>
      <c r="T26" s="12"/>
      <c r="U26" s="22">
        <v>77</v>
      </c>
      <c r="V26" s="23"/>
      <c r="W26" s="24">
        <f t="shared" si="0"/>
        <v>0</v>
      </c>
      <c r="X26" s="32"/>
      <c r="Y26" s="12"/>
      <c r="Z26" s="25"/>
      <c r="AA26" s="30"/>
      <c r="AB26" s="30"/>
      <c r="AC26" s="30"/>
      <c r="AD26" s="30"/>
      <c r="AE26" s="30"/>
      <c r="AF26" s="30"/>
      <c r="AG26" s="30"/>
      <c r="AH26" s="30"/>
      <c r="AI26" s="54">
        <v>117</v>
      </c>
      <c r="AJ26" s="30"/>
      <c r="AK26" s="28">
        <v>10030.040000000001</v>
      </c>
      <c r="AL26" s="30"/>
      <c r="AM26" s="54">
        <v>108</v>
      </c>
      <c r="AN26" s="30"/>
      <c r="AO26" s="28">
        <v>9275.0400000000009</v>
      </c>
      <c r="AQ26" s="29" t="s">
        <v>28</v>
      </c>
    </row>
    <row r="27" spans="3:43" ht="25.15" customHeight="1" x14ac:dyDescent="0.2">
      <c r="C27" s="30"/>
      <c r="D27" s="30"/>
      <c r="E27" s="13"/>
      <c r="F27" s="14"/>
      <c r="G27" s="14"/>
      <c r="H27" s="14"/>
      <c r="I27" s="15">
        <v>177.19</v>
      </c>
      <c r="J27" s="14"/>
      <c r="K27" s="16" t="s">
        <v>26</v>
      </c>
      <c r="L27" s="14"/>
      <c r="M27" s="17"/>
      <c r="N27" s="14"/>
      <c r="O27" s="18">
        <v>2007</v>
      </c>
      <c r="P27" s="19" t="s">
        <v>30</v>
      </c>
      <c r="Q27" s="30"/>
      <c r="R27" s="30"/>
      <c r="S27" s="21"/>
      <c r="T27" s="12"/>
      <c r="U27" s="22">
        <v>141</v>
      </c>
      <c r="V27" s="23"/>
      <c r="W27" s="24">
        <f t="shared" si="0"/>
        <v>0</v>
      </c>
      <c r="X27" s="32"/>
      <c r="Y27" s="12"/>
      <c r="Z27" s="25"/>
      <c r="AA27" s="30"/>
      <c r="AB27" s="30"/>
      <c r="AC27" s="30"/>
      <c r="AD27" s="30"/>
      <c r="AE27" s="30"/>
      <c r="AF27" s="30"/>
      <c r="AG27" s="30"/>
      <c r="AH27" s="30"/>
      <c r="AI27" s="54">
        <v>182</v>
      </c>
      <c r="AJ27" s="30"/>
      <c r="AK27" s="28">
        <v>31995.46</v>
      </c>
      <c r="AL27" s="30"/>
      <c r="AM27" s="54">
        <v>139</v>
      </c>
      <c r="AN27" s="30"/>
      <c r="AO27" s="28">
        <v>24629.41</v>
      </c>
      <c r="AQ27" s="29" t="s">
        <v>28</v>
      </c>
    </row>
    <row r="28" spans="3:43" ht="25.15" customHeight="1" x14ac:dyDescent="0.2">
      <c r="C28" s="30"/>
      <c r="D28" s="30"/>
      <c r="E28" s="13"/>
      <c r="F28" s="14"/>
      <c r="G28" s="14"/>
      <c r="H28" s="14"/>
      <c r="I28" s="15">
        <v>206.25</v>
      </c>
      <c r="J28" s="14"/>
      <c r="K28" s="16" t="s">
        <v>26</v>
      </c>
      <c r="L28" s="14"/>
      <c r="M28" s="17"/>
      <c r="N28" s="14"/>
      <c r="O28" s="18">
        <v>2007</v>
      </c>
      <c r="P28" s="19" t="s">
        <v>30</v>
      </c>
      <c r="Q28" s="30"/>
      <c r="R28" s="30"/>
      <c r="S28" s="21"/>
      <c r="T28" s="12"/>
      <c r="U28" s="22">
        <v>141</v>
      </c>
      <c r="V28" s="23"/>
      <c r="W28" s="24">
        <f t="shared" si="0"/>
        <v>0</v>
      </c>
      <c r="X28" s="32"/>
      <c r="Y28" s="12"/>
      <c r="Z28" s="25"/>
      <c r="AA28" s="30"/>
      <c r="AB28" s="30"/>
      <c r="AC28" s="30"/>
      <c r="AD28" s="30"/>
      <c r="AE28" s="30"/>
      <c r="AF28" s="30"/>
      <c r="AG28" s="30"/>
      <c r="AH28" s="30"/>
      <c r="AI28" s="54">
        <v>253</v>
      </c>
      <c r="AJ28" s="30"/>
      <c r="AK28" s="28">
        <v>51972.25</v>
      </c>
      <c r="AL28" s="30"/>
      <c r="AM28" s="54">
        <v>229</v>
      </c>
      <c r="AN28" s="30"/>
      <c r="AO28" s="28">
        <v>47205.93</v>
      </c>
      <c r="AQ28" s="29" t="s">
        <v>28</v>
      </c>
    </row>
    <row r="29" spans="3:43" ht="25.15" customHeight="1" x14ac:dyDescent="0.2">
      <c r="C29" s="30"/>
      <c r="D29" s="30"/>
      <c r="E29" s="13"/>
      <c r="F29" s="14"/>
      <c r="G29" s="14"/>
      <c r="H29" s="14"/>
      <c r="I29" s="15">
        <v>227.81</v>
      </c>
      <c r="J29" s="14"/>
      <c r="K29" s="16" t="s">
        <v>26</v>
      </c>
      <c r="L29" s="14"/>
      <c r="M29" s="17"/>
      <c r="N29" s="14"/>
      <c r="O29" s="18">
        <v>2007</v>
      </c>
      <c r="P29" s="19" t="s">
        <v>30</v>
      </c>
      <c r="Q29" s="30"/>
      <c r="R29" s="30"/>
      <c r="S29" s="21"/>
      <c r="T29" s="12"/>
      <c r="U29" s="22">
        <v>194</v>
      </c>
      <c r="V29" s="23"/>
      <c r="W29" s="24">
        <f t="shared" si="0"/>
        <v>0</v>
      </c>
      <c r="X29" s="32"/>
      <c r="Y29" s="12"/>
      <c r="Z29" s="25"/>
      <c r="AA29" s="30"/>
      <c r="AB29" s="30"/>
      <c r="AC29" s="30"/>
      <c r="AD29" s="30"/>
      <c r="AE29" s="30"/>
      <c r="AF29" s="30"/>
      <c r="AG29" s="30"/>
      <c r="AH29" s="30"/>
      <c r="AI29" s="54">
        <v>579</v>
      </c>
      <c r="AJ29" s="30"/>
      <c r="AK29" s="28">
        <v>131900.54</v>
      </c>
      <c r="AL29" s="30"/>
      <c r="AM29" s="54">
        <v>585</v>
      </c>
      <c r="AN29" s="30"/>
      <c r="AO29" s="28">
        <v>131734.93</v>
      </c>
      <c r="AQ29" s="29" t="s">
        <v>28</v>
      </c>
    </row>
    <row r="30" spans="3:43" ht="25.15" customHeight="1" x14ac:dyDescent="0.2">
      <c r="C30" s="30"/>
      <c r="D30" s="30"/>
      <c r="E30" s="13" t="s">
        <v>45</v>
      </c>
      <c r="F30" s="14"/>
      <c r="G30" s="14" t="s">
        <v>25</v>
      </c>
      <c r="H30" s="14"/>
      <c r="I30" s="15">
        <v>67.5</v>
      </c>
      <c r="J30" s="14"/>
      <c r="K30" s="16" t="s">
        <v>26</v>
      </c>
      <c r="L30" s="14"/>
      <c r="M30" s="17"/>
      <c r="N30" s="14"/>
      <c r="O30" s="18">
        <v>2007</v>
      </c>
      <c r="P30" s="19" t="s">
        <v>30</v>
      </c>
      <c r="Q30" s="30"/>
      <c r="R30" s="30"/>
      <c r="S30" s="21"/>
      <c r="T30" s="12"/>
      <c r="U30" s="22">
        <v>155</v>
      </c>
      <c r="V30" s="23"/>
      <c r="W30" s="24">
        <f t="shared" si="0"/>
        <v>0</v>
      </c>
      <c r="X30" s="32"/>
      <c r="Y30" s="12"/>
      <c r="Z30" s="25"/>
      <c r="AA30" s="30"/>
      <c r="AB30" s="30"/>
      <c r="AC30" s="30"/>
      <c r="AD30" s="30"/>
      <c r="AE30" s="30"/>
      <c r="AF30" s="30"/>
      <c r="AG30" s="30"/>
      <c r="AH30" s="30"/>
      <c r="AI30" s="54">
        <v>217</v>
      </c>
      <c r="AJ30" s="30">
        <v>14596.5</v>
      </c>
      <c r="AK30" s="28">
        <v>14593.5</v>
      </c>
      <c r="AL30" s="30"/>
      <c r="AM30" s="54">
        <v>171</v>
      </c>
      <c r="AN30" s="30"/>
      <c r="AO30" s="28">
        <v>11539.8</v>
      </c>
      <c r="AQ30" s="29" t="s">
        <v>28</v>
      </c>
    </row>
    <row r="31" spans="3:43" ht="25.15" customHeight="1" x14ac:dyDescent="0.2">
      <c r="C31" s="30"/>
      <c r="D31" s="30"/>
      <c r="E31" s="13"/>
      <c r="F31" s="14"/>
      <c r="G31" s="14"/>
      <c r="H31" s="14"/>
      <c r="I31" s="15">
        <v>135</v>
      </c>
      <c r="J31" s="14"/>
      <c r="K31" s="16" t="s">
        <v>26</v>
      </c>
      <c r="L31" s="14"/>
      <c r="M31" s="17"/>
      <c r="N31" s="14"/>
      <c r="O31" s="18">
        <v>2007</v>
      </c>
      <c r="P31" s="19" t="s">
        <v>30</v>
      </c>
      <c r="Q31" s="30"/>
      <c r="R31" s="30"/>
      <c r="S31" s="21"/>
      <c r="T31" s="12"/>
      <c r="U31" s="22">
        <v>61</v>
      </c>
      <c r="V31" s="23"/>
      <c r="W31" s="24">
        <f t="shared" si="0"/>
        <v>0</v>
      </c>
      <c r="X31" s="32"/>
      <c r="Y31" s="12"/>
      <c r="Z31" s="25"/>
      <c r="AA31" s="30"/>
      <c r="AB31" s="30"/>
      <c r="AC31" s="30"/>
      <c r="AD31" s="30"/>
      <c r="AE31" s="30"/>
      <c r="AF31" s="30"/>
      <c r="AG31" s="30"/>
      <c r="AH31" s="30"/>
      <c r="AI31" s="54">
        <v>111</v>
      </c>
      <c r="AJ31" s="30"/>
      <c r="AK31" s="28">
        <v>14985</v>
      </c>
      <c r="AL31" s="30"/>
      <c r="AM31" s="54">
        <v>92</v>
      </c>
      <c r="AN31" s="30"/>
      <c r="AO31" s="28">
        <v>12420</v>
      </c>
      <c r="AQ31" s="29" t="s">
        <v>28</v>
      </c>
    </row>
    <row r="32" spans="3:43" ht="25.15" customHeight="1" x14ac:dyDescent="0.2">
      <c r="C32" s="30"/>
      <c r="D32" s="30"/>
      <c r="E32" s="13"/>
      <c r="F32" s="14"/>
      <c r="G32" s="14"/>
      <c r="H32" s="14"/>
      <c r="I32" s="15">
        <v>202.5</v>
      </c>
      <c r="J32" s="14"/>
      <c r="K32" s="16" t="s">
        <v>26</v>
      </c>
      <c r="L32" s="14"/>
      <c r="M32" s="17"/>
      <c r="N32" s="14"/>
      <c r="O32" s="18">
        <v>2007</v>
      </c>
      <c r="P32" s="19" t="s">
        <v>30</v>
      </c>
      <c r="Q32" s="30"/>
      <c r="R32" s="30"/>
      <c r="S32" s="21"/>
      <c r="T32" s="12"/>
      <c r="U32" s="22">
        <v>21</v>
      </c>
      <c r="V32" s="23"/>
      <c r="W32" s="24">
        <f t="shared" si="0"/>
        <v>0</v>
      </c>
      <c r="X32" s="32"/>
      <c r="Y32" s="12"/>
      <c r="Z32" s="25"/>
      <c r="AA32" s="30"/>
      <c r="AB32" s="30"/>
      <c r="AC32" s="30"/>
      <c r="AD32" s="30"/>
      <c r="AE32" s="30"/>
      <c r="AF32" s="30"/>
      <c r="AG32" s="30"/>
      <c r="AH32" s="30"/>
      <c r="AI32" s="54">
        <v>45</v>
      </c>
      <c r="AJ32" s="30"/>
      <c r="AK32" s="28">
        <v>9112.5</v>
      </c>
      <c r="AL32" s="30"/>
      <c r="AM32" s="54">
        <v>37</v>
      </c>
      <c r="AN32" s="30"/>
      <c r="AO32" s="28">
        <v>7492.5</v>
      </c>
      <c r="AQ32" s="29" t="s">
        <v>28</v>
      </c>
    </row>
    <row r="33" spans="3:43" ht="25.15" customHeight="1" x14ac:dyDescent="0.2">
      <c r="C33" s="30"/>
      <c r="D33" s="30"/>
      <c r="E33" s="13"/>
      <c r="F33" s="14"/>
      <c r="G33" s="14"/>
      <c r="H33" s="14"/>
      <c r="I33" s="15">
        <v>337.5</v>
      </c>
      <c r="J33" s="14"/>
      <c r="K33" s="16" t="s">
        <v>26</v>
      </c>
      <c r="L33" s="14"/>
      <c r="M33" s="17"/>
      <c r="N33" s="14"/>
      <c r="O33" s="18">
        <v>2007</v>
      </c>
      <c r="P33" s="19" t="s">
        <v>30</v>
      </c>
      <c r="Q33" s="30"/>
      <c r="R33" s="30"/>
      <c r="S33" s="21"/>
      <c r="T33" s="12"/>
      <c r="U33" s="22">
        <v>256</v>
      </c>
      <c r="V33" s="23"/>
      <c r="W33" s="24">
        <f t="shared" si="0"/>
        <v>0</v>
      </c>
      <c r="X33" s="32"/>
      <c r="Y33" s="12"/>
      <c r="Z33" s="25"/>
      <c r="AA33" s="30"/>
      <c r="AB33" s="30"/>
      <c r="AC33" s="30"/>
      <c r="AD33" s="30"/>
      <c r="AE33" s="30"/>
      <c r="AF33" s="30"/>
      <c r="AG33" s="30"/>
      <c r="AH33" s="30"/>
      <c r="AI33" s="54">
        <v>581</v>
      </c>
      <c r="AJ33" s="30"/>
      <c r="AK33" s="28">
        <v>195105.65</v>
      </c>
      <c r="AL33" s="30"/>
      <c r="AM33" s="54">
        <v>596</v>
      </c>
      <c r="AN33" s="30"/>
      <c r="AO33" s="28">
        <v>197606.25</v>
      </c>
      <c r="AQ33" s="29" t="s">
        <v>28</v>
      </c>
    </row>
    <row r="34" spans="3:43" ht="25.15" customHeight="1" x14ac:dyDescent="0.2">
      <c r="C34" s="30"/>
      <c r="D34" s="30"/>
      <c r="E34" s="13"/>
      <c r="F34" s="14"/>
      <c r="G34" s="14"/>
      <c r="H34" s="14"/>
      <c r="I34" s="15" t="s">
        <v>42</v>
      </c>
      <c r="J34" s="14"/>
      <c r="K34" s="16" t="s">
        <v>43</v>
      </c>
      <c r="L34" s="14"/>
      <c r="M34" s="17"/>
      <c r="N34" s="14"/>
      <c r="O34" s="18" t="s">
        <v>43</v>
      </c>
      <c r="P34" s="19" t="s">
        <v>30</v>
      </c>
      <c r="Q34" s="30"/>
      <c r="R34" s="30"/>
      <c r="S34" s="21"/>
      <c r="T34" s="12"/>
      <c r="U34" s="22">
        <v>3</v>
      </c>
      <c r="V34" s="23"/>
      <c r="W34" s="24">
        <v>0</v>
      </c>
      <c r="X34" s="32"/>
      <c r="Y34" s="12"/>
      <c r="Z34" s="25"/>
      <c r="AA34" s="30"/>
      <c r="AB34" s="30"/>
      <c r="AC34" s="30"/>
      <c r="AD34" s="30"/>
      <c r="AE34" s="30"/>
      <c r="AF34" s="30"/>
      <c r="AG34" s="30"/>
      <c r="AH34" s="30"/>
      <c r="AI34" s="52"/>
      <c r="AJ34" s="30"/>
      <c r="AK34" s="28"/>
      <c r="AL34" s="30"/>
      <c r="AM34" s="52"/>
      <c r="AN34" s="30"/>
      <c r="AO34" s="28"/>
      <c r="AQ34" s="53"/>
    </row>
    <row r="35" spans="3:43" ht="25.15" customHeight="1" x14ac:dyDescent="0.2">
      <c r="C35" s="30"/>
      <c r="D35" s="30"/>
      <c r="E35" s="13" t="s">
        <v>46</v>
      </c>
      <c r="F35" s="14"/>
      <c r="G35" s="14" t="s">
        <v>25</v>
      </c>
      <c r="H35" s="14"/>
      <c r="I35" s="15">
        <v>27</v>
      </c>
      <c r="J35" s="14"/>
      <c r="K35" s="16" t="s">
        <v>26</v>
      </c>
      <c r="L35" s="14"/>
      <c r="M35" s="17"/>
      <c r="N35" s="14"/>
      <c r="O35" s="18">
        <v>2007</v>
      </c>
      <c r="P35" s="19" t="s">
        <v>47</v>
      </c>
      <c r="Q35" s="30"/>
      <c r="R35" s="30"/>
      <c r="S35" s="21"/>
      <c r="T35" s="12"/>
      <c r="U35" s="22">
        <v>94</v>
      </c>
      <c r="V35" s="23"/>
      <c r="W35" s="24">
        <f t="shared" si="0"/>
        <v>0</v>
      </c>
      <c r="X35" s="32"/>
      <c r="Y35" s="12"/>
      <c r="Z35" s="25"/>
      <c r="AA35" s="30"/>
      <c r="AB35" s="30"/>
      <c r="AC35" s="30"/>
      <c r="AD35" s="30"/>
      <c r="AE35" s="30"/>
      <c r="AF35" s="30"/>
      <c r="AG35" s="30"/>
      <c r="AH35" s="30"/>
      <c r="AI35" s="54">
        <v>143</v>
      </c>
      <c r="AJ35" s="30"/>
      <c r="AK35" s="28">
        <v>3861</v>
      </c>
      <c r="AL35" s="30"/>
      <c r="AM35" s="54">
        <v>117</v>
      </c>
      <c r="AN35" s="30">
        <v>3159</v>
      </c>
      <c r="AO35" s="28">
        <v>3159</v>
      </c>
      <c r="AQ35" s="29" t="s">
        <v>28</v>
      </c>
    </row>
    <row r="36" spans="3:43" ht="25.15" customHeight="1" x14ac:dyDescent="0.2">
      <c r="C36" s="30"/>
      <c r="D36" s="30"/>
      <c r="E36" s="13"/>
      <c r="F36" s="14"/>
      <c r="G36" s="14"/>
      <c r="H36" s="14"/>
      <c r="I36" s="15">
        <v>40.5</v>
      </c>
      <c r="J36" s="14"/>
      <c r="K36" s="16" t="s">
        <v>26</v>
      </c>
      <c r="L36" s="14"/>
      <c r="M36" s="17"/>
      <c r="N36" s="14"/>
      <c r="O36" s="18">
        <v>2007</v>
      </c>
      <c r="P36" s="19" t="s">
        <v>47</v>
      </c>
      <c r="Q36" s="30"/>
      <c r="R36" s="30"/>
      <c r="S36" s="21"/>
      <c r="T36" s="12"/>
      <c r="U36" s="22">
        <v>35</v>
      </c>
      <c r="V36" s="23"/>
      <c r="W36" s="24">
        <f t="shared" si="0"/>
        <v>0</v>
      </c>
      <c r="X36" s="32"/>
      <c r="Y36" s="12"/>
      <c r="Z36" s="25"/>
      <c r="AA36" s="30"/>
      <c r="AB36" s="30"/>
      <c r="AC36" s="30"/>
      <c r="AD36" s="30"/>
      <c r="AE36" s="30"/>
      <c r="AF36" s="30"/>
      <c r="AG36" s="30"/>
      <c r="AH36" s="30"/>
      <c r="AI36" s="54">
        <v>74</v>
      </c>
      <c r="AJ36" s="30"/>
      <c r="AK36" s="28">
        <v>2996.5</v>
      </c>
      <c r="AL36" s="30"/>
      <c r="AM36" s="54">
        <v>58</v>
      </c>
      <c r="AN36" s="30"/>
      <c r="AO36" s="28">
        <v>2349</v>
      </c>
      <c r="AQ36" s="29" t="s">
        <v>28</v>
      </c>
    </row>
    <row r="37" spans="3:43" ht="25.15" customHeight="1" x14ac:dyDescent="0.2">
      <c r="C37" s="30"/>
      <c r="D37" s="30"/>
      <c r="E37" s="13" t="s">
        <v>39</v>
      </c>
      <c r="F37" s="14"/>
      <c r="G37" s="14" t="s">
        <v>39</v>
      </c>
      <c r="H37" s="14"/>
      <c r="I37" s="15">
        <v>54</v>
      </c>
      <c r="J37" s="14"/>
      <c r="K37" s="16" t="s">
        <v>26</v>
      </c>
      <c r="L37" s="14"/>
      <c r="M37" s="17"/>
      <c r="N37" s="14"/>
      <c r="O37" s="18">
        <v>2007</v>
      </c>
      <c r="P37" s="19" t="s">
        <v>47</v>
      </c>
      <c r="Q37" s="30"/>
      <c r="R37" s="30"/>
      <c r="S37" s="21"/>
      <c r="T37" s="12"/>
      <c r="U37" s="22">
        <v>95</v>
      </c>
      <c r="V37" s="23"/>
      <c r="W37" s="24">
        <f t="shared" si="0"/>
        <v>0</v>
      </c>
      <c r="X37" s="32"/>
      <c r="Y37" s="12"/>
      <c r="Z37" s="25"/>
      <c r="AA37" s="30"/>
      <c r="AB37" s="30"/>
      <c r="AC37" s="30"/>
      <c r="AD37" s="30"/>
      <c r="AE37" s="30"/>
      <c r="AF37" s="30"/>
      <c r="AG37" s="30"/>
      <c r="AH37" s="30"/>
      <c r="AI37" s="54">
        <v>224</v>
      </c>
      <c r="AJ37" s="30"/>
      <c r="AK37" s="28">
        <v>12096</v>
      </c>
      <c r="AL37" s="30"/>
      <c r="AM37" s="54">
        <v>188</v>
      </c>
      <c r="AN37" s="30"/>
      <c r="AO37" s="28">
        <v>10152</v>
      </c>
      <c r="AQ37" s="29" t="s">
        <v>28</v>
      </c>
    </row>
    <row r="38" spans="3:43" ht="25.15" customHeight="1" x14ac:dyDescent="0.2">
      <c r="C38" s="30"/>
      <c r="D38" s="30"/>
      <c r="E38" s="13"/>
      <c r="F38" s="14"/>
      <c r="G38" s="14"/>
      <c r="H38" s="14"/>
      <c r="I38" s="15">
        <v>57.5</v>
      </c>
      <c r="J38" s="14"/>
      <c r="K38" s="16" t="s">
        <v>26</v>
      </c>
      <c r="L38" s="14"/>
      <c r="M38" s="17"/>
      <c r="N38" s="14"/>
      <c r="O38" s="18">
        <v>2007</v>
      </c>
      <c r="P38" s="19" t="s">
        <v>47</v>
      </c>
      <c r="Q38" s="30"/>
      <c r="R38" s="30"/>
      <c r="S38" s="21"/>
      <c r="T38" s="12"/>
      <c r="U38" s="22">
        <v>54</v>
      </c>
      <c r="V38" s="23"/>
      <c r="W38" s="24">
        <f t="shared" si="0"/>
        <v>0</v>
      </c>
      <c r="X38" s="32"/>
      <c r="Y38" s="12"/>
      <c r="Z38" s="25"/>
      <c r="AA38" s="30"/>
      <c r="AB38" s="30"/>
      <c r="AC38" s="30"/>
      <c r="AD38" s="30"/>
      <c r="AE38" s="30"/>
      <c r="AF38" s="30"/>
      <c r="AG38" s="30"/>
      <c r="AH38" s="30"/>
      <c r="AI38" s="54">
        <v>115</v>
      </c>
      <c r="AJ38" s="30"/>
      <c r="AK38" s="28">
        <v>6612.5</v>
      </c>
      <c r="AL38" s="30"/>
      <c r="AM38" s="54">
        <v>93</v>
      </c>
      <c r="AN38" s="30"/>
      <c r="AO38" s="28">
        <v>5344.4</v>
      </c>
      <c r="AQ38" s="29" t="s">
        <v>28</v>
      </c>
    </row>
    <row r="39" spans="3:43" ht="25.15" customHeight="1" x14ac:dyDescent="0.2">
      <c r="C39" s="30"/>
      <c r="D39" s="30"/>
      <c r="E39" s="13"/>
      <c r="F39" s="14"/>
      <c r="G39" s="14"/>
      <c r="H39" s="14"/>
      <c r="I39" s="15">
        <v>101.25</v>
      </c>
      <c r="J39" s="14"/>
      <c r="K39" s="16" t="s">
        <v>26</v>
      </c>
      <c r="L39" s="14"/>
      <c r="M39" s="17"/>
      <c r="N39" s="14"/>
      <c r="O39" s="18">
        <v>2007</v>
      </c>
      <c r="P39" s="19" t="s">
        <v>47</v>
      </c>
      <c r="Q39" s="30"/>
      <c r="R39" s="30"/>
      <c r="S39" s="21"/>
      <c r="T39" s="12"/>
      <c r="U39" s="22">
        <v>15</v>
      </c>
      <c r="V39" s="23"/>
      <c r="W39" s="55">
        <f t="shared" si="0"/>
        <v>0</v>
      </c>
      <c r="X39" s="32"/>
      <c r="Y39" s="12"/>
      <c r="Z39" s="25"/>
      <c r="AA39" s="30"/>
      <c r="AB39" s="30"/>
      <c r="AC39" s="30"/>
      <c r="AD39" s="30"/>
      <c r="AE39" s="30"/>
      <c r="AF39" s="30"/>
      <c r="AG39" s="30"/>
      <c r="AH39" s="30"/>
      <c r="AI39" s="54">
        <v>29</v>
      </c>
      <c r="AJ39" s="30"/>
      <c r="AK39" s="28">
        <v>2936.25</v>
      </c>
      <c r="AL39" s="30"/>
      <c r="AM39" s="54">
        <v>24</v>
      </c>
      <c r="AN39" s="30"/>
      <c r="AO39" s="28">
        <v>2430</v>
      </c>
      <c r="AQ39" s="29" t="s">
        <v>28</v>
      </c>
    </row>
    <row r="40" spans="3:43" ht="25.15" customHeight="1" x14ac:dyDescent="0.2">
      <c r="C40" s="30"/>
      <c r="D40" s="30"/>
      <c r="E40" s="22"/>
      <c r="F40" s="30"/>
      <c r="G40" s="30"/>
      <c r="H40" s="30"/>
      <c r="I40" s="56" t="s">
        <v>48</v>
      </c>
      <c r="J40" s="30"/>
      <c r="K40" s="57"/>
      <c r="L40" s="30"/>
      <c r="M40" s="58" t="s">
        <v>49</v>
      </c>
      <c r="N40" s="30"/>
      <c r="O40" s="59"/>
      <c r="P40" s="60"/>
      <c r="Q40" s="30"/>
      <c r="R40" s="30"/>
      <c r="S40" s="21">
        <v>972235.78</v>
      </c>
      <c r="T40" s="12"/>
      <c r="U40" s="22"/>
      <c r="V40" s="23"/>
      <c r="W40" s="24">
        <f>SUM(W2:W39)</f>
        <v>0</v>
      </c>
      <c r="X40" s="32"/>
      <c r="Y40" s="12"/>
      <c r="Z40" s="61">
        <v>1207961.54</v>
      </c>
      <c r="AA40" s="62"/>
      <c r="AB40" s="62"/>
      <c r="AC40" s="62"/>
      <c r="AD40" s="61">
        <v>1191745.1100000001</v>
      </c>
      <c r="AE40" s="61"/>
      <c r="AF40" s="61"/>
      <c r="AG40" s="61"/>
      <c r="AH40" s="61">
        <v>1182939.7</v>
      </c>
      <c r="AI40" s="63"/>
      <c r="AJ40" s="62"/>
      <c r="AK40" s="61"/>
      <c r="AL40" s="61"/>
      <c r="AM40" s="64"/>
      <c r="AN40" s="61"/>
      <c r="AO40" s="61"/>
      <c r="AQ40" s="53"/>
    </row>
    <row r="41" spans="3:43" ht="25.15" customHeight="1" x14ac:dyDescent="0.2">
      <c r="C41" s="30"/>
      <c r="D41" s="30"/>
      <c r="E41" s="22"/>
      <c r="F41" s="30"/>
      <c r="G41" s="30"/>
      <c r="H41" s="30"/>
      <c r="I41" s="56"/>
      <c r="J41" s="30"/>
      <c r="K41" s="57"/>
      <c r="L41" s="30"/>
      <c r="M41" s="65"/>
      <c r="N41" s="30"/>
      <c r="O41" s="59"/>
      <c r="P41" s="60"/>
      <c r="Q41" s="30"/>
      <c r="R41" s="30"/>
      <c r="S41" s="21"/>
      <c r="T41" s="12"/>
      <c r="U41" s="22"/>
      <c r="V41" s="23"/>
      <c r="W41" s="24"/>
      <c r="X41" s="32"/>
      <c r="Y41" s="12"/>
      <c r="Z41" s="25"/>
      <c r="AA41" s="30"/>
      <c r="AB41" s="30"/>
      <c r="AC41" s="30"/>
      <c r="AD41" s="30"/>
      <c r="AE41" s="30"/>
      <c r="AF41" s="30"/>
      <c r="AG41" s="30"/>
      <c r="AH41" s="30"/>
      <c r="AI41" s="52"/>
      <c r="AJ41" s="30"/>
      <c r="AK41" s="30"/>
      <c r="AL41" s="30"/>
      <c r="AM41" s="52"/>
      <c r="AN41" s="30"/>
      <c r="AO41" s="30"/>
      <c r="AQ41" s="53"/>
    </row>
    <row r="42" spans="3:43" ht="25.15" customHeight="1" x14ac:dyDescent="0.2">
      <c r="C42" s="30"/>
      <c r="D42" s="30"/>
      <c r="E42" s="22" t="s">
        <v>50</v>
      </c>
      <c r="F42" s="30"/>
      <c r="G42" s="30" t="s">
        <v>25</v>
      </c>
      <c r="H42" s="30"/>
      <c r="I42" s="56">
        <v>20.2</v>
      </c>
      <c r="J42" s="30"/>
      <c r="K42" s="57" t="s">
        <v>26</v>
      </c>
      <c r="L42" s="30"/>
      <c r="M42" s="65"/>
      <c r="N42" s="30"/>
      <c r="O42" s="59">
        <v>2007</v>
      </c>
      <c r="P42" s="60" t="s">
        <v>51</v>
      </c>
      <c r="Q42" s="30"/>
      <c r="R42" s="30"/>
      <c r="S42" s="21"/>
      <c r="T42" s="12"/>
      <c r="U42" s="22">
        <v>59</v>
      </c>
      <c r="V42" s="23"/>
      <c r="W42" s="24">
        <f t="shared" si="0"/>
        <v>0</v>
      </c>
      <c r="X42" s="32"/>
      <c r="Y42" s="12"/>
      <c r="Z42" s="25"/>
      <c r="AA42" s="30"/>
      <c r="AB42" s="30"/>
      <c r="AC42" s="30"/>
      <c r="AD42" s="30"/>
      <c r="AE42" s="30"/>
      <c r="AF42" s="30"/>
      <c r="AG42" s="30"/>
      <c r="AH42" s="30"/>
      <c r="AI42" s="52"/>
      <c r="AJ42" s="30"/>
      <c r="AK42" s="30"/>
      <c r="AL42" s="30"/>
      <c r="AM42" s="52"/>
      <c r="AN42" s="30"/>
      <c r="AO42" s="30"/>
      <c r="AQ42" s="53"/>
    </row>
    <row r="43" spans="3:43" ht="25.15" customHeight="1" x14ac:dyDescent="0.2">
      <c r="C43" s="30"/>
      <c r="D43" s="30"/>
      <c r="E43" s="22"/>
      <c r="F43" s="30"/>
      <c r="G43" s="30"/>
      <c r="H43" s="30"/>
      <c r="I43" s="56">
        <v>47.25</v>
      </c>
      <c r="J43" s="30"/>
      <c r="K43" s="57" t="s">
        <v>26</v>
      </c>
      <c r="L43" s="30"/>
      <c r="M43" s="65"/>
      <c r="N43" s="30"/>
      <c r="O43" s="59">
        <v>2007</v>
      </c>
      <c r="P43" s="60" t="s">
        <v>51</v>
      </c>
      <c r="Q43" s="30"/>
      <c r="R43" s="30"/>
      <c r="S43" s="21"/>
      <c r="T43" s="12"/>
      <c r="U43" s="22">
        <v>1</v>
      </c>
      <c r="V43" s="23"/>
      <c r="W43" s="24">
        <f t="shared" si="0"/>
        <v>0</v>
      </c>
      <c r="X43" s="32"/>
      <c r="Y43" s="12"/>
      <c r="Z43" s="25"/>
      <c r="AA43" s="30"/>
      <c r="AB43" s="30"/>
      <c r="AC43" s="30"/>
      <c r="AD43" s="30"/>
      <c r="AE43" s="30"/>
      <c r="AF43" s="30"/>
      <c r="AG43" s="30"/>
      <c r="AH43" s="30"/>
      <c r="AI43" s="52"/>
      <c r="AJ43" s="30"/>
      <c r="AK43" s="30"/>
      <c r="AL43" s="30"/>
      <c r="AM43" s="52"/>
      <c r="AN43" s="30"/>
      <c r="AO43" s="30"/>
      <c r="AQ43" s="53"/>
    </row>
    <row r="44" spans="3:43" ht="25.15" customHeight="1" x14ac:dyDescent="0.2">
      <c r="C44" s="30"/>
      <c r="D44" s="30"/>
      <c r="E44" s="22"/>
      <c r="F44" s="30"/>
      <c r="G44" s="30"/>
      <c r="H44" s="30"/>
      <c r="I44" s="56">
        <v>67.5</v>
      </c>
      <c r="J44" s="30"/>
      <c r="K44" s="57" t="s">
        <v>26</v>
      </c>
      <c r="L44" s="30"/>
      <c r="M44" s="65"/>
      <c r="N44" s="30"/>
      <c r="O44" s="59">
        <v>2007</v>
      </c>
      <c r="P44" s="60" t="s">
        <v>51</v>
      </c>
      <c r="Q44" s="30"/>
      <c r="R44" s="30"/>
      <c r="S44" s="21"/>
      <c r="T44" s="12"/>
      <c r="U44" s="22">
        <v>0</v>
      </c>
      <c r="V44" s="23"/>
      <c r="W44" s="24">
        <f t="shared" si="0"/>
        <v>0</v>
      </c>
      <c r="X44" s="32"/>
      <c r="Y44" s="12"/>
      <c r="Z44" s="25"/>
      <c r="AA44" s="30"/>
      <c r="AB44" s="30"/>
      <c r="AC44" s="30"/>
      <c r="AD44" s="30"/>
      <c r="AE44" s="30"/>
      <c r="AF44" s="30"/>
      <c r="AG44" s="30"/>
      <c r="AH44" s="30"/>
      <c r="AI44" s="52"/>
      <c r="AJ44" s="30"/>
      <c r="AK44" s="30"/>
      <c r="AL44" s="30"/>
      <c r="AM44" s="52"/>
      <c r="AN44" s="30"/>
      <c r="AO44" s="30"/>
      <c r="AQ44" s="53"/>
    </row>
    <row r="45" spans="3:43" ht="25.15" customHeight="1" x14ac:dyDescent="0.2">
      <c r="C45" s="30"/>
      <c r="D45" s="30"/>
      <c r="E45" s="22"/>
      <c r="F45" s="30"/>
      <c r="G45" s="30"/>
      <c r="H45" s="30"/>
      <c r="I45" s="56">
        <v>135</v>
      </c>
      <c r="J45" s="30"/>
      <c r="K45" s="57" t="s">
        <v>26</v>
      </c>
      <c r="L45" s="30"/>
      <c r="M45" s="65"/>
      <c r="N45" s="30"/>
      <c r="O45" s="59">
        <v>2007</v>
      </c>
      <c r="P45" s="60" t="s">
        <v>51</v>
      </c>
      <c r="Q45" s="30"/>
      <c r="R45" s="30"/>
      <c r="S45" s="21"/>
      <c r="T45" s="12"/>
      <c r="U45" s="22">
        <v>3</v>
      </c>
      <c r="V45" s="23"/>
      <c r="W45" s="24">
        <f t="shared" si="0"/>
        <v>0</v>
      </c>
      <c r="X45" s="32"/>
      <c r="Y45" s="12"/>
      <c r="Z45" s="25"/>
      <c r="AA45" s="30"/>
      <c r="AB45" s="30"/>
      <c r="AC45" s="30"/>
      <c r="AD45" s="30"/>
      <c r="AE45" s="30"/>
      <c r="AF45" s="30"/>
      <c r="AG45" s="30"/>
      <c r="AH45" s="30"/>
      <c r="AI45" s="52"/>
      <c r="AJ45" s="30"/>
      <c r="AK45" s="30"/>
      <c r="AL45" s="30"/>
      <c r="AM45" s="52"/>
      <c r="AN45" s="30"/>
      <c r="AO45" s="30"/>
      <c r="AQ45" s="53"/>
    </row>
    <row r="46" spans="3:43" ht="25.15" customHeight="1" x14ac:dyDescent="0.2">
      <c r="C46" s="30"/>
      <c r="D46" s="30"/>
      <c r="E46" s="22"/>
      <c r="F46" s="30"/>
      <c r="G46" s="30"/>
      <c r="H46" s="30"/>
      <c r="I46" s="56">
        <v>236.25</v>
      </c>
      <c r="J46" s="30"/>
      <c r="K46" s="57" t="s">
        <v>26</v>
      </c>
      <c r="L46" s="30"/>
      <c r="M46" s="65"/>
      <c r="N46" s="30"/>
      <c r="O46" s="59">
        <v>2007</v>
      </c>
      <c r="P46" s="60" t="s">
        <v>51</v>
      </c>
      <c r="Q46" s="30"/>
      <c r="R46" s="30"/>
      <c r="S46" s="21"/>
      <c r="T46" s="12"/>
      <c r="U46" s="22">
        <v>1</v>
      </c>
      <c r="V46" s="23"/>
      <c r="W46" s="24">
        <f t="shared" si="0"/>
        <v>0</v>
      </c>
      <c r="X46" s="32"/>
      <c r="Y46" s="12"/>
      <c r="Z46" s="25"/>
      <c r="AA46" s="30"/>
      <c r="AB46" s="30"/>
      <c r="AC46" s="30"/>
      <c r="AD46" s="30"/>
      <c r="AE46" s="30"/>
      <c r="AF46" s="30"/>
      <c r="AG46" s="30"/>
      <c r="AH46" s="30"/>
      <c r="AI46" s="52"/>
      <c r="AJ46" s="30"/>
      <c r="AK46" s="30"/>
      <c r="AL46" s="30"/>
      <c r="AM46" s="52"/>
      <c r="AN46" s="30"/>
      <c r="AO46" s="30"/>
      <c r="AQ46" s="53"/>
    </row>
    <row r="47" spans="3:43" ht="25.15" customHeight="1" x14ac:dyDescent="0.2">
      <c r="C47" s="30"/>
      <c r="D47" s="30"/>
      <c r="E47" s="22"/>
      <c r="F47" s="30"/>
      <c r="G47" s="30"/>
      <c r="H47" s="30"/>
      <c r="I47" s="56">
        <v>337.5</v>
      </c>
      <c r="J47" s="30"/>
      <c r="K47" s="57" t="s">
        <v>26</v>
      </c>
      <c r="L47" s="30"/>
      <c r="M47" s="65"/>
      <c r="N47" s="30"/>
      <c r="O47" s="59">
        <v>2007</v>
      </c>
      <c r="P47" s="60" t="s">
        <v>51</v>
      </c>
      <c r="Q47" s="30"/>
      <c r="R47" s="30"/>
      <c r="S47" s="21"/>
      <c r="T47" s="12"/>
      <c r="U47" s="22">
        <v>26</v>
      </c>
      <c r="V47" s="23"/>
      <c r="W47" s="55">
        <f t="shared" si="0"/>
        <v>0</v>
      </c>
      <c r="X47" s="32"/>
      <c r="Y47" s="12"/>
      <c r="Z47" s="25"/>
      <c r="AA47" s="30"/>
      <c r="AB47" s="30"/>
      <c r="AC47" s="30"/>
      <c r="AD47" s="30"/>
      <c r="AE47" s="30"/>
      <c r="AF47" s="30"/>
      <c r="AG47" s="30"/>
      <c r="AH47" s="30"/>
      <c r="AI47" s="52"/>
      <c r="AJ47" s="30"/>
      <c r="AK47" s="30"/>
      <c r="AL47" s="30"/>
      <c r="AM47" s="52"/>
      <c r="AN47" s="30"/>
      <c r="AO47" s="30"/>
      <c r="AQ47" s="53"/>
    </row>
    <row r="48" spans="3:43" ht="25.15" customHeight="1" x14ac:dyDescent="0.2">
      <c r="C48" s="30"/>
      <c r="D48" s="30"/>
      <c r="E48" s="66" t="s">
        <v>52</v>
      </c>
      <c r="F48" s="30"/>
      <c r="G48" s="30"/>
      <c r="H48" s="30"/>
      <c r="I48" s="56"/>
      <c r="J48" s="30"/>
      <c r="K48" s="57"/>
      <c r="L48" s="30"/>
      <c r="M48" s="58" t="s">
        <v>53</v>
      </c>
      <c r="N48" s="30"/>
      <c r="O48" s="59"/>
      <c r="P48" s="60"/>
      <c r="Q48" s="30"/>
      <c r="R48" s="30"/>
      <c r="S48" s="67">
        <v>8454.5</v>
      </c>
      <c r="T48" s="12"/>
      <c r="U48" s="22"/>
      <c r="V48" s="23"/>
      <c r="W48" s="55">
        <f>SUM(W42:W47)</f>
        <v>0</v>
      </c>
      <c r="X48" s="32"/>
      <c r="Y48" s="12"/>
      <c r="Z48" s="68">
        <v>8075.4</v>
      </c>
      <c r="AA48" s="69"/>
      <c r="AB48" s="69"/>
      <c r="AC48" s="69"/>
      <c r="AD48" s="68">
        <v>798.7</v>
      </c>
      <c r="AE48" s="68"/>
      <c r="AF48" s="68"/>
      <c r="AG48" s="68"/>
      <c r="AH48" s="68">
        <v>0</v>
      </c>
      <c r="AI48" s="70"/>
      <c r="AJ48" s="69"/>
      <c r="AK48" s="68"/>
      <c r="AL48" s="68"/>
      <c r="AM48" s="40"/>
      <c r="AN48" s="68"/>
      <c r="AO48" s="68"/>
      <c r="AQ48" s="53"/>
    </row>
    <row r="49" spans="3:43" ht="15.6" customHeight="1" x14ac:dyDescent="0.2">
      <c r="C49" s="30"/>
      <c r="D49" s="30"/>
      <c r="E49" s="22"/>
      <c r="F49" s="30"/>
      <c r="G49" s="30"/>
      <c r="H49" s="30"/>
      <c r="I49" s="56"/>
      <c r="J49" s="30"/>
      <c r="K49" s="57"/>
      <c r="L49" s="30"/>
      <c r="M49" s="65"/>
      <c r="N49" s="30"/>
      <c r="O49" s="59"/>
      <c r="P49" s="60"/>
      <c r="Q49" s="30"/>
      <c r="R49" s="30"/>
      <c r="S49" s="71">
        <f>S40+S48</f>
        <v>980690.28</v>
      </c>
      <c r="T49" s="30"/>
      <c r="U49" s="22"/>
      <c r="V49" s="30"/>
      <c r="W49" s="72">
        <f>W40+W48</f>
        <v>0</v>
      </c>
      <c r="X49" s="73"/>
      <c r="Y49" s="30"/>
      <c r="Z49" s="74">
        <f>Z40+Z48</f>
        <v>1216036.94</v>
      </c>
      <c r="AA49" s="61"/>
      <c r="AB49" s="61"/>
      <c r="AC49" s="61"/>
      <c r="AD49" s="74">
        <f>AD40+AD48</f>
        <v>1192543.81</v>
      </c>
      <c r="AE49" s="61"/>
      <c r="AF49" s="61"/>
      <c r="AG49" s="61"/>
      <c r="AH49" s="74">
        <f>AH40+AH48</f>
        <v>1182939.7</v>
      </c>
      <c r="AI49" s="75">
        <f>SUM(AI2:AI48)</f>
        <v>15078</v>
      </c>
      <c r="AJ49" s="76"/>
      <c r="AK49" s="77">
        <f>SUM(AK2:AK48)</f>
        <v>2362819.73</v>
      </c>
      <c r="AL49" s="76"/>
      <c r="AM49" s="75">
        <f>SUM(AM2:AM48)</f>
        <v>12272</v>
      </c>
      <c r="AN49" s="76"/>
      <c r="AO49" s="77">
        <f>SUM(AO2:AO48)</f>
        <v>2123727.88</v>
      </c>
      <c r="AQ49" s="53"/>
    </row>
    <row r="50" spans="3:43" x14ac:dyDescent="0.2">
      <c r="C50" s="30"/>
      <c r="D50" s="30"/>
      <c r="E50" s="22"/>
      <c r="F50" s="30"/>
      <c r="G50" s="30"/>
      <c r="H50" s="30"/>
      <c r="I50" s="56"/>
      <c r="J50" s="30"/>
      <c r="K50" s="57"/>
      <c r="L50" s="30"/>
      <c r="M50" s="65"/>
      <c r="N50" s="30"/>
      <c r="O50" s="59"/>
      <c r="P50" s="60"/>
      <c r="Q50" s="30"/>
      <c r="R50" s="30"/>
      <c r="S50" s="21"/>
      <c r="T50" s="30"/>
      <c r="U50" s="22"/>
      <c r="V50" s="30"/>
      <c r="W50" s="24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52"/>
      <c r="AJ50" s="30"/>
      <c r="AK50" s="30"/>
      <c r="AL50" s="30"/>
      <c r="AM50" s="52"/>
      <c r="AN50" s="30"/>
      <c r="AO50" s="30"/>
      <c r="AQ50" s="53"/>
    </row>
    <row r="51" spans="3:43" ht="71.45" customHeight="1" x14ac:dyDescent="0.2">
      <c r="C51" s="14" t="s">
        <v>39</v>
      </c>
      <c r="D51" s="14"/>
      <c r="E51" s="13" t="s">
        <v>54</v>
      </c>
      <c r="F51" s="14"/>
      <c r="G51" s="14" t="s">
        <v>25</v>
      </c>
      <c r="H51" s="14"/>
      <c r="I51" s="16">
        <v>25</v>
      </c>
      <c r="J51" s="14"/>
      <c r="K51" s="16" t="s">
        <v>55</v>
      </c>
      <c r="L51" s="14"/>
      <c r="M51" s="17"/>
      <c r="N51" s="14"/>
      <c r="O51" s="18" t="s">
        <v>34</v>
      </c>
      <c r="P51" s="19" t="s">
        <v>56</v>
      </c>
      <c r="Q51" s="30"/>
      <c r="R51" s="30"/>
      <c r="S51" s="21"/>
      <c r="T51" s="30"/>
      <c r="U51" s="22">
        <v>194</v>
      </c>
      <c r="V51" s="30"/>
      <c r="W51" s="78">
        <f>Q51*V51</f>
        <v>0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54">
        <v>70</v>
      </c>
      <c r="AJ51" s="14"/>
      <c r="AK51" s="28">
        <v>1750</v>
      </c>
      <c r="AL51" s="14"/>
      <c r="AM51" s="54">
        <v>73</v>
      </c>
      <c r="AN51" s="14"/>
      <c r="AO51" s="28">
        <v>1825</v>
      </c>
      <c r="AQ51" s="53" t="s">
        <v>57</v>
      </c>
    </row>
    <row r="52" spans="3:43" ht="73.900000000000006" customHeight="1" x14ac:dyDescent="0.2">
      <c r="C52" s="14"/>
      <c r="D52" s="14"/>
      <c r="E52" s="13" t="s">
        <v>58</v>
      </c>
      <c r="F52" s="14"/>
      <c r="G52" s="14" t="s">
        <v>25</v>
      </c>
      <c r="H52" s="14"/>
      <c r="I52" s="16">
        <v>15</v>
      </c>
      <c r="J52" s="14"/>
      <c r="K52" s="16" t="s">
        <v>55</v>
      </c>
      <c r="L52" s="14"/>
      <c r="M52" s="17"/>
      <c r="N52" s="14"/>
      <c r="O52" s="18" t="s">
        <v>34</v>
      </c>
      <c r="P52" s="19" t="s">
        <v>56</v>
      </c>
      <c r="Q52" s="30"/>
      <c r="R52" s="30"/>
      <c r="S52" s="21"/>
      <c r="T52" s="30"/>
      <c r="U52" s="22">
        <v>178</v>
      </c>
      <c r="V52" s="30"/>
      <c r="W52" s="78">
        <f>Q52*V52</f>
        <v>0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54">
        <v>124</v>
      </c>
      <c r="AJ52" s="14"/>
      <c r="AK52" s="28">
        <v>1860</v>
      </c>
      <c r="AL52" s="14"/>
      <c r="AM52" s="54">
        <v>134</v>
      </c>
      <c r="AN52" s="14"/>
      <c r="AO52" s="28">
        <v>2010</v>
      </c>
      <c r="AQ52" s="53" t="s">
        <v>57</v>
      </c>
    </row>
    <row r="53" spans="3:43" ht="76.150000000000006" customHeight="1" x14ac:dyDescent="0.2">
      <c r="C53" s="14"/>
      <c r="D53" s="14"/>
      <c r="E53" s="13" t="s">
        <v>59</v>
      </c>
      <c r="F53" s="14"/>
      <c r="G53" s="14" t="s">
        <v>25</v>
      </c>
      <c r="H53" s="14"/>
      <c r="I53" s="16">
        <v>15</v>
      </c>
      <c r="J53" s="14"/>
      <c r="K53" s="16" t="s">
        <v>55</v>
      </c>
      <c r="L53" s="14"/>
      <c r="M53" s="17"/>
      <c r="N53" s="14"/>
      <c r="O53" s="18" t="s">
        <v>34</v>
      </c>
      <c r="P53" s="19" t="s">
        <v>56</v>
      </c>
      <c r="Q53" s="30"/>
      <c r="R53" s="30"/>
      <c r="S53" s="21"/>
      <c r="T53" s="30"/>
      <c r="U53" s="22">
        <v>25</v>
      </c>
      <c r="V53" s="30"/>
      <c r="W53" s="79">
        <f>Q53*V53</f>
        <v>0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54">
        <v>9</v>
      </c>
      <c r="AJ53" s="14"/>
      <c r="AK53" s="28">
        <v>135</v>
      </c>
      <c r="AL53" s="14"/>
      <c r="AM53" s="54">
        <v>5</v>
      </c>
      <c r="AN53" s="14"/>
      <c r="AO53" s="28">
        <v>75</v>
      </c>
      <c r="AQ53" s="53" t="s">
        <v>57</v>
      </c>
    </row>
    <row r="54" spans="3:43" x14ac:dyDescent="0.2">
      <c r="C54" s="30"/>
      <c r="D54" s="30"/>
      <c r="E54" s="22"/>
      <c r="F54" s="30"/>
      <c r="G54" s="30"/>
      <c r="H54" s="30"/>
      <c r="I54" s="57"/>
      <c r="J54" s="30"/>
      <c r="K54" s="57"/>
      <c r="L54" s="30"/>
      <c r="M54" s="58" t="s">
        <v>60</v>
      </c>
      <c r="N54" s="30"/>
      <c r="O54" s="59"/>
      <c r="P54" s="60"/>
      <c r="Q54" s="30"/>
      <c r="R54" s="30"/>
      <c r="S54" s="71">
        <v>8660</v>
      </c>
      <c r="T54" s="30"/>
      <c r="U54" s="22"/>
      <c r="V54" s="30"/>
      <c r="W54" s="80">
        <f>SUM(W51:W53)</f>
        <v>0</v>
      </c>
      <c r="X54" s="73"/>
      <c r="Y54" s="30"/>
      <c r="Z54" s="74">
        <v>7585</v>
      </c>
      <c r="AA54" s="30"/>
      <c r="AB54" s="30"/>
      <c r="AC54" s="30"/>
      <c r="AD54" s="74">
        <v>5215</v>
      </c>
      <c r="AE54" s="30"/>
      <c r="AF54" s="30"/>
      <c r="AG54" s="30"/>
      <c r="AH54" s="74">
        <v>4050</v>
      </c>
      <c r="AI54" s="81">
        <f>SUM(AI51:AI53)</f>
        <v>203</v>
      </c>
      <c r="AJ54" s="30"/>
      <c r="AK54" s="74">
        <f>SUM(AK51:AK53)</f>
        <v>3745</v>
      </c>
      <c r="AL54" s="30"/>
      <c r="AM54" s="81">
        <f>SUM(AM51:AM53)</f>
        <v>212</v>
      </c>
      <c r="AN54" s="30"/>
      <c r="AO54" s="74">
        <f>SUM(AO51:AO53)</f>
        <v>3910</v>
      </c>
      <c r="AQ54" s="53"/>
    </row>
    <row r="55" spans="3:43" x14ac:dyDescent="0.2">
      <c r="C55" s="30"/>
      <c r="D55" s="30"/>
      <c r="E55" s="22"/>
      <c r="F55" s="30"/>
      <c r="G55" s="30"/>
      <c r="H55" s="30"/>
      <c r="I55" s="57"/>
      <c r="J55" s="30"/>
      <c r="K55" s="57"/>
      <c r="L55" s="30"/>
      <c r="M55" s="65"/>
      <c r="N55" s="30"/>
      <c r="O55" s="59"/>
      <c r="P55" s="60"/>
      <c r="Q55" s="30"/>
      <c r="R55" s="30"/>
      <c r="S55" s="21" t="s">
        <v>39</v>
      </c>
      <c r="T55" s="30"/>
      <c r="U55" s="22"/>
      <c r="V55" s="30"/>
      <c r="W55" s="78" t="s">
        <v>39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52"/>
      <c r="AJ55" s="30"/>
      <c r="AK55" s="30"/>
      <c r="AL55" s="30"/>
      <c r="AM55" s="52"/>
      <c r="AN55" s="30"/>
      <c r="AO55" s="30"/>
      <c r="AQ55" s="53"/>
    </row>
    <row r="56" spans="3:43" s="53" customFormat="1" ht="30" customHeight="1" x14ac:dyDescent="0.2">
      <c r="C56" s="82"/>
      <c r="D56" s="82"/>
      <c r="E56" s="83" t="s">
        <v>61</v>
      </c>
      <c r="F56" s="82"/>
      <c r="G56" s="82" t="s">
        <v>25</v>
      </c>
      <c r="H56" s="82"/>
      <c r="I56" s="84">
        <v>25</v>
      </c>
      <c r="J56" s="82"/>
      <c r="K56" s="85" t="s">
        <v>26</v>
      </c>
      <c r="L56" s="82"/>
      <c r="M56" s="86"/>
      <c r="N56" s="82"/>
      <c r="O56" s="87">
        <v>2003</v>
      </c>
      <c r="P56" s="88" t="s">
        <v>62</v>
      </c>
      <c r="Q56" s="82"/>
      <c r="R56" s="82"/>
      <c r="S56" s="89"/>
      <c r="T56" s="82"/>
      <c r="U56" s="83">
        <v>5432</v>
      </c>
      <c r="V56" s="82"/>
      <c r="W56" s="90">
        <f t="shared" ref="W56:W61" si="1">Q56*V56</f>
        <v>0</v>
      </c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91">
        <v>5106</v>
      </c>
      <c r="AJ56" s="82"/>
      <c r="AK56" s="92">
        <v>127650</v>
      </c>
      <c r="AL56" s="82"/>
      <c r="AM56" s="91">
        <v>5819</v>
      </c>
      <c r="AN56" s="82"/>
      <c r="AO56" s="92">
        <v>145475</v>
      </c>
      <c r="AQ56" s="93" t="s">
        <v>28</v>
      </c>
    </row>
    <row r="57" spans="3:43" s="53" customFormat="1" ht="30" customHeight="1" x14ac:dyDescent="0.2">
      <c r="C57" s="82"/>
      <c r="D57" s="82"/>
      <c r="E57" s="83" t="s">
        <v>63</v>
      </c>
      <c r="F57" s="82"/>
      <c r="G57" s="82" t="s">
        <v>25</v>
      </c>
      <c r="H57" s="82"/>
      <c r="I57" s="84">
        <v>2500</v>
      </c>
      <c r="J57" s="82"/>
      <c r="K57" s="85" t="s">
        <v>26</v>
      </c>
      <c r="L57" s="82"/>
      <c r="M57" s="86"/>
      <c r="N57" s="82"/>
      <c r="O57" s="87">
        <v>2004</v>
      </c>
      <c r="P57" s="88" t="s">
        <v>64</v>
      </c>
      <c r="Q57" s="82"/>
      <c r="R57" s="82"/>
      <c r="S57" s="89"/>
      <c r="T57" s="82"/>
      <c r="U57" s="83">
        <v>1</v>
      </c>
      <c r="V57" s="82"/>
      <c r="W57" s="90">
        <f t="shared" si="1"/>
        <v>0</v>
      </c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54">
        <v>5</v>
      </c>
      <c r="AJ57" s="82"/>
      <c r="AK57" s="92">
        <v>12500</v>
      </c>
      <c r="AL57" s="82"/>
      <c r="AM57" s="54">
        <v>10</v>
      </c>
      <c r="AN57" s="82"/>
      <c r="AO57" s="92">
        <v>25000</v>
      </c>
      <c r="AQ57" s="93" t="s">
        <v>28</v>
      </c>
    </row>
    <row r="58" spans="3:43" s="53" customFormat="1" ht="30" customHeight="1" x14ac:dyDescent="0.2">
      <c r="C58" s="94"/>
      <c r="D58" s="82"/>
      <c r="E58" s="83" t="s">
        <v>65</v>
      </c>
      <c r="F58" s="82"/>
      <c r="G58" s="82" t="s">
        <v>25</v>
      </c>
      <c r="H58" s="82"/>
      <c r="I58" s="84">
        <v>2500</v>
      </c>
      <c r="J58" s="82"/>
      <c r="K58" s="85" t="s">
        <v>26</v>
      </c>
      <c r="L58" s="82"/>
      <c r="M58" s="86"/>
      <c r="N58" s="82"/>
      <c r="O58" s="87">
        <v>2004</v>
      </c>
      <c r="P58" s="88" t="s">
        <v>64</v>
      </c>
      <c r="Q58" s="82"/>
      <c r="R58" s="82"/>
      <c r="S58" s="89"/>
      <c r="T58" s="82"/>
      <c r="U58" s="83">
        <v>3</v>
      </c>
      <c r="V58" s="82"/>
      <c r="W58" s="90">
        <f t="shared" si="1"/>
        <v>0</v>
      </c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54">
        <v>3</v>
      </c>
      <c r="AJ58" s="82"/>
      <c r="AK58" s="92">
        <v>7500</v>
      </c>
      <c r="AL58" s="82"/>
      <c r="AM58" s="54">
        <v>0</v>
      </c>
      <c r="AN58" s="82"/>
      <c r="AO58" s="92">
        <v>0</v>
      </c>
      <c r="AQ58" s="93" t="s">
        <v>28</v>
      </c>
    </row>
    <row r="59" spans="3:43" s="53" customFormat="1" ht="30" customHeight="1" x14ac:dyDescent="0.2">
      <c r="C59" s="82"/>
      <c r="D59" s="82"/>
      <c r="E59" s="83" t="s">
        <v>66</v>
      </c>
      <c r="F59" s="82"/>
      <c r="G59" s="82" t="s">
        <v>25</v>
      </c>
      <c r="H59" s="82"/>
      <c r="I59" s="84">
        <v>5000</v>
      </c>
      <c r="J59" s="82"/>
      <c r="K59" s="85" t="s">
        <v>26</v>
      </c>
      <c r="L59" s="82"/>
      <c r="M59" s="86"/>
      <c r="N59" s="82"/>
      <c r="O59" s="87">
        <v>2004</v>
      </c>
      <c r="P59" s="88" t="s">
        <v>64</v>
      </c>
      <c r="Q59" s="82"/>
      <c r="R59" s="82"/>
      <c r="S59" s="89"/>
      <c r="T59" s="82"/>
      <c r="U59" s="83">
        <v>75</v>
      </c>
      <c r="V59" s="82"/>
      <c r="W59" s="90">
        <f t="shared" si="1"/>
        <v>0</v>
      </c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54">
        <v>57</v>
      </c>
      <c r="AJ59" s="82"/>
      <c r="AK59" s="92">
        <v>285000</v>
      </c>
      <c r="AL59" s="82"/>
      <c r="AM59" s="54">
        <v>55</v>
      </c>
      <c r="AN59" s="82"/>
      <c r="AO59" s="92">
        <v>275000</v>
      </c>
      <c r="AQ59" s="93" t="s">
        <v>28</v>
      </c>
    </row>
    <row r="60" spans="3:43" s="53" customFormat="1" ht="30" customHeight="1" x14ac:dyDescent="0.2">
      <c r="C60" s="82"/>
      <c r="D60" s="82"/>
      <c r="E60" s="83" t="s">
        <v>67</v>
      </c>
      <c r="F60" s="82"/>
      <c r="G60" s="82" t="s">
        <v>25</v>
      </c>
      <c r="H60" s="82"/>
      <c r="I60" s="84">
        <v>2500</v>
      </c>
      <c r="J60" s="82"/>
      <c r="K60" s="85" t="s">
        <v>26</v>
      </c>
      <c r="L60" s="82"/>
      <c r="M60" s="86"/>
      <c r="N60" s="82"/>
      <c r="O60" s="87">
        <v>2004</v>
      </c>
      <c r="P60" s="88" t="s">
        <v>64</v>
      </c>
      <c r="Q60" s="82"/>
      <c r="R60" s="82"/>
      <c r="S60" s="89"/>
      <c r="T60" s="82"/>
      <c r="U60" s="83">
        <v>23</v>
      </c>
      <c r="V60" s="82"/>
      <c r="W60" s="90">
        <f t="shared" si="1"/>
        <v>0</v>
      </c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54">
        <v>11</v>
      </c>
      <c r="AJ60" s="82"/>
      <c r="AK60" s="92">
        <v>27500</v>
      </c>
      <c r="AL60" s="82"/>
      <c r="AM60" s="54">
        <v>11</v>
      </c>
      <c r="AN60" s="82"/>
      <c r="AO60" s="92">
        <v>27500</v>
      </c>
      <c r="AQ60" s="93" t="s">
        <v>28</v>
      </c>
    </row>
    <row r="61" spans="3:43" s="53" customFormat="1" ht="30" customHeight="1" x14ac:dyDescent="0.2">
      <c r="C61" s="82"/>
      <c r="D61" s="82"/>
      <c r="E61" s="83" t="s">
        <v>68</v>
      </c>
      <c r="F61" s="82"/>
      <c r="G61" s="82" t="s">
        <v>25</v>
      </c>
      <c r="H61" s="82"/>
      <c r="I61" s="84">
        <v>0</v>
      </c>
      <c r="J61" s="82"/>
      <c r="K61" s="85" t="s">
        <v>26</v>
      </c>
      <c r="L61" s="82"/>
      <c r="M61" s="95" t="s">
        <v>39</v>
      </c>
      <c r="N61" s="82"/>
      <c r="O61" s="87">
        <v>2004</v>
      </c>
      <c r="P61" s="88" t="s">
        <v>64</v>
      </c>
      <c r="Q61" s="82"/>
      <c r="R61" s="82"/>
      <c r="S61" s="89" t="s">
        <v>39</v>
      </c>
      <c r="T61" s="82"/>
      <c r="U61" s="83">
        <v>4</v>
      </c>
      <c r="V61" s="82"/>
      <c r="W61" s="96">
        <f t="shared" si="1"/>
        <v>0</v>
      </c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54"/>
      <c r="AJ61" s="82"/>
      <c r="AK61" s="92"/>
      <c r="AL61" s="82"/>
      <c r="AM61" s="54">
        <v>0</v>
      </c>
      <c r="AN61" s="82"/>
      <c r="AO61" s="92">
        <v>0</v>
      </c>
    </row>
    <row r="62" spans="3:43" s="53" customFormat="1" ht="30" customHeight="1" x14ac:dyDescent="0.2">
      <c r="C62" s="82"/>
      <c r="D62" s="82"/>
      <c r="E62" s="83"/>
      <c r="F62" s="82"/>
      <c r="G62" s="82"/>
      <c r="H62" s="82"/>
      <c r="I62" s="84" t="s">
        <v>48</v>
      </c>
      <c r="J62" s="82"/>
      <c r="K62" s="85"/>
      <c r="L62" s="82"/>
      <c r="M62" s="97" t="s">
        <v>69</v>
      </c>
      <c r="N62" s="82"/>
      <c r="O62" s="87"/>
      <c r="P62" s="88"/>
      <c r="Q62" s="82"/>
      <c r="R62" s="82"/>
      <c r="S62" s="98">
        <v>580825</v>
      </c>
      <c r="T62" s="82"/>
      <c r="U62" s="83"/>
      <c r="V62" s="82"/>
      <c r="W62" s="99">
        <f>SUM(W56:W61)</f>
        <v>0</v>
      </c>
      <c r="X62" s="82"/>
      <c r="Y62" s="82"/>
      <c r="Z62" s="100">
        <v>516722.8</v>
      </c>
      <c r="AA62" s="82"/>
      <c r="AB62" s="82"/>
      <c r="AC62" s="82"/>
      <c r="AD62" s="100">
        <v>475520.11</v>
      </c>
      <c r="AE62" s="82"/>
      <c r="AF62" s="82"/>
      <c r="AG62" s="82"/>
      <c r="AH62" s="100">
        <v>468805</v>
      </c>
      <c r="AI62" s="101">
        <f>SUM(AI56:AI60)</f>
        <v>5182</v>
      </c>
      <c r="AJ62" s="102"/>
      <c r="AK62" s="103">
        <f>SUM(AK56:AK61)</f>
        <v>460150</v>
      </c>
      <c r="AL62" s="102"/>
      <c r="AM62" s="104">
        <f>SUM(AM56:AM61)</f>
        <v>5895</v>
      </c>
      <c r="AN62" s="102"/>
      <c r="AO62" s="105">
        <f>SUM(AO56:AO61)</f>
        <v>472975</v>
      </c>
    </row>
    <row r="63" spans="3:43" s="53" customFormat="1" ht="30" customHeight="1" x14ac:dyDescent="0.2">
      <c r="C63" s="82"/>
      <c r="D63" s="82"/>
      <c r="E63" s="83"/>
      <c r="F63" s="82"/>
      <c r="G63" s="82"/>
      <c r="H63" s="82"/>
      <c r="I63" s="84"/>
      <c r="J63" s="82"/>
      <c r="K63" s="85"/>
      <c r="L63" s="82"/>
      <c r="M63" s="97"/>
      <c r="N63" s="82"/>
      <c r="O63" s="87"/>
      <c r="P63" s="88"/>
      <c r="Q63" s="82"/>
      <c r="R63" s="82"/>
      <c r="S63" s="106"/>
      <c r="T63" s="82"/>
      <c r="U63" s="83"/>
      <c r="V63" s="82"/>
      <c r="W63" s="90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54"/>
      <c r="AJ63" s="82"/>
      <c r="AK63" s="92"/>
      <c r="AL63" s="82"/>
      <c r="AM63" s="54"/>
      <c r="AN63" s="82"/>
      <c r="AO63" s="82"/>
    </row>
    <row r="64" spans="3:43" s="53" customFormat="1" ht="30" customHeight="1" x14ac:dyDescent="0.2">
      <c r="C64" s="82"/>
      <c r="D64" s="82"/>
      <c r="E64" s="83" t="s">
        <v>70</v>
      </c>
      <c r="F64" s="82"/>
      <c r="G64" s="82" t="s">
        <v>25</v>
      </c>
      <c r="H64" s="82"/>
      <c r="I64" s="84">
        <v>50</v>
      </c>
      <c r="J64" s="82"/>
      <c r="K64" s="85"/>
      <c r="L64" s="82"/>
      <c r="M64" s="83"/>
      <c r="N64" s="82"/>
      <c r="O64" s="87" t="s">
        <v>34</v>
      </c>
      <c r="P64" s="88" t="s">
        <v>71</v>
      </c>
      <c r="Q64" s="82"/>
      <c r="R64" s="82"/>
      <c r="S64" s="89"/>
      <c r="T64" s="82"/>
      <c r="U64" s="83">
        <v>502</v>
      </c>
      <c r="V64" s="82"/>
      <c r="W64" s="90">
        <f>Q64*V64</f>
        <v>0</v>
      </c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54">
        <v>469</v>
      </c>
      <c r="AJ64" s="82"/>
      <c r="AK64" s="92">
        <v>23450</v>
      </c>
      <c r="AL64" s="82"/>
      <c r="AM64" s="54">
        <v>513</v>
      </c>
      <c r="AN64" s="82"/>
      <c r="AO64" s="92">
        <v>25650</v>
      </c>
    </row>
    <row r="65" spans="3:43" s="53" customFormat="1" ht="30" customHeight="1" x14ac:dyDescent="0.2">
      <c r="C65" s="82"/>
      <c r="D65" s="82"/>
      <c r="E65" s="83" t="s">
        <v>72</v>
      </c>
      <c r="F65" s="82"/>
      <c r="G65" s="82" t="s">
        <v>25</v>
      </c>
      <c r="H65" s="82"/>
      <c r="I65" s="84">
        <v>25</v>
      </c>
      <c r="J65" s="82"/>
      <c r="K65" s="85"/>
      <c r="L65" s="82"/>
      <c r="M65" s="83"/>
      <c r="N65" s="82"/>
      <c r="O65" s="87" t="s">
        <v>34</v>
      </c>
      <c r="P65" s="88" t="s">
        <v>73</v>
      </c>
      <c r="Q65" s="82"/>
      <c r="R65" s="82"/>
      <c r="S65" s="89"/>
      <c r="T65" s="82"/>
      <c r="U65" s="83">
        <v>4</v>
      </c>
      <c r="V65" s="82"/>
      <c r="W65" s="90">
        <f t="shared" ref="W65:W81" si="2">Q65*V65</f>
        <v>0</v>
      </c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54">
        <v>0</v>
      </c>
      <c r="AJ65" s="82"/>
      <c r="AK65" s="92">
        <v>0</v>
      </c>
      <c r="AL65" s="82"/>
      <c r="AM65" s="54">
        <v>0</v>
      </c>
      <c r="AN65" s="82"/>
      <c r="AO65" s="92">
        <v>0</v>
      </c>
    </row>
    <row r="66" spans="3:43" s="53" customFormat="1" ht="30" customHeight="1" x14ac:dyDescent="0.2">
      <c r="C66" s="82"/>
      <c r="D66" s="82"/>
      <c r="E66" s="83" t="s">
        <v>74</v>
      </c>
      <c r="F66" s="82"/>
      <c r="G66" s="82" t="s">
        <v>25</v>
      </c>
      <c r="H66" s="82"/>
      <c r="I66" s="84">
        <v>25</v>
      </c>
      <c r="J66" s="82"/>
      <c r="K66" s="85"/>
      <c r="L66" s="82"/>
      <c r="M66" s="83"/>
      <c r="N66" s="82"/>
      <c r="O66" s="87" t="s">
        <v>34</v>
      </c>
      <c r="P66" s="88" t="s">
        <v>75</v>
      </c>
      <c r="Q66" s="82"/>
      <c r="R66" s="82"/>
      <c r="S66" s="89"/>
      <c r="T66" s="82"/>
      <c r="U66" s="83">
        <v>14</v>
      </c>
      <c r="V66" s="82"/>
      <c r="W66" s="90">
        <f t="shared" si="2"/>
        <v>0</v>
      </c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54">
        <v>10</v>
      </c>
      <c r="AJ66" s="82"/>
      <c r="AK66" s="92">
        <v>250</v>
      </c>
      <c r="AL66" s="82"/>
      <c r="AM66" s="54">
        <v>0</v>
      </c>
      <c r="AN66" s="82"/>
      <c r="AO66" s="92">
        <v>0</v>
      </c>
    </row>
    <row r="67" spans="3:43" s="53" customFormat="1" ht="30" customHeight="1" x14ac:dyDescent="0.2">
      <c r="C67" s="82"/>
      <c r="D67" s="82"/>
      <c r="E67" s="83" t="s">
        <v>76</v>
      </c>
      <c r="F67" s="82"/>
      <c r="G67" s="82" t="s">
        <v>25</v>
      </c>
      <c r="H67" s="82"/>
      <c r="I67" s="84">
        <v>25</v>
      </c>
      <c r="J67" s="82"/>
      <c r="K67" s="85"/>
      <c r="L67" s="82"/>
      <c r="M67" s="83"/>
      <c r="N67" s="82"/>
      <c r="O67" s="87" t="s">
        <v>34</v>
      </c>
      <c r="P67" s="88" t="s">
        <v>75</v>
      </c>
      <c r="Q67" s="82"/>
      <c r="R67" s="82"/>
      <c r="S67" s="89"/>
      <c r="T67" s="82"/>
      <c r="U67" s="83">
        <v>60</v>
      </c>
      <c r="V67" s="82"/>
      <c r="W67" s="90">
        <f t="shared" si="2"/>
        <v>0</v>
      </c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54">
        <v>38</v>
      </c>
      <c r="AJ67" s="82"/>
      <c r="AK67" s="92">
        <v>950</v>
      </c>
      <c r="AL67" s="82"/>
      <c r="AM67" s="54">
        <v>2</v>
      </c>
      <c r="AN67" s="82"/>
      <c r="AO67" s="92">
        <v>50</v>
      </c>
    </row>
    <row r="68" spans="3:43" s="53" customFormat="1" ht="30" customHeight="1" x14ac:dyDescent="0.2">
      <c r="C68" s="82"/>
      <c r="D68" s="82"/>
      <c r="E68" s="83" t="s">
        <v>77</v>
      </c>
      <c r="F68" s="82"/>
      <c r="G68" s="82" t="s">
        <v>25</v>
      </c>
      <c r="H68" s="82"/>
      <c r="I68" s="84">
        <v>25</v>
      </c>
      <c r="J68" s="82"/>
      <c r="K68" s="85"/>
      <c r="L68" s="82"/>
      <c r="M68" s="83"/>
      <c r="N68" s="82"/>
      <c r="O68" s="87" t="s">
        <v>34</v>
      </c>
      <c r="P68" s="88" t="s">
        <v>75</v>
      </c>
      <c r="Q68" s="82"/>
      <c r="R68" s="82"/>
      <c r="S68" s="89"/>
      <c r="T68" s="82"/>
      <c r="U68" s="83">
        <v>84</v>
      </c>
      <c r="V68" s="82"/>
      <c r="W68" s="90">
        <f t="shared" si="2"/>
        <v>0</v>
      </c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54">
        <v>110</v>
      </c>
      <c r="AJ68" s="82"/>
      <c r="AK68" s="92">
        <v>2750</v>
      </c>
      <c r="AL68" s="82"/>
      <c r="AM68" s="54">
        <v>3</v>
      </c>
      <c r="AN68" s="82"/>
      <c r="AO68" s="92">
        <v>75</v>
      </c>
    </row>
    <row r="69" spans="3:43" s="53" customFormat="1" ht="30" customHeight="1" x14ac:dyDescent="0.2">
      <c r="C69" s="82"/>
      <c r="D69" s="82"/>
      <c r="E69" s="83" t="s">
        <v>78</v>
      </c>
      <c r="F69" s="82"/>
      <c r="G69" s="82" t="s">
        <v>25</v>
      </c>
      <c r="H69" s="82"/>
      <c r="I69" s="84">
        <v>50</v>
      </c>
      <c r="J69" s="82"/>
      <c r="K69" s="85"/>
      <c r="L69" s="82"/>
      <c r="M69" s="83"/>
      <c r="N69" s="82"/>
      <c r="O69" s="87">
        <v>2009</v>
      </c>
      <c r="P69" s="88" t="s">
        <v>79</v>
      </c>
      <c r="Q69" s="82"/>
      <c r="R69" s="82"/>
      <c r="S69" s="89"/>
      <c r="T69" s="82"/>
      <c r="U69" s="83">
        <v>9</v>
      </c>
      <c r="V69" s="82"/>
      <c r="W69" s="90">
        <f t="shared" si="2"/>
        <v>0</v>
      </c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54">
        <v>14</v>
      </c>
      <c r="AJ69" s="82"/>
      <c r="AK69" s="92">
        <v>700</v>
      </c>
      <c r="AL69" s="82"/>
      <c r="AM69" s="54">
        <v>12</v>
      </c>
      <c r="AN69" s="82"/>
      <c r="AO69" s="92">
        <v>600</v>
      </c>
    </row>
    <row r="70" spans="3:43" s="53" customFormat="1" ht="30" customHeight="1" x14ac:dyDescent="0.2">
      <c r="C70" s="82"/>
      <c r="D70" s="82"/>
      <c r="E70" s="83" t="s">
        <v>80</v>
      </c>
      <c r="F70" s="82"/>
      <c r="G70" s="82" t="s">
        <v>25</v>
      </c>
      <c r="H70" s="82"/>
      <c r="I70" s="84">
        <v>500</v>
      </c>
      <c r="J70" s="82"/>
      <c r="K70" s="85"/>
      <c r="L70" s="82"/>
      <c r="M70" s="83"/>
      <c r="N70" s="82"/>
      <c r="O70" s="87" t="s">
        <v>34</v>
      </c>
      <c r="P70" s="88" t="s">
        <v>81</v>
      </c>
      <c r="Q70" s="82"/>
      <c r="R70" s="82"/>
      <c r="S70" s="89"/>
      <c r="T70" s="82"/>
      <c r="U70" s="83">
        <v>8</v>
      </c>
      <c r="V70" s="82"/>
      <c r="W70" s="90">
        <f t="shared" si="2"/>
        <v>0</v>
      </c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54">
        <v>5</v>
      </c>
      <c r="AJ70" s="82"/>
      <c r="AK70" s="92">
        <v>2500</v>
      </c>
      <c r="AL70" s="82"/>
      <c r="AM70" s="54">
        <v>2</v>
      </c>
      <c r="AN70" s="82"/>
      <c r="AO70" s="92">
        <v>1000</v>
      </c>
    </row>
    <row r="71" spans="3:43" s="53" customFormat="1" ht="30" customHeight="1" x14ac:dyDescent="0.2">
      <c r="C71" s="82"/>
      <c r="D71" s="82"/>
      <c r="E71" s="83" t="s">
        <v>82</v>
      </c>
      <c r="F71" s="82"/>
      <c r="G71" s="82" t="s">
        <v>25</v>
      </c>
      <c r="H71" s="82"/>
      <c r="I71" s="84">
        <v>1000</v>
      </c>
      <c r="J71" s="82"/>
      <c r="K71" s="85"/>
      <c r="L71" s="82"/>
      <c r="M71" s="83"/>
      <c r="N71" s="82"/>
      <c r="O71" s="87" t="s">
        <v>34</v>
      </c>
      <c r="P71" s="88" t="s">
        <v>81</v>
      </c>
      <c r="Q71" s="82"/>
      <c r="R71" s="82"/>
      <c r="S71" s="89"/>
      <c r="T71" s="82"/>
      <c r="U71" s="83">
        <v>3</v>
      </c>
      <c r="V71" s="82"/>
      <c r="W71" s="90">
        <f t="shared" si="2"/>
        <v>0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54">
        <v>3</v>
      </c>
      <c r="AJ71" s="82"/>
      <c r="AK71" s="92">
        <v>3000</v>
      </c>
      <c r="AL71" s="82"/>
      <c r="AM71" s="54">
        <v>6</v>
      </c>
      <c r="AN71" s="82"/>
      <c r="AO71" s="92">
        <v>6000</v>
      </c>
    </row>
    <row r="72" spans="3:43" s="53" customFormat="1" ht="30" customHeight="1" x14ac:dyDescent="0.2">
      <c r="C72" s="82"/>
      <c r="D72" s="82"/>
      <c r="E72" s="83" t="s">
        <v>83</v>
      </c>
      <c r="F72" s="82"/>
      <c r="G72" s="82" t="s">
        <v>25</v>
      </c>
      <c r="H72" s="82"/>
      <c r="I72" s="84">
        <v>150</v>
      </c>
      <c r="J72" s="82"/>
      <c r="K72" s="85"/>
      <c r="L72" s="82"/>
      <c r="M72" s="83"/>
      <c r="N72" s="82"/>
      <c r="O72" s="87" t="s">
        <v>34</v>
      </c>
      <c r="P72" s="88" t="s">
        <v>84</v>
      </c>
      <c r="Q72" s="82"/>
      <c r="R72" s="82"/>
      <c r="S72" s="89"/>
      <c r="T72" s="82"/>
      <c r="U72" s="83">
        <v>25</v>
      </c>
      <c r="V72" s="82"/>
      <c r="W72" s="90">
        <f t="shared" si="2"/>
        <v>0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54">
        <v>22</v>
      </c>
      <c r="AJ72" s="82"/>
      <c r="AK72" s="92">
        <v>3300</v>
      </c>
      <c r="AL72" s="82"/>
      <c r="AM72" s="54">
        <v>28</v>
      </c>
      <c r="AN72" s="82"/>
      <c r="AO72" s="92">
        <v>4200</v>
      </c>
    </row>
    <row r="73" spans="3:43" s="53" customFormat="1" ht="30" customHeight="1" x14ac:dyDescent="0.2">
      <c r="C73" s="82"/>
      <c r="D73" s="82"/>
      <c r="E73" s="83" t="s">
        <v>85</v>
      </c>
      <c r="F73" s="82"/>
      <c r="G73" s="82" t="s">
        <v>25</v>
      </c>
      <c r="H73" s="82"/>
      <c r="I73" s="84">
        <v>15</v>
      </c>
      <c r="J73" s="82"/>
      <c r="K73" s="85"/>
      <c r="L73" s="82"/>
      <c r="M73" s="83"/>
      <c r="N73" s="82"/>
      <c r="O73" s="87" t="s">
        <v>34</v>
      </c>
      <c r="P73" s="88" t="s">
        <v>84</v>
      </c>
      <c r="Q73" s="82"/>
      <c r="R73" s="82"/>
      <c r="S73" s="89"/>
      <c r="T73" s="82"/>
      <c r="U73" s="83">
        <v>591</v>
      </c>
      <c r="V73" s="82"/>
      <c r="W73" s="90">
        <f t="shared" si="2"/>
        <v>0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54">
        <v>693</v>
      </c>
      <c r="AJ73" s="82"/>
      <c r="AK73" s="92">
        <v>10395</v>
      </c>
      <c r="AL73" s="82"/>
      <c r="AM73" s="54">
        <v>697</v>
      </c>
      <c r="AN73" s="82"/>
      <c r="AO73" s="92">
        <v>10455</v>
      </c>
    </row>
    <row r="74" spans="3:43" s="53" customFormat="1" ht="30" customHeight="1" x14ac:dyDescent="0.2">
      <c r="C74" s="82"/>
      <c r="D74" s="82"/>
      <c r="E74" s="83" t="s">
        <v>86</v>
      </c>
      <c r="F74" s="82"/>
      <c r="G74" s="82" t="s">
        <v>25</v>
      </c>
      <c r="H74" s="82"/>
      <c r="I74" s="84">
        <v>150</v>
      </c>
      <c r="J74" s="82"/>
      <c r="K74" s="85"/>
      <c r="L74" s="82"/>
      <c r="M74" s="83"/>
      <c r="N74" s="82"/>
      <c r="O74" s="87" t="s">
        <v>34</v>
      </c>
      <c r="P74" s="88" t="s">
        <v>84</v>
      </c>
      <c r="Q74" s="82"/>
      <c r="R74" s="82"/>
      <c r="S74" s="89"/>
      <c r="T74" s="82"/>
      <c r="U74" s="83">
        <v>601</v>
      </c>
      <c r="V74" s="82"/>
      <c r="W74" s="90">
        <f t="shared" si="2"/>
        <v>0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54">
        <v>623</v>
      </c>
      <c r="AJ74" s="82"/>
      <c r="AK74" s="92">
        <v>93450</v>
      </c>
      <c r="AL74" s="82"/>
      <c r="AM74" s="54">
        <v>672</v>
      </c>
      <c r="AN74" s="82"/>
      <c r="AO74" s="92">
        <v>100800</v>
      </c>
      <c r="AQ74" s="107"/>
    </row>
    <row r="75" spans="3:43" s="53" customFormat="1" ht="30" customHeight="1" x14ac:dyDescent="0.2">
      <c r="C75" s="82"/>
      <c r="D75" s="82"/>
      <c r="E75" s="83" t="s">
        <v>87</v>
      </c>
      <c r="F75" s="82"/>
      <c r="G75" s="82" t="s">
        <v>25</v>
      </c>
      <c r="H75" s="82"/>
      <c r="I75" s="84">
        <v>75</v>
      </c>
      <c r="J75" s="82"/>
      <c r="K75" s="85"/>
      <c r="L75" s="82"/>
      <c r="M75" s="83"/>
      <c r="N75" s="82"/>
      <c r="O75" s="87" t="s">
        <v>34</v>
      </c>
      <c r="P75" s="88" t="s">
        <v>84</v>
      </c>
      <c r="Q75" s="82"/>
      <c r="R75" s="82"/>
      <c r="S75" s="89"/>
      <c r="T75" s="82"/>
      <c r="U75" s="83">
        <v>76</v>
      </c>
      <c r="V75" s="82"/>
      <c r="W75" s="90">
        <f t="shared" si="2"/>
        <v>0</v>
      </c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54">
        <v>62</v>
      </c>
      <c r="AJ75" s="82"/>
      <c r="AK75" s="92">
        <v>4650</v>
      </c>
      <c r="AL75" s="82"/>
      <c r="AM75" s="54">
        <v>69</v>
      </c>
      <c r="AN75" s="82"/>
      <c r="AO75" s="92">
        <v>5175</v>
      </c>
      <c r="AQ75" s="107"/>
    </row>
    <row r="76" spans="3:43" s="53" customFormat="1" ht="30" customHeight="1" x14ac:dyDescent="0.2">
      <c r="C76" s="82"/>
      <c r="D76" s="82"/>
      <c r="E76" s="83" t="s">
        <v>88</v>
      </c>
      <c r="F76" s="82"/>
      <c r="G76" s="82" t="s">
        <v>25</v>
      </c>
      <c r="H76" s="82"/>
      <c r="I76" s="84">
        <v>40</v>
      </c>
      <c r="J76" s="82"/>
      <c r="K76" s="85"/>
      <c r="L76" s="82"/>
      <c r="M76" s="83"/>
      <c r="N76" s="82"/>
      <c r="O76" s="87" t="s">
        <v>34</v>
      </c>
      <c r="P76" s="88" t="s">
        <v>84</v>
      </c>
      <c r="Q76" s="82"/>
      <c r="R76" s="82"/>
      <c r="S76" s="89"/>
      <c r="T76" s="82"/>
      <c r="U76" s="83">
        <v>442</v>
      </c>
      <c r="V76" s="82"/>
      <c r="W76" s="90">
        <f t="shared" si="2"/>
        <v>0</v>
      </c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54">
        <v>403</v>
      </c>
      <c r="AJ76" s="82"/>
      <c r="AK76" s="92">
        <v>16120</v>
      </c>
      <c r="AL76" s="82"/>
      <c r="AM76" s="54">
        <v>370</v>
      </c>
      <c r="AN76" s="82"/>
      <c r="AO76" s="92">
        <v>14800</v>
      </c>
      <c r="AQ76" s="107"/>
    </row>
    <row r="77" spans="3:43" s="53" customFormat="1" ht="30" customHeight="1" x14ac:dyDescent="0.2">
      <c r="C77" s="82"/>
      <c r="D77" s="82"/>
      <c r="E77" s="83" t="s">
        <v>89</v>
      </c>
      <c r="F77" s="82"/>
      <c r="G77" s="82" t="s">
        <v>25</v>
      </c>
      <c r="H77" s="82"/>
      <c r="I77" s="84">
        <v>100</v>
      </c>
      <c r="J77" s="82"/>
      <c r="K77" s="85"/>
      <c r="L77" s="82"/>
      <c r="M77" s="83"/>
      <c r="N77" s="82"/>
      <c r="O77" s="87" t="s">
        <v>34</v>
      </c>
      <c r="P77" s="88" t="s">
        <v>84</v>
      </c>
      <c r="Q77" s="82"/>
      <c r="R77" s="82"/>
      <c r="S77" s="89"/>
      <c r="T77" s="82"/>
      <c r="U77" s="83">
        <v>1</v>
      </c>
      <c r="V77" s="82"/>
      <c r="W77" s="90">
        <f t="shared" si="2"/>
        <v>0</v>
      </c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54">
        <v>2</v>
      </c>
      <c r="AJ77" s="82"/>
      <c r="AK77" s="92">
        <v>200</v>
      </c>
      <c r="AL77" s="82"/>
      <c r="AM77" s="54">
        <v>2</v>
      </c>
      <c r="AN77" s="82"/>
      <c r="AO77" s="92">
        <v>200</v>
      </c>
      <c r="AQ77" s="107"/>
    </row>
    <row r="78" spans="3:43" s="53" customFormat="1" ht="30" customHeight="1" x14ac:dyDescent="0.2">
      <c r="C78" s="82"/>
      <c r="D78" s="82"/>
      <c r="E78" s="83" t="s">
        <v>90</v>
      </c>
      <c r="F78" s="82"/>
      <c r="G78" s="82" t="s">
        <v>25</v>
      </c>
      <c r="H78" s="82"/>
      <c r="I78" s="84">
        <v>30</v>
      </c>
      <c r="J78" s="82"/>
      <c r="K78" s="85"/>
      <c r="L78" s="82"/>
      <c r="M78" s="83"/>
      <c r="N78" s="82"/>
      <c r="O78" s="87" t="s">
        <v>34</v>
      </c>
      <c r="P78" s="88" t="s">
        <v>91</v>
      </c>
      <c r="Q78" s="82"/>
      <c r="R78" s="82"/>
      <c r="S78" s="108" t="s">
        <v>39</v>
      </c>
      <c r="T78" s="82"/>
      <c r="U78" s="83">
        <v>14</v>
      </c>
      <c r="V78" s="82"/>
      <c r="W78" s="90">
        <f t="shared" si="2"/>
        <v>0</v>
      </c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54">
        <v>40</v>
      </c>
      <c r="AJ78" s="82"/>
      <c r="AK78" s="92">
        <v>1200</v>
      </c>
      <c r="AL78" s="82"/>
      <c r="AM78" s="54">
        <v>10</v>
      </c>
      <c r="AN78" s="82"/>
      <c r="AO78" s="92">
        <v>300</v>
      </c>
      <c r="AQ78" s="107"/>
    </row>
    <row r="79" spans="3:43" s="53" customFormat="1" ht="30" customHeight="1" x14ac:dyDescent="0.2">
      <c r="C79" s="82"/>
      <c r="D79" s="82"/>
      <c r="E79" s="83" t="s">
        <v>92</v>
      </c>
      <c r="F79" s="82"/>
      <c r="G79" s="82" t="s">
        <v>25</v>
      </c>
      <c r="H79" s="82"/>
      <c r="I79" s="84">
        <v>150</v>
      </c>
      <c r="J79" s="82"/>
      <c r="K79" s="85"/>
      <c r="L79" s="82"/>
      <c r="M79" s="83"/>
      <c r="N79" s="82"/>
      <c r="O79" s="87" t="s">
        <v>34</v>
      </c>
      <c r="P79" s="88" t="s">
        <v>93</v>
      </c>
      <c r="Q79" s="82"/>
      <c r="R79" s="82"/>
      <c r="S79" s="108"/>
      <c r="T79" s="82"/>
      <c r="U79" s="83">
        <v>365</v>
      </c>
      <c r="V79" s="82"/>
      <c r="W79" s="90">
        <f t="shared" si="2"/>
        <v>0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54">
        <v>314</v>
      </c>
      <c r="AJ79" s="82"/>
      <c r="AK79" s="92">
        <v>47100</v>
      </c>
      <c r="AL79" s="82"/>
      <c r="AM79" s="54">
        <v>347</v>
      </c>
      <c r="AN79" s="82"/>
      <c r="AO79" s="92">
        <v>52050</v>
      </c>
      <c r="AQ79" s="107"/>
    </row>
    <row r="80" spans="3:43" s="53" customFormat="1" ht="39.75" customHeight="1" x14ac:dyDescent="0.2">
      <c r="C80" s="82"/>
      <c r="D80" s="82"/>
      <c r="E80" s="83" t="s">
        <v>94</v>
      </c>
      <c r="F80" s="82"/>
      <c r="G80" s="82" t="s">
        <v>25</v>
      </c>
      <c r="H80" s="82"/>
      <c r="I80" s="84">
        <v>100</v>
      </c>
      <c r="J80" s="82"/>
      <c r="K80" s="85"/>
      <c r="L80" s="82"/>
      <c r="M80" s="83"/>
      <c r="N80" s="82"/>
      <c r="O80" s="87" t="s">
        <v>34</v>
      </c>
      <c r="P80" s="88" t="s">
        <v>95</v>
      </c>
      <c r="Q80" s="82"/>
      <c r="R80" s="82"/>
      <c r="S80" s="108"/>
      <c r="T80" s="82"/>
      <c r="U80" s="83">
        <v>9</v>
      </c>
      <c r="V80" s="82"/>
      <c r="W80" s="90">
        <f t="shared" si="2"/>
        <v>0</v>
      </c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54">
        <v>4</v>
      </c>
      <c r="AJ80" s="82"/>
      <c r="AK80" s="92">
        <v>400</v>
      </c>
      <c r="AL80" s="82"/>
      <c r="AM80" s="54">
        <v>6</v>
      </c>
      <c r="AN80" s="82"/>
      <c r="AO80" s="92">
        <v>600</v>
      </c>
      <c r="AQ80" s="107"/>
    </row>
    <row r="81" spans="3:43" s="53" customFormat="1" ht="30" customHeight="1" x14ac:dyDescent="0.2">
      <c r="C81" s="82"/>
      <c r="D81" s="82"/>
      <c r="E81" s="83" t="s">
        <v>96</v>
      </c>
      <c r="F81" s="82"/>
      <c r="G81" s="82" t="s">
        <v>25</v>
      </c>
      <c r="H81" s="82"/>
      <c r="I81" s="84">
        <v>100</v>
      </c>
      <c r="J81" s="82"/>
      <c r="K81" s="85"/>
      <c r="L81" s="82"/>
      <c r="M81" s="83"/>
      <c r="N81" s="82"/>
      <c r="O81" s="87">
        <v>2007</v>
      </c>
      <c r="P81" s="88" t="s">
        <v>97</v>
      </c>
      <c r="Q81" s="82"/>
      <c r="R81" s="82"/>
      <c r="S81" s="108"/>
      <c r="T81" s="82"/>
      <c r="U81" s="83">
        <v>6</v>
      </c>
      <c r="V81" s="82"/>
      <c r="W81" s="90">
        <f t="shared" si="2"/>
        <v>0</v>
      </c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54">
        <v>6</v>
      </c>
      <c r="AJ81" s="82"/>
      <c r="AK81" s="92">
        <v>600</v>
      </c>
      <c r="AL81" s="82"/>
      <c r="AM81" s="54">
        <v>0</v>
      </c>
      <c r="AN81" s="82"/>
      <c r="AO81" s="92">
        <v>0</v>
      </c>
      <c r="AQ81" s="107"/>
    </row>
    <row r="82" spans="3:43" s="53" customFormat="1" ht="30" customHeight="1" x14ac:dyDescent="0.2">
      <c r="C82" s="82"/>
      <c r="D82" s="82"/>
      <c r="E82" s="109" t="s">
        <v>52</v>
      </c>
      <c r="F82" s="82"/>
      <c r="G82" s="82"/>
      <c r="H82" s="82"/>
      <c r="I82" s="84"/>
      <c r="J82" s="82"/>
      <c r="K82" s="85"/>
      <c r="L82" s="82"/>
      <c r="M82" s="97" t="s">
        <v>98</v>
      </c>
      <c r="N82" s="82"/>
      <c r="O82" s="87"/>
      <c r="P82" s="88"/>
      <c r="Q82" s="110"/>
      <c r="R82" s="110"/>
      <c r="S82" s="111">
        <v>234419</v>
      </c>
      <c r="T82" s="110"/>
      <c r="U82" s="83"/>
      <c r="V82" s="110"/>
      <c r="W82" s="112">
        <f>SUM(W64:W81)</f>
        <v>0</v>
      </c>
      <c r="X82" s="110"/>
      <c r="Y82" s="110"/>
      <c r="Z82" s="113">
        <v>238281</v>
      </c>
      <c r="AA82" s="110"/>
      <c r="AB82" s="110"/>
      <c r="AC82" s="110"/>
      <c r="AD82" s="113">
        <v>221325</v>
      </c>
      <c r="AE82" s="110"/>
      <c r="AF82" s="110"/>
      <c r="AG82" s="110"/>
      <c r="AH82" s="113">
        <v>228520</v>
      </c>
      <c r="AI82" s="101">
        <f>SUM(AI64:AI81)</f>
        <v>2818</v>
      </c>
      <c r="AJ82" s="110"/>
      <c r="AK82" s="113">
        <f>SUM(AK64:AK81)</f>
        <v>211015</v>
      </c>
      <c r="AL82" s="110"/>
      <c r="AM82" s="104">
        <f>SUM(AM64:AM81)</f>
        <v>2739</v>
      </c>
      <c r="AN82" s="110"/>
      <c r="AO82" s="113">
        <f>SUM(AO64:AO81)</f>
        <v>221955</v>
      </c>
      <c r="AQ82" s="107"/>
    </row>
    <row r="83" spans="3:43" s="53" customFormat="1" ht="30" customHeight="1" x14ac:dyDescent="0.2">
      <c r="C83" s="82"/>
      <c r="D83" s="82"/>
      <c r="E83" s="82"/>
      <c r="F83" s="82"/>
      <c r="G83" s="82"/>
      <c r="H83" s="82"/>
      <c r="I83" s="84"/>
      <c r="J83" s="82"/>
      <c r="K83" s="88"/>
      <c r="L83" s="82"/>
      <c r="M83" s="83"/>
      <c r="N83" s="82"/>
      <c r="O83" s="114"/>
      <c r="P83" s="88"/>
      <c r="Q83" s="82"/>
      <c r="R83" s="82"/>
      <c r="S83" s="115">
        <f>S54+S62+S82</f>
        <v>823904</v>
      </c>
      <c r="T83" s="82"/>
      <c r="U83" s="83"/>
      <c r="V83" s="82"/>
      <c r="W83" s="99">
        <f>W54+W62+W82</f>
        <v>0</v>
      </c>
      <c r="X83" s="82"/>
      <c r="Y83" s="82"/>
      <c r="Z83" s="115"/>
      <c r="AA83" s="82"/>
      <c r="AB83" s="82"/>
      <c r="AC83" s="82"/>
      <c r="AD83" s="115"/>
      <c r="AE83" s="82"/>
      <c r="AF83" s="82"/>
      <c r="AG83" s="82"/>
      <c r="AH83" s="115"/>
      <c r="AI83" s="54"/>
      <c r="AJ83" s="82"/>
      <c r="AK83" s="115"/>
      <c r="AL83" s="82"/>
      <c r="AM83" s="54"/>
      <c r="AN83" s="82"/>
      <c r="AO83" s="115"/>
      <c r="AQ83" s="107"/>
    </row>
    <row r="84" spans="3:43" s="53" customFormat="1" ht="89.25" x14ac:dyDescent="0.2">
      <c r="C84" s="116" t="s">
        <v>99</v>
      </c>
      <c r="D84" s="82"/>
      <c r="E84" s="83" t="s">
        <v>100</v>
      </c>
      <c r="F84" s="82"/>
      <c r="G84" s="117" t="s">
        <v>25</v>
      </c>
      <c r="H84" s="117"/>
      <c r="I84" s="118">
        <v>20</v>
      </c>
      <c r="J84" s="117"/>
      <c r="K84" s="118" t="s">
        <v>26</v>
      </c>
      <c r="L84" s="117"/>
      <c r="M84" s="119"/>
      <c r="N84" s="117"/>
      <c r="O84" s="120">
        <v>1975</v>
      </c>
      <c r="P84" s="54" t="s">
        <v>101</v>
      </c>
      <c r="Q84" s="82"/>
      <c r="R84" s="82"/>
      <c r="S84" s="82"/>
      <c r="T84" s="82"/>
      <c r="U84" s="83"/>
      <c r="V84" s="82"/>
      <c r="W84" s="83"/>
      <c r="X84" s="82"/>
      <c r="Y84" s="82"/>
      <c r="Z84" s="82"/>
      <c r="AA84" s="82"/>
      <c r="AB84" s="82"/>
      <c r="AC84" s="82"/>
      <c r="AD84" s="115"/>
      <c r="AE84" s="82"/>
      <c r="AF84" s="82"/>
      <c r="AG84" s="82"/>
      <c r="AH84" s="82"/>
      <c r="AI84" s="54"/>
      <c r="AJ84" s="82"/>
      <c r="AK84" s="115"/>
      <c r="AL84" s="82"/>
      <c r="AM84" s="54"/>
      <c r="AN84" s="82"/>
      <c r="AO84" s="82"/>
      <c r="AQ84" s="107"/>
    </row>
    <row r="85" spans="3:43" s="53" customFormat="1" ht="30" customHeight="1" x14ac:dyDescent="0.2">
      <c r="C85" s="82"/>
      <c r="D85" s="82"/>
      <c r="E85" s="83"/>
      <c r="F85" s="82"/>
      <c r="G85" s="117"/>
      <c r="H85" s="117"/>
      <c r="I85" s="118">
        <v>40</v>
      </c>
      <c r="J85" s="117"/>
      <c r="K85" s="118" t="s">
        <v>26</v>
      </c>
      <c r="L85" s="117"/>
      <c r="M85" s="119"/>
      <c r="N85" s="117"/>
      <c r="O85" s="120">
        <v>1975</v>
      </c>
      <c r="P85" s="54" t="s">
        <v>101</v>
      </c>
      <c r="Q85" s="82"/>
      <c r="R85" s="82"/>
      <c r="S85" s="82"/>
      <c r="T85" s="82"/>
      <c r="U85" s="83"/>
      <c r="V85" s="82"/>
      <c r="W85" s="83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54"/>
      <c r="AJ85" s="82"/>
      <c r="AK85" s="82"/>
      <c r="AL85" s="82"/>
      <c r="AM85" s="54"/>
      <c r="AN85" s="82"/>
      <c r="AO85" s="82"/>
      <c r="AQ85" s="107"/>
    </row>
    <row r="86" spans="3:43" s="53" customFormat="1" ht="30" customHeight="1" x14ac:dyDescent="0.2">
      <c r="C86" s="82"/>
      <c r="D86" s="82"/>
      <c r="E86" s="83"/>
      <c r="F86" s="82"/>
      <c r="G86" s="117"/>
      <c r="H86" s="117"/>
      <c r="I86" s="118">
        <v>60</v>
      </c>
      <c r="J86" s="117"/>
      <c r="K86" s="118" t="s">
        <v>26</v>
      </c>
      <c r="L86" s="117"/>
      <c r="M86" s="119"/>
      <c r="N86" s="117"/>
      <c r="O86" s="120">
        <v>1975</v>
      </c>
      <c r="P86" s="54" t="s">
        <v>101</v>
      </c>
      <c r="Q86" s="82"/>
      <c r="R86" s="82"/>
      <c r="S86" s="82"/>
      <c r="T86" s="82"/>
      <c r="U86" s="83"/>
      <c r="V86" s="82"/>
      <c r="W86" s="83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54"/>
      <c r="AJ86" s="82"/>
      <c r="AK86" s="82"/>
      <c r="AL86" s="82"/>
      <c r="AM86" s="54"/>
      <c r="AN86" s="82"/>
      <c r="AO86" s="82"/>
      <c r="AQ86" s="107"/>
    </row>
    <row r="87" spans="3:43" s="53" customFormat="1" ht="30" customHeight="1" x14ac:dyDescent="0.2">
      <c r="C87" s="82"/>
      <c r="D87" s="82"/>
      <c r="E87" s="83"/>
      <c r="F87" s="82"/>
      <c r="G87" s="117"/>
      <c r="H87" s="117"/>
      <c r="I87" s="118">
        <v>80</v>
      </c>
      <c r="J87" s="117"/>
      <c r="K87" s="118" t="s">
        <v>26</v>
      </c>
      <c r="L87" s="117"/>
      <c r="M87" s="119"/>
      <c r="N87" s="117"/>
      <c r="O87" s="120">
        <v>1975</v>
      </c>
      <c r="P87" s="54" t="s">
        <v>101</v>
      </c>
      <c r="Q87" s="82"/>
      <c r="R87" s="82"/>
      <c r="S87" s="82"/>
      <c r="T87" s="82"/>
      <c r="U87" s="83"/>
      <c r="V87" s="82"/>
      <c r="W87" s="83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54"/>
      <c r="AJ87" s="82"/>
      <c r="AK87" s="82"/>
      <c r="AL87" s="82"/>
      <c r="AM87" s="54"/>
      <c r="AN87" s="82"/>
      <c r="AO87" s="82"/>
      <c r="AQ87" s="107"/>
    </row>
    <row r="88" spans="3:43" s="53" customFormat="1" ht="30" customHeight="1" x14ac:dyDescent="0.2">
      <c r="C88" s="82"/>
      <c r="D88" s="82"/>
      <c r="E88" s="83"/>
      <c r="F88" s="82"/>
      <c r="G88" s="117"/>
      <c r="H88" s="117"/>
      <c r="I88" s="118">
        <v>100</v>
      </c>
      <c r="J88" s="117"/>
      <c r="K88" s="118" t="s">
        <v>26</v>
      </c>
      <c r="L88" s="117"/>
      <c r="M88" s="119"/>
      <c r="N88" s="117"/>
      <c r="O88" s="120">
        <v>1975</v>
      </c>
      <c r="P88" s="54" t="s">
        <v>101</v>
      </c>
      <c r="Q88" s="82"/>
      <c r="R88" s="82"/>
      <c r="S88" s="82"/>
      <c r="T88" s="82"/>
      <c r="U88" s="83"/>
      <c r="V88" s="82"/>
      <c r="W88" s="83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54"/>
      <c r="AJ88" s="82"/>
      <c r="AK88" s="82"/>
      <c r="AL88" s="82"/>
      <c r="AM88" s="54"/>
      <c r="AN88" s="82"/>
      <c r="AO88" s="82"/>
      <c r="AQ88" s="107"/>
    </row>
    <row r="89" spans="3:43" s="53" customFormat="1" ht="30" customHeight="1" x14ac:dyDescent="0.2">
      <c r="C89" s="82"/>
      <c r="D89" s="82"/>
      <c r="E89" s="83" t="s">
        <v>102</v>
      </c>
      <c r="F89" s="82"/>
      <c r="G89" s="82" t="s">
        <v>25</v>
      </c>
      <c r="H89" s="82"/>
      <c r="I89" s="85">
        <v>25</v>
      </c>
      <c r="J89" s="82"/>
      <c r="K89" s="85" t="s">
        <v>26</v>
      </c>
      <c r="L89" s="82"/>
      <c r="M89" s="83"/>
      <c r="N89" s="82"/>
      <c r="O89" s="87">
        <v>1989</v>
      </c>
      <c r="P89" s="54" t="s">
        <v>103</v>
      </c>
      <c r="Q89" s="82"/>
      <c r="R89" s="82"/>
      <c r="S89" s="82"/>
      <c r="T89" s="82"/>
      <c r="U89" s="83"/>
      <c r="V89" s="82"/>
      <c r="W89" s="83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54"/>
      <c r="AJ89" s="82"/>
      <c r="AK89" s="82"/>
      <c r="AL89" s="82"/>
      <c r="AM89" s="54"/>
      <c r="AN89" s="82"/>
      <c r="AO89" s="82"/>
      <c r="AQ89" s="107"/>
    </row>
    <row r="90" spans="3:43" ht="30" customHeight="1" x14ac:dyDescent="0.2">
      <c r="C90" s="30"/>
      <c r="D90" s="30"/>
      <c r="E90" s="22" t="s">
        <v>104</v>
      </c>
      <c r="F90" s="30"/>
      <c r="G90" s="30" t="s">
        <v>25</v>
      </c>
      <c r="H90" s="30"/>
      <c r="I90" s="57">
        <v>500</v>
      </c>
      <c r="J90" s="30"/>
      <c r="K90" s="57" t="s">
        <v>105</v>
      </c>
      <c r="L90" s="30"/>
      <c r="M90" s="22"/>
      <c r="N90" s="30"/>
      <c r="O90" s="59" t="s">
        <v>34</v>
      </c>
      <c r="P90" s="19" t="s">
        <v>106</v>
      </c>
      <c r="Q90" s="30"/>
      <c r="R90" s="30"/>
      <c r="S90" s="30"/>
      <c r="T90" s="30"/>
      <c r="U90" s="22" t="s">
        <v>39</v>
      </c>
      <c r="V90" s="30"/>
      <c r="W90" s="22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52"/>
      <c r="AJ90" s="30"/>
      <c r="AK90" s="30"/>
      <c r="AL90" s="30"/>
      <c r="AM90" s="52"/>
      <c r="AN90" s="30"/>
      <c r="AO90" s="30"/>
    </row>
    <row r="91" spans="3:43" ht="30" customHeight="1" x14ac:dyDescent="0.2">
      <c r="C91" s="30"/>
      <c r="D91" s="30"/>
      <c r="E91" s="22"/>
      <c r="F91" s="30"/>
      <c r="G91" s="30"/>
      <c r="H91" s="30"/>
      <c r="I91" s="57" t="s">
        <v>48</v>
      </c>
      <c r="J91" s="30"/>
      <c r="K91" s="57"/>
      <c r="L91" s="30"/>
      <c r="M91" s="121" t="s">
        <v>107</v>
      </c>
      <c r="N91" s="30"/>
      <c r="O91" s="59"/>
      <c r="P91" s="52"/>
      <c r="Q91" s="30"/>
      <c r="R91" s="30"/>
      <c r="S91" s="71">
        <v>41434.75</v>
      </c>
      <c r="T91" s="30"/>
      <c r="U91" s="22">
        <v>774</v>
      </c>
      <c r="V91" s="30"/>
      <c r="W91" s="122">
        <v>41434.75</v>
      </c>
      <c r="X91" s="30"/>
      <c r="Y91" s="30"/>
      <c r="Z91" s="61">
        <v>39525</v>
      </c>
      <c r="AA91" s="30"/>
      <c r="AB91" s="30"/>
      <c r="AC91" s="30"/>
      <c r="AD91" s="61">
        <v>39215</v>
      </c>
      <c r="AE91" s="30"/>
      <c r="AF91" s="30"/>
      <c r="AG91" s="30"/>
      <c r="AH91" s="61">
        <v>38245</v>
      </c>
      <c r="AI91" s="52"/>
      <c r="AJ91" s="30"/>
      <c r="AK91" s="76">
        <v>36340</v>
      </c>
      <c r="AL91" s="123"/>
      <c r="AM91" s="60"/>
      <c r="AN91" s="123"/>
      <c r="AO91" s="76">
        <v>44260</v>
      </c>
    </row>
    <row r="92" spans="3:43" ht="30" customHeight="1" x14ac:dyDescent="0.2">
      <c r="C92" s="30"/>
      <c r="D92" s="30"/>
      <c r="E92" s="22" t="s">
        <v>108</v>
      </c>
      <c r="F92" s="30"/>
      <c r="G92" s="30" t="s">
        <v>25</v>
      </c>
      <c r="H92" s="30"/>
      <c r="I92" s="57">
        <v>15</v>
      </c>
      <c r="J92" s="30"/>
      <c r="K92" s="57" t="s">
        <v>109</v>
      </c>
      <c r="L92" s="30"/>
      <c r="M92" s="121"/>
      <c r="N92" s="30"/>
      <c r="O92" s="59">
        <v>1947</v>
      </c>
      <c r="P92" s="52" t="s">
        <v>110</v>
      </c>
      <c r="Q92" s="30"/>
      <c r="R92" s="30"/>
      <c r="S92" s="30"/>
      <c r="T92" s="30"/>
      <c r="U92" s="22"/>
      <c r="V92" s="30"/>
      <c r="W92" s="22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52"/>
      <c r="AJ92" s="30"/>
      <c r="AK92" s="30"/>
      <c r="AL92" s="30"/>
      <c r="AM92" s="52"/>
      <c r="AN92" s="30"/>
      <c r="AO92" s="30"/>
    </row>
    <row r="93" spans="3:43" ht="30" customHeight="1" x14ac:dyDescent="0.2">
      <c r="C93" s="30"/>
      <c r="D93" s="30"/>
      <c r="E93" s="22"/>
      <c r="F93" s="30"/>
      <c r="G93" s="30"/>
      <c r="H93" s="30"/>
      <c r="I93" s="57">
        <v>25</v>
      </c>
      <c r="J93" s="30"/>
      <c r="K93" s="57" t="s">
        <v>109</v>
      </c>
      <c r="L93" s="30"/>
      <c r="M93" s="121"/>
      <c r="N93" s="30"/>
      <c r="O93" s="59">
        <v>1947</v>
      </c>
      <c r="P93" s="52" t="s">
        <v>110</v>
      </c>
      <c r="Q93" s="30"/>
      <c r="R93" s="30"/>
      <c r="S93" s="30"/>
      <c r="T93" s="30"/>
      <c r="U93" s="22"/>
      <c r="V93" s="30"/>
      <c r="W93" s="22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52"/>
      <c r="AJ93" s="30"/>
      <c r="AK93" s="30"/>
      <c r="AL93" s="30"/>
      <c r="AM93" s="52"/>
      <c r="AN93" s="30"/>
      <c r="AO93" s="30"/>
    </row>
    <row r="94" spans="3:43" ht="30" customHeight="1" x14ac:dyDescent="0.2">
      <c r="C94" s="30"/>
      <c r="D94" s="30"/>
      <c r="E94" s="22"/>
      <c r="F94" s="30"/>
      <c r="G94" s="30"/>
      <c r="H94" s="30"/>
      <c r="I94" s="57">
        <v>50</v>
      </c>
      <c r="J94" s="30"/>
      <c r="K94" s="57" t="s">
        <v>109</v>
      </c>
      <c r="L94" s="30"/>
      <c r="M94" s="121"/>
      <c r="N94" s="30"/>
      <c r="O94" s="59">
        <v>1947</v>
      </c>
      <c r="P94" s="52" t="s">
        <v>110</v>
      </c>
      <c r="Q94" s="30"/>
      <c r="R94" s="30"/>
      <c r="S94" s="30"/>
      <c r="T94" s="30"/>
      <c r="U94" s="22"/>
      <c r="V94" s="30"/>
      <c r="W94" s="22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52"/>
      <c r="AJ94" s="30"/>
      <c r="AK94" s="30"/>
      <c r="AL94" s="30"/>
      <c r="AM94" s="52"/>
      <c r="AN94" s="30"/>
      <c r="AO94" s="30"/>
    </row>
    <row r="95" spans="3:43" ht="30" customHeight="1" x14ac:dyDescent="0.2">
      <c r="C95" s="30"/>
      <c r="D95" s="30"/>
      <c r="E95" s="22"/>
      <c r="F95" s="30"/>
      <c r="G95" s="30"/>
      <c r="H95" s="30"/>
      <c r="I95" s="57" t="s">
        <v>48</v>
      </c>
      <c r="J95" s="30"/>
      <c r="K95" s="57"/>
      <c r="L95" s="30"/>
      <c r="M95" s="124" t="s">
        <v>111</v>
      </c>
      <c r="N95" s="30"/>
      <c r="O95" s="59"/>
      <c r="P95" s="52"/>
      <c r="Q95" s="30"/>
      <c r="R95" s="30"/>
      <c r="S95" s="21">
        <v>125</v>
      </c>
      <c r="T95" s="30"/>
      <c r="U95" s="24"/>
      <c r="V95" s="30"/>
      <c r="W95" s="24">
        <v>0</v>
      </c>
      <c r="X95" s="30"/>
      <c r="Y95" s="30"/>
      <c r="Z95" s="68">
        <v>125</v>
      </c>
      <c r="AA95" s="68"/>
      <c r="AB95" s="68"/>
      <c r="AC95" s="68"/>
      <c r="AD95" s="68">
        <v>125</v>
      </c>
      <c r="AE95" s="68"/>
      <c r="AF95" s="68"/>
      <c r="AG95" s="68"/>
      <c r="AH95" s="68">
        <v>125</v>
      </c>
      <c r="AI95" s="40"/>
      <c r="AJ95" s="68"/>
      <c r="AK95" s="68">
        <v>25</v>
      </c>
      <c r="AL95" s="68"/>
      <c r="AM95" s="40"/>
      <c r="AN95" s="68"/>
      <c r="AO95" s="68">
        <v>25</v>
      </c>
    </row>
    <row r="96" spans="3:43" ht="30" customHeight="1" x14ac:dyDescent="0.2">
      <c r="C96" s="30"/>
      <c r="D96" s="30"/>
      <c r="E96" s="22" t="s">
        <v>112</v>
      </c>
      <c r="F96" s="30"/>
      <c r="G96" s="30" t="s">
        <v>25</v>
      </c>
      <c r="H96" s="30"/>
      <c r="I96" s="57">
        <v>500</v>
      </c>
      <c r="J96" s="30"/>
      <c r="K96" s="57" t="s">
        <v>26</v>
      </c>
      <c r="L96" s="30"/>
      <c r="M96" s="121"/>
      <c r="N96" s="30"/>
      <c r="O96" s="59">
        <v>2008</v>
      </c>
      <c r="P96" s="52" t="s">
        <v>113</v>
      </c>
      <c r="Q96" s="30"/>
      <c r="R96" s="30"/>
      <c r="S96" s="21">
        <v>62500</v>
      </c>
      <c r="T96" s="30"/>
      <c r="U96" s="22">
        <v>125</v>
      </c>
      <c r="V96" s="30"/>
      <c r="W96" s="24">
        <v>62500</v>
      </c>
      <c r="X96" s="30"/>
      <c r="Y96" s="30"/>
      <c r="Z96" s="68">
        <v>60000</v>
      </c>
      <c r="AA96" s="68"/>
      <c r="AB96" s="68"/>
      <c r="AC96" s="68"/>
      <c r="AD96" s="68">
        <v>60000</v>
      </c>
      <c r="AE96" s="68"/>
      <c r="AF96" s="68"/>
      <c r="AG96" s="68"/>
      <c r="AH96" s="68">
        <v>60000</v>
      </c>
      <c r="AI96" s="40">
        <v>128</v>
      </c>
      <c r="AJ96" s="68"/>
      <c r="AK96" s="68">
        <v>64000</v>
      </c>
      <c r="AL96" s="68"/>
      <c r="AM96" s="40">
        <v>126</v>
      </c>
      <c r="AN96" s="68"/>
      <c r="AO96" s="68">
        <v>63000</v>
      </c>
      <c r="AQ96" s="8"/>
    </row>
    <row r="97" spans="3:43" ht="30" customHeight="1" x14ac:dyDescent="0.2">
      <c r="C97" s="30"/>
      <c r="D97" s="30"/>
      <c r="E97" s="22"/>
      <c r="F97" s="30"/>
      <c r="G97" s="30"/>
      <c r="H97" s="30"/>
      <c r="I97" s="57" t="s">
        <v>39</v>
      </c>
      <c r="J97" s="30"/>
      <c r="K97" s="57"/>
      <c r="L97" s="30"/>
      <c r="M97" s="121" t="s">
        <v>39</v>
      </c>
      <c r="N97" s="30"/>
      <c r="O97" s="59"/>
      <c r="P97" s="60"/>
      <c r="Q97" s="30"/>
      <c r="R97" s="30"/>
      <c r="S97" s="71" t="s">
        <v>39</v>
      </c>
      <c r="T97" s="30"/>
      <c r="U97" s="22" t="s">
        <v>39</v>
      </c>
      <c r="V97" s="30"/>
      <c r="W97" s="125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52"/>
      <c r="AJ97" s="30"/>
      <c r="AK97" s="30"/>
      <c r="AL97" s="30"/>
      <c r="AM97" s="52"/>
      <c r="AN97" s="30"/>
      <c r="AO97" s="30"/>
      <c r="AQ97" s="8"/>
    </row>
    <row r="98" spans="3:43" ht="21" customHeight="1" x14ac:dyDescent="0.2">
      <c r="C98" s="30"/>
      <c r="D98" s="30"/>
      <c r="E98" s="22"/>
      <c r="F98" s="30"/>
      <c r="G98" s="30"/>
      <c r="H98" s="30"/>
      <c r="I98" s="57" t="s">
        <v>48</v>
      </c>
      <c r="J98" s="30"/>
      <c r="K98" s="57"/>
      <c r="L98" s="30"/>
      <c r="M98" s="22"/>
      <c r="N98" s="30"/>
      <c r="O98" s="59"/>
      <c r="P98" s="60"/>
      <c r="Q98" s="30"/>
      <c r="R98" s="30"/>
      <c r="S98" s="71">
        <f>S91+S95+S96</f>
        <v>104059.75</v>
      </c>
      <c r="T98" s="30"/>
      <c r="U98" s="22"/>
      <c r="V98" s="30"/>
      <c r="W98" s="122">
        <f>W91+W97</f>
        <v>41434.75</v>
      </c>
      <c r="X98" s="30"/>
      <c r="Y98" s="30"/>
      <c r="Z98" s="74">
        <f>Z91+Z96+Z95</f>
        <v>99650</v>
      </c>
      <c r="AA98" s="30"/>
      <c r="AB98" s="30"/>
      <c r="AC98" s="30"/>
      <c r="AD98" s="74">
        <f>AD91+AD96+AD95</f>
        <v>99340</v>
      </c>
      <c r="AE98" s="30"/>
      <c r="AF98" s="30"/>
      <c r="AG98" s="30"/>
      <c r="AH98" s="74">
        <f>AH91+AH96+AH95</f>
        <v>98370</v>
      </c>
      <c r="AI98" s="101">
        <f>SUM(AI86:AI96)</f>
        <v>128</v>
      </c>
      <c r="AJ98" s="123"/>
      <c r="AK98" s="77">
        <f>AK91+AK96+AK95</f>
        <v>100365</v>
      </c>
      <c r="AL98" s="123"/>
      <c r="AM98" s="104">
        <f>SUM(AM85:AM96)</f>
        <v>126</v>
      </c>
      <c r="AN98" s="123"/>
      <c r="AO98" s="77">
        <f>AO91+AO96+AO95</f>
        <v>107285</v>
      </c>
      <c r="AQ98" s="8"/>
    </row>
    <row r="99" spans="3:43" ht="15" customHeight="1" x14ac:dyDescent="0.2">
      <c r="C99" s="30"/>
      <c r="D99" s="30"/>
      <c r="E99" s="22"/>
      <c r="F99" s="30"/>
      <c r="G99" s="30"/>
      <c r="H99" s="30"/>
      <c r="I99" s="57"/>
      <c r="J99" s="30"/>
      <c r="K99" s="57"/>
      <c r="L99" s="30"/>
      <c r="M99" s="22"/>
      <c r="N99" s="30"/>
      <c r="O99" s="59"/>
      <c r="P99" s="60"/>
      <c r="Q99" s="30"/>
      <c r="R99" s="30"/>
      <c r="S99" s="21"/>
      <c r="T99" s="30"/>
      <c r="U99" s="22"/>
      <c r="V99" s="30"/>
      <c r="W99" s="22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52"/>
      <c r="AJ99" s="30"/>
      <c r="AK99" s="30"/>
      <c r="AL99" s="30"/>
      <c r="AM99" s="52"/>
      <c r="AN99" s="30"/>
      <c r="AO99" s="30"/>
      <c r="AQ99" s="8"/>
    </row>
    <row r="100" spans="3:43" ht="70.150000000000006" customHeight="1" x14ac:dyDescent="0.2">
      <c r="C100" s="30"/>
      <c r="D100" s="30"/>
      <c r="E100" s="13" t="s">
        <v>114</v>
      </c>
      <c r="F100" s="14"/>
      <c r="G100" s="14" t="s">
        <v>25</v>
      </c>
      <c r="H100" s="14"/>
      <c r="I100" s="16">
        <v>750</v>
      </c>
      <c r="J100" s="14"/>
      <c r="K100" s="16" t="s">
        <v>115</v>
      </c>
      <c r="L100" s="14"/>
      <c r="M100" s="13"/>
      <c r="N100" s="14"/>
      <c r="O100" s="18">
        <v>2003</v>
      </c>
      <c r="P100" s="19" t="s">
        <v>116</v>
      </c>
      <c r="Q100" s="30"/>
      <c r="R100" s="30"/>
      <c r="S100" s="30"/>
      <c r="T100" s="30"/>
      <c r="U100" s="22">
        <v>10</v>
      </c>
      <c r="V100" s="30"/>
      <c r="W100" s="78">
        <f>Q100*V100</f>
        <v>0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52"/>
      <c r="AJ100" s="30"/>
      <c r="AK100" s="30"/>
      <c r="AL100" s="30"/>
      <c r="AM100" s="52"/>
      <c r="AN100" s="30"/>
      <c r="AO100" s="30"/>
      <c r="AQ100" s="8"/>
    </row>
    <row r="101" spans="3:43" ht="70.150000000000006" customHeight="1" x14ac:dyDescent="0.2">
      <c r="C101" s="30"/>
      <c r="D101" s="30"/>
      <c r="E101" s="13" t="s">
        <v>117</v>
      </c>
      <c r="F101" s="14"/>
      <c r="G101" s="14" t="s">
        <v>25</v>
      </c>
      <c r="H101" s="14"/>
      <c r="I101" s="16">
        <v>1000</v>
      </c>
      <c r="J101" s="14"/>
      <c r="K101" s="16" t="s">
        <v>105</v>
      </c>
      <c r="L101" s="14"/>
      <c r="M101" s="13"/>
      <c r="N101" s="14"/>
      <c r="O101" s="18">
        <v>2003</v>
      </c>
      <c r="P101" s="19" t="s">
        <v>116</v>
      </c>
      <c r="Q101" s="30"/>
      <c r="R101" s="30"/>
      <c r="S101" s="30"/>
      <c r="T101" s="30"/>
      <c r="U101" s="22">
        <v>146</v>
      </c>
      <c r="V101" s="30"/>
      <c r="W101" s="78">
        <f>Q101*V101</f>
        <v>0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52"/>
      <c r="AJ101" s="30"/>
      <c r="AK101" s="30"/>
      <c r="AL101" s="30"/>
      <c r="AM101" s="52"/>
      <c r="AN101" s="30"/>
      <c r="AO101" s="30"/>
      <c r="AQ101" s="8"/>
    </row>
    <row r="102" spans="3:43" ht="70.150000000000006" customHeight="1" x14ac:dyDescent="0.2">
      <c r="C102" s="30"/>
      <c r="D102" s="30"/>
      <c r="E102" s="13" t="s">
        <v>118</v>
      </c>
      <c r="F102" s="14"/>
      <c r="G102" s="14" t="s">
        <v>25</v>
      </c>
      <c r="H102" s="14"/>
      <c r="I102" s="16">
        <v>900</v>
      </c>
      <c r="J102" s="14"/>
      <c r="K102" s="126" t="s">
        <v>119</v>
      </c>
      <c r="L102" s="14"/>
      <c r="M102" s="13"/>
      <c r="N102" s="14"/>
      <c r="O102" s="18">
        <v>2003</v>
      </c>
      <c r="P102" s="19" t="s">
        <v>116</v>
      </c>
      <c r="Q102" s="30"/>
      <c r="R102" s="30"/>
      <c r="S102" s="30"/>
      <c r="T102" s="30"/>
      <c r="U102" s="22">
        <v>32</v>
      </c>
      <c r="V102" s="30"/>
      <c r="W102" s="78">
        <f>Q102*V102</f>
        <v>0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52"/>
      <c r="AJ102" s="30"/>
      <c r="AK102" s="30"/>
      <c r="AL102" s="30"/>
      <c r="AM102" s="52"/>
      <c r="AN102" s="30"/>
      <c r="AO102" s="30"/>
      <c r="AQ102" s="8"/>
    </row>
    <row r="103" spans="3:43" ht="70.150000000000006" customHeight="1" x14ac:dyDescent="0.2">
      <c r="C103" s="30"/>
      <c r="D103" s="30"/>
      <c r="E103" s="13" t="s">
        <v>120</v>
      </c>
      <c r="F103" s="14"/>
      <c r="G103" s="14" t="s">
        <v>25</v>
      </c>
      <c r="H103" s="14"/>
      <c r="I103" s="16">
        <v>500</v>
      </c>
      <c r="J103" s="14"/>
      <c r="K103" s="126" t="s">
        <v>119</v>
      </c>
      <c r="L103" s="14"/>
      <c r="M103" s="13"/>
      <c r="N103" s="14"/>
      <c r="O103" s="18">
        <v>2003</v>
      </c>
      <c r="P103" s="19" t="s">
        <v>116</v>
      </c>
      <c r="Q103" s="30"/>
      <c r="R103" s="30"/>
      <c r="S103" s="30"/>
      <c r="T103" s="30"/>
      <c r="U103" s="22">
        <v>3</v>
      </c>
      <c r="V103" s="30"/>
      <c r="W103" s="78">
        <f>Q103*V103</f>
        <v>0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52"/>
      <c r="AJ103" s="30"/>
      <c r="AK103" s="30"/>
      <c r="AL103" s="30"/>
      <c r="AM103" s="52"/>
      <c r="AN103" s="30"/>
      <c r="AO103" s="30"/>
      <c r="AQ103" s="8"/>
    </row>
    <row r="104" spans="3:43" ht="53.45" customHeight="1" x14ac:dyDescent="0.2">
      <c r="C104" s="30"/>
      <c r="D104" s="30"/>
      <c r="E104" s="13" t="s">
        <v>121</v>
      </c>
      <c r="F104" s="14"/>
      <c r="G104" s="14" t="s">
        <v>25</v>
      </c>
      <c r="H104" s="14"/>
      <c r="I104" s="16">
        <v>125</v>
      </c>
      <c r="J104" s="14"/>
      <c r="K104" s="16" t="s">
        <v>105</v>
      </c>
      <c r="L104" s="14"/>
      <c r="M104" s="13"/>
      <c r="N104" s="14"/>
      <c r="O104" s="18">
        <v>2003</v>
      </c>
      <c r="P104" s="19" t="s">
        <v>122</v>
      </c>
      <c r="Q104" s="30"/>
      <c r="R104" s="30"/>
      <c r="S104" s="30"/>
      <c r="T104" s="30"/>
      <c r="U104" s="22">
        <v>8</v>
      </c>
      <c r="V104" s="30"/>
      <c r="W104" s="78">
        <f>Q104*V104</f>
        <v>0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52"/>
      <c r="AJ104" s="30"/>
      <c r="AK104" s="30"/>
      <c r="AL104" s="30"/>
      <c r="AM104" s="52"/>
      <c r="AN104" s="30"/>
      <c r="AO104" s="30"/>
      <c r="AQ104" s="8"/>
    </row>
    <row r="105" spans="3:43" ht="28.15" customHeight="1" x14ac:dyDescent="0.2">
      <c r="C105" s="30"/>
      <c r="D105" s="30"/>
      <c r="E105" s="66" t="s">
        <v>123</v>
      </c>
      <c r="F105" s="30"/>
      <c r="G105" s="30"/>
      <c r="H105" s="30"/>
      <c r="I105" s="57"/>
      <c r="J105" s="30"/>
      <c r="K105" s="57"/>
      <c r="L105" s="30"/>
      <c r="M105" s="121" t="s">
        <v>124</v>
      </c>
      <c r="N105" s="30"/>
      <c r="O105" s="59"/>
      <c r="P105" s="60"/>
      <c r="Q105" s="30"/>
      <c r="R105" s="30"/>
      <c r="S105" s="71">
        <v>191375</v>
      </c>
      <c r="T105" s="30"/>
      <c r="U105" s="22"/>
      <c r="V105" s="30"/>
      <c r="W105" s="80">
        <f>SUM(W100:W104)</f>
        <v>0</v>
      </c>
      <c r="X105" s="30"/>
      <c r="Y105" s="30"/>
      <c r="Z105" s="74">
        <v>182167.5</v>
      </c>
      <c r="AA105" s="30"/>
      <c r="AB105" s="30"/>
      <c r="AC105" s="30"/>
      <c r="AD105" s="74">
        <v>198000</v>
      </c>
      <c r="AE105" s="30"/>
      <c r="AF105" s="30"/>
      <c r="AG105" s="30"/>
      <c r="AH105" s="74">
        <v>159425</v>
      </c>
      <c r="AI105" s="52"/>
      <c r="AJ105" s="30"/>
      <c r="AK105" s="77">
        <v>190300</v>
      </c>
      <c r="AL105" s="123"/>
      <c r="AM105" s="60"/>
      <c r="AN105" s="123"/>
      <c r="AO105" s="77">
        <v>210000</v>
      </c>
      <c r="AQ105" s="8"/>
    </row>
    <row r="106" spans="3:43" ht="15" customHeight="1" x14ac:dyDescent="0.2">
      <c r="C106" s="30"/>
      <c r="D106" s="30"/>
      <c r="E106" s="22"/>
      <c r="F106" s="30"/>
      <c r="G106" s="30"/>
      <c r="H106" s="30"/>
      <c r="I106" s="57"/>
      <c r="J106" s="30"/>
      <c r="K106" s="57"/>
      <c r="L106" s="30"/>
      <c r="M106" s="22"/>
      <c r="N106" s="30"/>
      <c r="O106" s="59"/>
      <c r="P106" s="60"/>
      <c r="Q106" s="30"/>
      <c r="R106" s="30"/>
      <c r="S106" s="30"/>
      <c r="T106" s="30"/>
      <c r="U106" s="22"/>
      <c r="V106" s="30"/>
      <c r="W106" s="22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52"/>
      <c r="AJ106" s="30"/>
      <c r="AK106" s="30"/>
      <c r="AL106" s="30"/>
      <c r="AM106" s="52"/>
      <c r="AN106" s="30"/>
      <c r="AO106" s="30"/>
      <c r="AQ106" s="8"/>
    </row>
    <row r="107" spans="3:43" ht="30" customHeight="1" x14ac:dyDescent="0.2">
      <c r="C107" s="30"/>
      <c r="D107" s="30"/>
      <c r="E107" s="22"/>
      <c r="F107" s="30"/>
      <c r="G107" s="30"/>
      <c r="H107" s="30"/>
      <c r="I107" s="57"/>
      <c r="J107" s="30"/>
      <c r="K107" s="57"/>
      <c r="L107" s="30"/>
      <c r="M107" s="22"/>
      <c r="N107" s="30"/>
      <c r="O107" s="59"/>
      <c r="P107" s="60"/>
      <c r="Q107" s="30"/>
      <c r="R107" s="30"/>
      <c r="S107" s="30"/>
      <c r="T107" s="30"/>
      <c r="U107" s="22"/>
      <c r="V107" s="30"/>
      <c r="W107" s="22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52"/>
      <c r="AJ107" s="30"/>
      <c r="AK107" s="30"/>
      <c r="AL107" s="30"/>
      <c r="AM107" s="52"/>
      <c r="AN107" s="30"/>
      <c r="AO107" s="30"/>
      <c r="AQ107" s="8"/>
    </row>
    <row r="108" spans="3:43" ht="30" customHeight="1" x14ac:dyDescent="0.2">
      <c r="C108" s="127" t="s">
        <v>125</v>
      </c>
      <c r="D108" s="30"/>
      <c r="E108" s="22" t="s">
        <v>126</v>
      </c>
      <c r="F108" s="30"/>
      <c r="G108" s="30" t="s">
        <v>127</v>
      </c>
      <c r="H108" s="30"/>
      <c r="I108" s="57">
        <v>1000</v>
      </c>
      <c r="J108" s="30"/>
      <c r="K108" s="60" t="s">
        <v>26</v>
      </c>
      <c r="L108" s="30"/>
      <c r="M108" s="121" t="s">
        <v>128</v>
      </c>
      <c r="N108" s="30"/>
      <c r="O108" s="59" t="s">
        <v>34</v>
      </c>
      <c r="P108" s="60" t="s">
        <v>129</v>
      </c>
      <c r="Q108" s="30"/>
      <c r="R108" s="30"/>
      <c r="S108" s="128">
        <v>3000</v>
      </c>
      <c r="T108" s="30"/>
      <c r="U108" s="22">
        <v>3</v>
      </c>
      <c r="V108" s="30"/>
      <c r="W108" s="128">
        <v>3000</v>
      </c>
      <c r="X108" s="30"/>
      <c r="Y108" s="30"/>
      <c r="Z108" s="61">
        <v>3000</v>
      </c>
      <c r="AA108" s="30"/>
      <c r="AB108" s="30"/>
      <c r="AC108" s="30"/>
      <c r="AD108" s="61">
        <v>3000</v>
      </c>
      <c r="AE108" s="30"/>
      <c r="AF108" s="30"/>
      <c r="AG108" s="30"/>
      <c r="AH108" s="61">
        <v>3000</v>
      </c>
      <c r="AI108" s="52"/>
      <c r="AJ108" s="30"/>
      <c r="AK108" s="61">
        <v>4000</v>
      </c>
      <c r="AL108" s="30"/>
      <c r="AM108" s="52">
        <v>3</v>
      </c>
      <c r="AN108" s="30"/>
      <c r="AO108" s="61">
        <v>3000</v>
      </c>
      <c r="AQ108" s="8"/>
    </row>
    <row r="109" spans="3:43" ht="30" customHeight="1" x14ac:dyDescent="0.2">
      <c r="C109" s="30"/>
      <c r="D109" s="30"/>
      <c r="E109" s="22" t="s">
        <v>130</v>
      </c>
      <c r="F109" s="30"/>
      <c r="G109" s="30"/>
      <c r="H109" s="30"/>
      <c r="I109" s="57"/>
      <c r="J109" s="30"/>
      <c r="K109" s="60"/>
      <c r="L109" s="30"/>
      <c r="M109" s="121"/>
      <c r="N109" s="30"/>
      <c r="O109" s="59"/>
      <c r="P109" s="60"/>
      <c r="Q109" s="30"/>
      <c r="R109" s="30"/>
      <c r="S109" s="128"/>
      <c r="T109" s="30"/>
      <c r="U109" s="22"/>
      <c r="V109" s="30"/>
      <c r="W109" s="128"/>
      <c r="X109" s="30"/>
      <c r="Y109" s="30"/>
      <c r="Z109" s="68">
        <v>1000</v>
      </c>
      <c r="AA109" s="68"/>
      <c r="AB109" s="68"/>
      <c r="AC109" s="68"/>
      <c r="AD109" s="68">
        <v>1000</v>
      </c>
      <c r="AE109" s="68"/>
      <c r="AF109" s="68"/>
      <c r="AG109" s="68"/>
      <c r="AH109" s="68">
        <v>1000</v>
      </c>
      <c r="AI109" s="40"/>
      <c r="AJ109" s="68"/>
      <c r="AK109" s="68"/>
      <c r="AL109" s="68"/>
      <c r="AM109" s="40"/>
      <c r="AN109" s="68"/>
      <c r="AO109" s="68"/>
      <c r="AQ109" s="8"/>
    </row>
    <row r="110" spans="3:43" ht="30" customHeight="1" x14ac:dyDescent="0.2">
      <c r="C110" s="30"/>
      <c r="D110" s="30"/>
      <c r="E110" s="22" t="s">
        <v>131</v>
      </c>
      <c r="F110" s="30"/>
      <c r="G110" s="30" t="s">
        <v>132</v>
      </c>
      <c r="H110" s="30"/>
      <c r="I110" s="57">
        <v>5</v>
      </c>
      <c r="J110" s="30"/>
      <c r="K110" s="60" t="s">
        <v>26</v>
      </c>
      <c r="L110" s="30"/>
      <c r="M110" s="97" t="s">
        <v>133</v>
      </c>
      <c r="N110" s="30"/>
      <c r="O110" s="59" t="s">
        <v>34</v>
      </c>
      <c r="P110" s="60" t="s">
        <v>134</v>
      </c>
      <c r="Q110" s="30"/>
      <c r="R110" s="30"/>
      <c r="S110" s="128">
        <v>184335</v>
      </c>
      <c r="T110" s="30"/>
      <c r="U110" s="22">
        <v>14</v>
      </c>
      <c r="V110" s="30"/>
      <c r="W110" s="128">
        <v>184335</v>
      </c>
      <c r="X110" s="30"/>
      <c r="Y110" s="30"/>
      <c r="Z110" s="68"/>
      <c r="AA110" s="68"/>
      <c r="AB110" s="68"/>
      <c r="AC110" s="68"/>
      <c r="AD110" s="68"/>
      <c r="AE110" s="68"/>
      <c r="AF110" s="68"/>
      <c r="AG110" s="68"/>
      <c r="AH110" s="68"/>
      <c r="AI110" s="40"/>
      <c r="AJ110" s="68"/>
      <c r="AK110" s="68">
        <v>241725</v>
      </c>
      <c r="AL110" s="68"/>
      <c r="AM110" s="40">
        <v>16</v>
      </c>
      <c r="AN110" s="68"/>
      <c r="AO110" s="68">
        <v>236540</v>
      </c>
      <c r="AQ110" s="8"/>
    </row>
    <row r="111" spans="3:43" ht="30" customHeight="1" x14ac:dyDescent="0.2">
      <c r="C111" s="30"/>
      <c r="D111" s="30"/>
      <c r="E111" s="22" t="s">
        <v>135</v>
      </c>
      <c r="F111" s="30"/>
      <c r="G111" s="30" t="s">
        <v>127</v>
      </c>
      <c r="H111" s="30"/>
      <c r="I111" s="57">
        <v>200</v>
      </c>
      <c r="J111" s="30"/>
      <c r="K111" s="60" t="s">
        <v>26</v>
      </c>
      <c r="L111" s="30"/>
      <c r="M111" s="121" t="s">
        <v>136</v>
      </c>
      <c r="N111" s="30"/>
      <c r="O111" s="59" t="s">
        <v>34</v>
      </c>
      <c r="P111" s="60" t="s">
        <v>137</v>
      </c>
      <c r="Q111" s="30"/>
      <c r="R111" s="30"/>
      <c r="S111" s="128">
        <v>52600</v>
      </c>
      <c r="T111" s="30"/>
      <c r="U111" s="22">
        <v>260</v>
      </c>
      <c r="V111" s="30"/>
      <c r="W111" s="128">
        <v>52000</v>
      </c>
      <c r="X111" s="30"/>
      <c r="Y111" s="30"/>
      <c r="Z111" s="68"/>
      <c r="AA111" s="68"/>
      <c r="AB111" s="68"/>
      <c r="AC111" s="68"/>
      <c r="AD111" s="68"/>
      <c r="AE111" s="68"/>
      <c r="AF111" s="68"/>
      <c r="AG111" s="68"/>
      <c r="AH111" s="68"/>
      <c r="AI111" s="40"/>
      <c r="AJ111" s="68"/>
      <c r="AK111" s="68">
        <v>182600</v>
      </c>
      <c r="AL111" s="68"/>
      <c r="AM111" s="40">
        <v>3</v>
      </c>
      <c r="AN111" s="68"/>
      <c r="AO111" s="68">
        <v>148000</v>
      </c>
      <c r="AQ111" s="8"/>
    </row>
    <row r="112" spans="3:43" ht="40.15" customHeight="1" x14ac:dyDescent="0.2">
      <c r="C112" s="30"/>
      <c r="D112" s="30"/>
      <c r="E112" s="22" t="s">
        <v>138</v>
      </c>
      <c r="F112" s="30"/>
      <c r="G112" s="30" t="s">
        <v>25</v>
      </c>
      <c r="H112" s="30"/>
      <c r="I112" s="60" t="s">
        <v>139</v>
      </c>
      <c r="J112" s="30"/>
      <c r="K112" s="60" t="s">
        <v>140</v>
      </c>
      <c r="L112" s="30"/>
      <c r="M112" s="121" t="s">
        <v>141</v>
      </c>
      <c r="N112" s="30"/>
      <c r="O112" s="59" t="s">
        <v>34</v>
      </c>
      <c r="P112" s="129" t="s">
        <v>142</v>
      </c>
      <c r="Q112" s="30"/>
      <c r="R112" s="30"/>
      <c r="S112" s="128">
        <v>113130</v>
      </c>
      <c r="T112" s="30"/>
      <c r="U112" s="22">
        <v>8000</v>
      </c>
      <c r="V112" s="30"/>
      <c r="W112" s="128">
        <v>110000</v>
      </c>
      <c r="X112" s="30"/>
      <c r="Y112" s="30"/>
      <c r="Z112" s="68">
        <v>193825</v>
      </c>
      <c r="AA112" s="68"/>
      <c r="AB112" s="68"/>
      <c r="AC112" s="68"/>
      <c r="AD112" s="68">
        <v>182470</v>
      </c>
      <c r="AE112" s="68"/>
      <c r="AF112" s="68"/>
      <c r="AG112" s="68"/>
      <c r="AH112" s="68">
        <v>189805</v>
      </c>
      <c r="AI112" s="40"/>
      <c r="AJ112" s="68"/>
      <c r="AK112" s="68">
        <v>163010</v>
      </c>
      <c r="AL112" s="68"/>
      <c r="AM112" s="40"/>
      <c r="AN112" s="68"/>
      <c r="AO112" s="68">
        <v>143130</v>
      </c>
      <c r="AQ112" s="8"/>
    </row>
    <row r="113" spans="3:43" ht="30" customHeight="1" x14ac:dyDescent="0.2">
      <c r="C113" s="30" t="s">
        <v>39</v>
      </c>
      <c r="D113" s="30"/>
      <c r="E113" s="22" t="s">
        <v>143</v>
      </c>
      <c r="F113" s="30"/>
      <c r="G113" s="30" t="s">
        <v>25</v>
      </c>
      <c r="H113" s="30"/>
      <c r="I113" s="57" t="s">
        <v>144</v>
      </c>
      <c r="J113" s="30"/>
      <c r="K113" s="60" t="s">
        <v>26</v>
      </c>
      <c r="L113" s="30"/>
      <c r="M113" s="130" t="s">
        <v>145</v>
      </c>
      <c r="N113" s="30"/>
      <c r="O113" s="59" t="s">
        <v>34</v>
      </c>
      <c r="P113" s="60" t="s">
        <v>146</v>
      </c>
      <c r="Q113" s="30"/>
      <c r="R113" s="30"/>
      <c r="S113" s="128">
        <v>28750</v>
      </c>
      <c r="T113" s="30"/>
      <c r="U113" s="22">
        <v>48</v>
      </c>
      <c r="V113" s="30"/>
      <c r="W113" s="128">
        <v>28750</v>
      </c>
      <c r="X113" s="30"/>
      <c r="Y113" s="30"/>
      <c r="Z113" s="68">
        <v>32750</v>
      </c>
      <c r="AA113" s="68"/>
      <c r="AB113" s="68"/>
      <c r="AC113" s="68"/>
      <c r="AD113" s="68">
        <v>31500</v>
      </c>
      <c r="AE113" s="68"/>
      <c r="AF113" s="68"/>
      <c r="AG113" s="68"/>
      <c r="AH113" s="68">
        <v>36750</v>
      </c>
      <c r="AI113" s="40"/>
      <c r="AJ113" s="68"/>
      <c r="AK113" s="68">
        <v>31500</v>
      </c>
      <c r="AL113" s="68"/>
      <c r="AM113" s="40">
        <v>31</v>
      </c>
      <c r="AN113" s="68"/>
      <c r="AO113" s="68">
        <v>31750</v>
      </c>
      <c r="AQ113" s="8"/>
    </row>
    <row r="114" spans="3:43" ht="30" customHeight="1" x14ac:dyDescent="0.2">
      <c r="C114" s="30"/>
      <c r="D114" s="30"/>
      <c r="E114" s="22" t="s">
        <v>147</v>
      </c>
      <c r="F114" s="30"/>
      <c r="G114" s="30" t="s">
        <v>132</v>
      </c>
      <c r="H114" s="30"/>
      <c r="I114" s="57">
        <v>1000000</v>
      </c>
      <c r="J114" s="30"/>
      <c r="K114" s="60" t="s">
        <v>109</v>
      </c>
      <c r="L114" s="30"/>
      <c r="M114" s="97"/>
      <c r="N114" s="30"/>
      <c r="O114" s="59" t="s">
        <v>34</v>
      </c>
      <c r="P114" s="60" t="s">
        <v>148</v>
      </c>
      <c r="Q114" s="30"/>
      <c r="R114" s="30"/>
      <c r="S114" s="131">
        <v>1000000</v>
      </c>
      <c r="T114" s="30"/>
      <c r="U114" s="22">
        <v>1</v>
      </c>
      <c r="V114" s="30"/>
      <c r="W114" s="131">
        <v>1000000</v>
      </c>
      <c r="X114" s="30"/>
      <c r="Y114" s="30"/>
      <c r="Z114" s="68">
        <v>1000000</v>
      </c>
      <c r="AA114" s="68"/>
      <c r="AB114" s="68"/>
      <c r="AC114" s="68"/>
      <c r="AD114" s="68">
        <v>1000000</v>
      </c>
      <c r="AE114" s="68"/>
      <c r="AF114" s="68"/>
      <c r="AG114" s="68"/>
      <c r="AH114" s="68">
        <v>2000000</v>
      </c>
      <c r="AI114" s="40"/>
      <c r="AJ114" s="68"/>
      <c r="AK114" s="132">
        <v>5000000</v>
      </c>
      <c r="AL114" s="132"/>
      <c r="AM114" s="133">
        <v>2</v>
      </c>
      <c r="AN114" s="132"/>
      <c r="AO114" s="132">
        <v>5000000</v>
      </c>
      <c r="AQ114" s="8"/>
    </row>
    <row r="115" spans="3:43" ht="30" customHeight="1" x14ac:dyDescent="0.2">
      <c r="C115" s="134"/>
      <c r="D115" s="134"/>
      <c r="E115" s="135" t="s">
        <v>52</v>
      </c>
      <c r="F115" s="134"/>
      <c r="G115" s="134"/>
      <c r="H115" s="134"/>
      <c r="I115" s="136"/>
      <c r="J115" s="134"/>
      <c r="K115" s="136"/>
      <c r="L115" s="134"/>
      <c r="M115" s="9"/>
      <c r="N115" s="134"/>
      <c r="O115" s="137"/>
      <c r="P115" s="4"/>
      <c r="S115" s="138">
        <f>SUM(S108:S114)</f>
        <v>1381815</v>
      </c>
      <c r="U115" s="139"/>
      <c r="W115" s="140">
        <f>SUM(W108:W114)</f>
        <v>1378085</v>
      </c>
      <c r="Z115" s="141">
        <f>Z108+Z109+Z112+Z113+Z114</f>
        <v>1230575</v>
      </c>
      <c r="AD115" s="141">
        <f>AD108+AD109+AD112+AD113+AD114</f>
        <v>1217970</v>
      </c>
      <c r="AH115" s="141">
        <f>AH108+AH109+AH112+AH113+AH114</f>
        <v>2230555</v>
      </c>
      <c r="AI115" s="142"/>
      <c r="AJ115" s="68"/>
      <c r="AK115" s="77">
        <f>SUM(AK108:AK114)</f>
        <v>5622835</v>
      </c>
      <c r="AL115" s="143"/>
      <c r="AM115" s="104">
        <f>SUM(AM108:AM114)</f>
        <v>55</v>
      </c>
      <c r="AN115" s="143"/>
      <c r="AO115" s="77">
        <f>SUM(AO108:AO114)</f>
        <v>5562420</v>
      </c>
      <c r="AQ115" s="8"/>
    </row>
    <row r="116" spans="3:43" ht="30" customHeight="1" thickBot="1" x14ac:dyDescent="0.25">
      <c r="C116" s="134"/>
      <c r="D116" s="134"/>
      <c r="E116" s="9" t="s">
        <v>48</v>
      </c>
      <c r="F116" s="134"/>
      <c r="G116" s="134"/>
      <c r="H116" s="134"/>
      <c r="I116" s="136"/>
      <c r="J116" s="134"/>
      <c r="K116" s="136"/>
      <c r="L116" s="134"/>
      <c r="M116" s="144"/>
      <c r="N116" s="134"/>
      <c r="O116" s="137"/>
      <c r="P116" s="136"/>
      <c r="S116" s="145">
        <v>1381815</v>
      </c>
      <c r="W116" s="145">
        <v>1378085</v>
      </c>
      <c r="Z116" s="145">
        <f>Z115+Z105+Z98+Z82+Z62+Z54+Z49</f>
        <v>3491018.2399999998</v>
      </c>
      <c r="AD116" s="145">
        <f>AD115+AD105+AD98+AD82+AD62+AD54+AD49</f>
        <v>3409913.92</v>
      </c>
      <c r="AH116" s="145">
        <f>AH115+AH105+AH98+AH82+AH62+AH54+AH49</f>
        <v>4372664.7</v>
      </c>
      <c r="AI116" s="147">
        <f>AI98+AI82+AI62+AI54+AI49</f>
        <v>23409</v>
      </c>
      <c r="AJ116" s="143"/>
      <c r="AK116" s="148">
        <f>AK115+AK105+AK82+AK62+AK54+AK49</f>
        <v>8850864.7300000004</v>
      </c>
      <c r="AL116" s="143"/>
      <c r="AM116" s="147">
        <f>AM115+AM98+AM82+AM62+AM54+AM49</f>
        <v>21299</v>
      </c>
      <c r="AN116" s="143"/>
      <c r="AO116" s="148">
        <f>AO115+AO105+AO98+AO82+AO62+AO54+AO49</f>
        <v>8702272.879999999</v>
      </c>
      <c r="AQ116" s="8"/>
    </row>
    <row r="117" spans="3:43" ht="30" customHeight="1" thickTop="1" x14ac:dyDescent="0.2">
      <c r="C117" s="149" t="s">
        <v>149</v>
      </c>
      <c r="E117" s="146"/>
      <c r="O117" s="151"/>
      <c r="AQ117" s="8"/>
    </row>
    <row r="118" spans="3:43" ht="30" customHeight="1" x14ac:dyDescent="0.2">
      <c r="E118" s="146"/>
      <c r="O118" s="151"/>
      <c r="AQ118" s="8"/>
    </row>
    <row r="119" spans="3:43" x14ac:dyDescent="0.2">
      <c r="E119" s="146"/>
      <c r="O119" s="151"/>
      <c r="AQ119" s="8"/>
    </row>
    <row r="120" spans="3:43" x14ac:dyDescent="0.2">
      <c r="E120" s="146"/>
      <c r="O120" s="151"/>
      <c r="AQ120" s="8"/>
    </row>
    <row r="121" spans="3:43" x14ac:dyDescent="0.2">
      <c r="E121" s="146"/>
      <c r="O121" s="151"/>
      <c r="AQ121" s="8"/>
    </row>
    <row r="122" spans="3:43" x14ac:dyDescent="0.2">
      <c r="E122" s="146"/>
      <c r="AQ122" s="8"/>
    </row>
    <row r="123" spans="3:43" x14ac:dyDescent="0.2">
      <c r="E123" s="146"/>
      <c r="AQ123" s="8"/>
    </row>
  </sheetData>
  <printOptions horizontalCentered="1"/>
  <pageMargins left="0.43" right="0.4" top="0.91" bottom="0.43" header="0.42" footer="0.21"/>
  <pageSetup scale="66" fitToHeight="0" orientation="landscape" r:id="rId1"/>
  <headerFooter alignWithMargins="0">
    <oddHeader>&amp;L&amp;"Arial,Bold"&amp;12Inspections and Appeals&amp;R&amp;"Arial,Bold"&amp;12Administration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DIA</vt:lpstr>
      <vt:lpstr>DIA!Print_Area</vt:lpstr>
      <vt:lpstr>DIA!Print_Titles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2020-08-31T20:54:07Z</dcterms:created>
  <dcterms:modified xsi:type="dcterms:W3CDTF">2020-08-31T20:54:14Z</dcterms:modified>
</cp:coreProperties>
</file>