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4\Admin and Reg\"/>
    </mc:Choice>
  </mc:AlternateContent>
  <xr:revisionPtr revIDLastSave="0" documentId="8_{81D556BE-3B69-4332-A691-BD987F3D5FC8}" xr6:coauthVersionLast="36" xr6:coauthVersionMax="36" xr10:uidLastSave="{00000000-0000-0000-0000-000000000000}"/>
  <bookViews>
    <workbookView xWindow="0" yWindow="0" windowWidth="21570" windowHeight="6420" xr2:uid="{18509504-0D87-4D24-BC6C-E596EA5B7E4B}"/>
  </bookViews>
  <sheets>
    <sheet name="DI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6" i="1" l="1"/>
  <c r="AH117" i="1" s="1"/>
  <c r="AD116" i="1"/>
  <c r="AD117" i="1" s="1"/>
  <c r="Z116" i="1"/>
  <c r="Z117" i="1" s="1"/>
  <c r="W116" i="1"/>
  <c r="S116" i="1"/>
  <c r="W105" i="1"/>
  <c r="W104" i="1"/>
  <c r="W103" i="1"/>
  <c r="W102" i="1"/>
  <c r="W106" i="1" s="1"/>
  <c r="W101" i="1"/>
  <c r="AH99" i="1"/>
  <c r="AD99" i="1"/>
  <c r="Z99" i="1"/>
  <c r="W99" i="1"/>
  <c r="S99" i="1"/>
  <c r="S84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83" i="1" s="1"/>
  <c r="W62" i="1"/>
  <c r="W61" i="1"/>
  <c r="W60" i="1"/>
  <c r="W59" i="1"/>
  <c r="W63" i="1" s="1"/>
  <c r="W58" i="1"/>
  <c r="W57" i="1"/>
  <c r="W54" i="1"/>
  <c r="W55" i="1" s="1"/>
  <c r="W53" i="1"/>
  <c r="W52" i="1"/>
  <c r="AH50" i="1"/>
  <c r="AD50" i="1"/>
  <c r="Z50" i="1"/>
  <c r="S50" i="1"/>
  <c r="W48" i="1"/>
  <c r="W47" i="1"/>
  <c r="W46" i="1"/>
  <c r="W45" i="1"/>
  <c r="W49" i="1" s="1"/>
  <c r="W44" i="1"/>
  <c r="W43" i="1"/>
  <c r="W40" i="1"/>
  <c r="W39" i="1"/>
  <c r="W38" i="1"/>
  <c r="W37" i="1"/>
  <c r="W36" i="1"/>
  <c r="W34" i="1"/>
  <c r="W33" i="1"/>
  <c r="W32" i="1"/>
  <c r="W31" i="1"/>
  <c r="W30" i="1"/>
  <c r="W29" i="1"/>
  <c r="W28" i="1"/>
  <c r="W27" i="1"/>
  <c r="W26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41" i="1" s="1"/>
  <c r="W50" i="1" l="1"/>
  <c r="W84" i="1"/>
</calcChain>
</file>

<file path=xl/sharedStrings.xml><?xml version="1.0" encoding="utf-8"?>
<sst xmlns="http://schemas.openxmlformats.org/spreadsheetml/2006/main" count="374" uniqueCount="142">
  <si>
    <t xml:space="preserve">Budget Unit </t>
  </si>
  <si>
    <t>Fee Description</t>
  </si>
  <si>
    <t>Payor of Fee</t>
  </si>
  <si>
    <t>Fee Amount</t>
  </si>
  <si>
    <t>Frequency</t>
  </si>
  <si>
    <r>
      <t xml:space="preserve">Revenue Deposit </t>
    </r>
    <r>
      <rPr>
        <b/>
        <u/>
        <sz val="10"/>
        <rFont val="Arial"/>
        <family val="2"/>
      </rPr>
      <t>Location (Fund)</t>
    </r>
  </si>
  <si>
    <r>
      <t>Last Year</t>
    </r>
    <r>
      <rPr>
        <b/>
        <u/>
        <sz val="10"/>
        <rFont val="Arial"/>
        <family val="2"/>
      </rPr>
      <t xml:space="preserve"> Changed</t>
    </r>
  </si>
  <si>
    <r>
      <t xml:space="preserve">Code or Administrative Rule </t>
    </r>
    <r>
      <rPr>
        <b/>
        <u/>
        <sz val="10"/>
        <rFont val="Arial"/>
        <family val="2"/>
      </rPr>
      <t>Cite</t>
    </r>
  </si>
  <si>
    <t>Number of FY 2010 Payors</t>
  </si>
  <si>
    <t>FY2010 Total Revenue</t>
  </si>
  <si>
    <r>
      <t xml:space="preserve">FY11 Estimated </t>
    </r>
    <r>
      <rPr>
        <b/>
        <u/>
        <sz val="10"/>
        <rFont val="Arial"/>
        <family val="2"/>
      </rPr>
      <t>Payors</t>
    </r>
  </si>
  <si>
    <r>
      <t xml:space="preserve">FY11 Estimated </t>
    </r>
    <r>
      <rPr>
        <b/>
        <u/>
        <sz val="10"/>
        <rFont val="Arial"/>
        <family val="2"/>
      </rPr>
      <t>Revenue</t>
    </r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</si>
  <si>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</si>
  <si>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</si>
  <si>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</si>
  <si>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</si>
  <si>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</si>
  <si>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</si>
  <si>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Q61</t>
  </si>
  <si>
    <t>Home Food Establishments</t>
  </si>
  <si>
    <t>Applicant</t>
  </si>
  <si>
    <t>Annual</t>
  </si>
  <si>
    <t>Iowa Code section 137D.2</t>
  </si>
  <si>
    <t>Mobile Food Unit</t>
  </si>
  <si>
    <t>Iowa Code section 137F.6</t>
  </si>
  <si>
    <t>Temporary Food Establishments</t>
  </si>
  <si>
    <t>Per Event</t>
  </si>
  <si>
    <t>Vending Machine</t>
  </si>
  <si>
    <t>UNK</t>
  </si>
  <si>
    <t>Farmers Market</t>
  </si>
  <si>
    <t>Seasonal</t>
  </si>
  <si>
    <t>Information as submitted by the Department on November 14, 2014.</t>
  </si>
  <si>
    <t>Food Establishment</t>
  </si>
  <si>
    <t xml:space="preserve"> </t>
  </si>
  <si>
    <t>Food Establishment Dual License</t>
  </si>
  <si>
    <t>Food Service</t>
  </si>
  <si>
    <t>No Fee</t>
  </si>
  <si>
    <t>N/A</t>
  </si>
  <si>
    <t>Food Service Dual License</t>
  </si>
  <si>
    <t>Food Processing Plant and Warehouse</t>
  </si>
  <si>
    <t>Hotel/Motel</t>
  </si>
  <si>
    <t>Iowa Code section 137C.9</t>
  </si>
  <si>
    <t>TOTAL</t>
  </si>
  <si>
    <t>#0583</t>
  </si>
  <si>
    <t>Egg Handlers</t>
  </si>
  <si>
    <t>Iowa Code section 196.3</t>
  </si>
  <si>
    <t>Subtotal</t>
  </si>
  <si>
    <t>#0430</t>
  </si>
  <si>
    <t>Targeted Small Business Certification application processing fee</t>
  </si>
  <si>
    <t>Upon Application</t>
  </si>
  <si>
    <t>481 IAC chapter 25 references an application fee but the fee is stated in the application instructions and the document list</t>
  </si>
  <si>
    <t>Targeted Small Business Re-Certification application processing fee</t>
  </si>
  <si>
    <t>Targeted Small Business Conditional to Active processing fee</t>
  </si>
  <si>
    <t>#0512</t>
  </si>
  <si>
    <t>Amusement Device Registration</t>
  </si>
  <si>
    <t>Iowa Code section 99B.10(1)f</t>
  </si>
  <si>
    <t>Amusement Device Manufacturer</t>
  </si>
  <si>
    <t>Iowa Code section 99B.10A</t>
  </si>
  <si>
    <t>Amusement Device Manufacturer's Rep</t>
  </si>
  <si>
    <t>Amusement Device Distributor</t>
  </si>
  <si>
    <t>Amusement Device Owner</t>
  </si>
  <si>
    <t>Amusement Device Qualified Organization</t>
  </si>
  <si>
    <t>#0630</t>
  </si>
  <si>
    <t>Amusement Concession License (One Year)</t>
  </si>
  <si>
    <t>Iowa Code section 99B.3</t>
  </si>
  <si>
    <t>Amusement Sponsor's License (14-day)</t>
  </si>
  <si>
    <t>Iowa Code section 99B.4</t>
  </si>
  <si>
    <t>Annual Game Night License - Non-Qualified Organization</t>
  </si>
  <si>
    <t>Iowa Code section 99B.8</t>
  </si>
  <si>
    <t>Annual Game Night License - Eligible Qualified Organization</t>
  </si>
  <si>
    <t>Annual Game Night License - Qualified Organization</t>
  </si>
  <si>
    <t>Bingo at a Fair or Community Festival</t>
  </si>
  <si>
    <t>Iowa Code section 99B.5A</t>
  </si>
  <si>
    <t>Bingo Distributor License</t>
  </si>
  <si>
    <t>Iowa Code section 99B.7A</t>
  </si>
  <si>
    <t>Bingo Manufacturer License</t>
  </si>
  <si>
    <t>Qualified Organization Annual Raffle License (one year)</t>
  </si>
  <si>
    <t xml:space="preserve">Iowa Code section 99B.7 </t>
  </si>
  <si>
    <t>Qualified Organization  License (14-day)</t>
  </si>
  <si>
    <t>Qualified Organization License (Two Year)</t>
  </si>
  <si>
    <t>Qualified Organization Raffle License (180-day)</t>
  </si>
  <si>
    <t>Qualified Organization Raffle License (90-Day)</t>
  </si>
  <si>
    <t>Qualified Organization Real Property or Cash Prizes Licenses $100,000 to $200,000</t>
  </si>
  <si>
    <t>Raffle at Fair License (Duration of Fair)</t>
  </si>
  <si>
    <t xml:space="preserve">Iowa Code section 99B.5 </t>
  </si>
  <si>
    <t>Social Gambling License - Beer &amp; Liquor Establishments (Two Year)</t>
  </si>
  <si>
    <t>Iowa Code section 99B.6</t>
  </si>
  <si>
    <t>Social Gambling License - Public Places, No Alcohol Allowed (Two Year)</t>
  </si>
  <si>
    <t>Iowa Code section 99B.9</t>
  </si>
  <si>
    <t>Veterans Card Tournament License (One Year)</t>
  </si>
  <si>
    <t>Iowa Code section 99B.7B</t>
  </si>
  <si>
    <t>#0499</t>
  </si>
  <si>
    <t>Q65</t>
  </si>
  <si>
    <t>Health Care Facilities, including Nursing Facilities, Residential Care Facilities (all types), Intermediate Care Facilities for the Mentally Retarded, and Intermediate Care Facilities for Persons with Mental Illness</t>
  </si>
  <si>
    <t>Iowa Code section 135C.7</t>
  </si>
  <si>
    <t>Psychiatric Medical Institution for Children (PMIC)</t>
  </si>
  <si>
    <t>Iowa Code section 135H.5</t>
  </si>
  <si>
    <t>Hospice</t>
  </si>
  <si>
    <t>Biennially</t>
  </si>
  <si>
    <t>Iowa Code section 135J.2 and 481 IAC 53.2</t>
  </si>
  <si>
    <t>#0565</t>
  </si>
  <si>
    <t>Initial Fee for Hospitals, including Critical Access Hospitals</t>
  </si>
  <si>
    <t>Initial</t>
  </si>
  <si>
    <t>Iowa Code section 135B.4</t>
  </si>
  <si>
    <t>#0546</t>
  </si>
  <si>
    <t>Renewal Fee for Hospitals, including Critical Access Hospitals</t>
  </si>
  <si>
    <t>Iowa Code section 135B.5</t>
  </si>
  <si>
    <t>Initial Fee for Adult Services Programs, including Assisted Living Programs, Elder Group Homes, and Adult Day Services Programs</t>
  </si>
  <si>
    <t>Initial Two Year</t>
  </si>
  <si>
    <t>Iowa Code sections 231B.17; 231C.18; 231D.4</t>
  </si>
  <si>
    <t>Renewal Fee for Adult Services Programs, including Assisted Living Programs, Elder Group Homes, and Adult Day Services Programs</t>
  </si>
  <si>
    <t>Blueprint Plan Review Fee for Adult Services Programs, including Assisted Living Programs, Elder Group Homes, and Adult Day Services Programs</t>
  </si>
  <si>
    <t>Upon Plan Submission</t>
  </si>
  <si>
    <t>Optional preliminary plan review Fee for Adult Services Programs, including Assisted Living Programs, Elder Group Homes, and Adult Day Services Programs</t>
  </si>
  <si>
    <t>Accreditation via a national body of accreditation fee for Assisted Living Programs and Adult Day Services Programs</t>
  </si>
  <si>
    <t>Iowa Code sections 231C.18; 231D.4</t>
  </si>
  <si>
    <t>Subotal</t>
  </si>
  <si>
    <t>#0570 &amp; #0581</t>
  </si>
  <si>
    <t>Q68 &amp; Q69</t>
  </si>
  <si>
    <t>Annual Fee</t>
  </si>
  <si>
    <t>Track</t>
  </si>
  <si>
    <t>#0454</t>
  </si>
  <si>
    <t>Iowa Code section 99F.4A</t>
  </si>
  <si>
    <t>Slot Machine Manufacturer/Distribution Fee</t>
  </si>
  <si>
    <t>Passenger Fee</t>
  </si>
  <si>
    <t>Boat</t>
  </si>
  <si>
    <t>#0452</t>
  </si>
  <si>
    <t>Iowa Code section 99F.5</t>
  </si>
  <si>
    <t>Daily Racing Fee</t>
  </si>
  <si>
    <t>#0482</t>
  </si>
  <si>
    <t>Iowa Code section 99D.14</t>
  </si>
  <si>
    <t xml:space="preserve">Occupational License Fee </t>
  </si>
  <si>
    <t>Varies $10 or $20</t>
  </si>
  <si>
    <t>Biennial</t>
  </si>
  <si>
    <t>#0481 &amp; #0451</t>
  </si>
  <si>
    <t>491 IAC chapter 6 and application forms</t>
  </si>
  <si>
    <t>Manufacturer/Distributor Fee</t>
  </si>
  <si>
    <t>$250/$1,000</t>
  </si>
  <si>
    <t>#0453</t>
  </si>
  <si>
    <t>Iowa Code section 99F.17</t>
  </si>
  <si>
    <t>Boat License Fee</t>
  </si>
  <si>
    <t>Iowa Code section 99F.10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</si>
</sst>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* #,##0"/>
    <numFmt numFmtId="166" formatCode="&quot;$&quot;#,##0.00"/>
    <numFmt numFmtId="167" formatCode="&quot;$&quot;* #,##0_);\(#,##0\)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3" fontId="2" fillId="0" borderId="0" xfId="1" applyNumberFormat="1" applyFont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3" fontId="2" fillId="0" borderId="0" xfId="1" applyNumberFormat="1" applyFont="1" applyFill="1" applyBorder="1" applyAlignment="1">
      <alignment horizontal="center" wrapText="1"/>
    </xf>
    <xf numFmtId="0" fontId="0" fillId="0" borderId="0" xfId="0" applyBorder="1"/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5" fillId="0" borderId="0" xfId="1" applyNumberFormat="1" applyFont="1" applyBorder="1" applyAlignment="1">
      <alignment horizontal="center" vertical="top" wrapText="1"/>
    </xf>
    <xf numFmtId="6" fontId="5" fillId="0" borderId="0" xfId="1" applyNumberFormat="1" applyFont="1" applyFill="1" applyBorder="1" applyAlignment="1">
      <alignment vertical="top"/>
    </xf>
    <xf numFmtId="165" fontId="5" fillId="0" borderId="0" xfId="1" applyNumberFormat="1" applyFont="1" applyBorder="1" applyAlignment="1">
      <alignment horizontal="right" vertical="top"/>
    </xf>
    <xf numFmtId="3" fontId="5" fillId="0" borderId="0" xfId="1" applyNumberFormat="1" applyFont="1" applyFill="1" applyBorder="1" applyAlignment="1">
      <alignment horizontal="center" vertical="top" wrapText="1"/>
    </xf>
    <xf numFmtId="164" fontId="5" fillId="0" borderId="0" xfId="1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3" fontId="5" fillId="0" borderId="0" xfId="1" applyNumberFormat="1" applyFont="1" applyBorder="1" applyAlignment="1">
      <alignment horizontal="left" vertical="top"/>
    </xf>
    <xf numFmtId="166" fontId="0" fillId="0" borderId="0" xfId="0" applyNumberFormat="1" applyBorder="1"/>
    <xf numFmtId="0" fontId="5" fillId="0" borderId="0" xfId="1" applyFont="1" applyFill="1" applyBorder="1" applyAlignment="1">
      <alignment vertical="top"/>
    </xf>
    <xf numFmtId="166" fontId="0" fillId="0" borderId="0" xfId="0" applyNumberFormat="1" applyBorder="1" applyAlignment="1">
      <alignment wrapText="1"/>
    </xf>
    <xf numFmtId="3" fontId="5" fillId="0" borderId="0" xfId="1" applyNumberFormat="1" applyFont="1" applyBorder="1" applyAlignment="1">
      <alignment horizontal="right" vertical="top"/>
    </xf>
    <xf numFmtId="3" fontId="0" fillId="0" borderId="0" xfId="0" applyNumberFormat="1" applyBorder="1" applyAlignment="1">
      <alignment wrapText="1"/>
    </xf>
    <xf numFmtId="0" fontId="5" fillId="0" borderId="0" xfId="1" applyFont="1" applyBorder="1" applyAlignment="1"/>
    <xf numFmtId="37" fontId="5" fillId="0" borderId="0" xfId="1" applyNumberFormat="1" applyFont="1" applyBorder="1" applyAlignment="1">
      <alignment horizontal="right"/>
    </xf>
    <xf numFmtId="0" fontId="5" fillId="0" borderId="0" xfId="1" applyFont="1" applyFill="1" applyBorder="1" applyAlignment="1"/>
    <xf numFmtId="165" fontId="5" fillId="0" borderId="0" xfId="1" applyNumberFormat="1" applyFont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" fillId="0" borderId="0" xfId="1" applyBorder="1"/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4" fontId="6" fillId="0" borderId="0" xfId="2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horizontal="right" wrapText="1"/>
    </xf>
    <xf numFmtId="167" fontId="5" fillId="0" borderId="0" xfId="1" applyNumberFormat="1" applyFont="1" applyBorder="1" applyAlignment="1">
      <alignment horizontal="right" vertical="top"/>
    </xf>
    <xf numFmtId="167" fontId="0" fillId="0" borderId="0" xfId="0" applyNumberFormat="1" applyBorder="1"/>
    <xf numFmtId="0" fontId="1" fillId="0" borderId="0" xfId="0" applyFont="1" applyBorder="1" applyAlignment="1">
      <alignment wrapText="1"/>
    </xf>
    <xf numFmtId="166" fontId="7" fillId="0" borderId="0" xfId="0" applyNumberFormat="1" applyFont="1" applyBorder="1"/>
    <xf numFmtId="37" fontId="5" fillId="0" borderId="0" xfId="1" applyNumberFormat="1" applyFont="1" applyBorder="1" applyAlignment="1">
      <alignment horizontal="right" vertical="top"/>
    </xf>
    <xf numFmtId="37" fontId="0" fillId="0" borderId="0" xfId="0" applyNumberFormat="1" applyBorder="1"/>
    <xf numFmtId="166" fontId="4" fillId="0" borderId="0" xfId="0" applyNumberFormat="1" applyFont="1" applyBorder="1"/>
    <xf numFmtId="166" fontId="4" fillId="0" borderId="0" xfId="0" applyNumberFormat="1" applyFont="1" applyBorder="1" applyAlignment="1">
      <alignment wrapText="1"/>
    </xf>
    <xf numFmtId="0" fontId="0" fillId="0" borderId="0" xfId="0" quotePrefix="1" applyBorder="1" applyAlignment="1">
      <alignment horizontal="center"/>
    </xf>
    <xf numFmtId="167" fontId="2" fillId="0" borderId="1" xfId="1" applyNumberFormat="1" applyFont="1" applyBorder="1" applyAlignment="1">
      <alignment horizontal="right" vertical="top"/>
    </xf>
    <xf numFmtId="6" fontId="0" fillId="0" borderId="0" xfId="0" applyNumberFormat="1" applyBorder="1" applyAlignment="1">
      <alignment wrapText="1"/>
    </xf>
    <xf numFmtId="6" fontId="7" fillId="0" borderId="0" xfId="0" applyNumberFormat="1" applyFont="1" applyBorder="1" applyAlignment="1">
      <alignment wrapText="1"/>
    </xf>
    <xf numFmtId="6" fontId="4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8" fontId="4" fillId="0" borderId="0" xfId="0" applyNumberFormat="1" applyFont="1" applyBorder="1"/>
    <xf numFmtId="8" fontId="0" fillId="0" borderId="0" xfId="0" applyNumberFormat="1" applyBorder="1"/>
    <xf numFmtId="6" fontId="0" fillId="0" borderId="0" xfId="0" applyNumberFormat="1" applyBorder="1"/>
    <xf numFmtId="6" fontId="4" fillId="0" borderId="0" xfId="0" applyNumberFormat="1" applyFont="1" applyBorder="1"/>
    <xf numFmtId="166" fontId="3" fillId="0" borderId="0" xfId="0" applyNumberFormat="1" applyFont="1" applyBorder="1" applyAlignment="1">
      <alignment wrapText="1"/>
    </xf>
    <xf numFmtId="8" fontId="4" fillId="0" borderId="0" xfId="0" applyNumberFormat="1" applyFont="1" applyBorder="1" applyAlignment="1">
      <alignment wrapText="1"/>
    </xf>
    <xf numFmtId="166" fontId="0" fillId="0" borderId="0" xfId="0" applyNumberFormat="1" applyBorder="1" applyAlignment="1">
      <alignment horizontal="right" wrapText="1"/>
    </xf>
    <xf numFmtId="8" fontId="3" fillId="0" borderId="0" xfId="0" applyNumberFormat="1" applyFont="1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0" fontId="0" fillId="0" borderId="0" xfId="0" applyFill="1" applyBorder="1" applyAlignment="1">
      <alignment horizontal="right" wrapText="1"/>
    </xf>
    <xf numFmtId="6" fontId="0" fillId="0" borderId="0" xfId="0" applyNumberFormat="1" applyBorder="1" applyAlignment="1">
      <alignment horizontal="right" wrapText="1"/>
    </xf>
    <xf numFmtId="164" fontId="7" fillId="0" borderId="0" xfId="0" applyNumberFormat="1" applyFont="1" applyBorder="1"/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wrapText="1"/>
    </xf>
    <xf numFmtId="167" fontId="2" fillId="0" borderId="2" xfId="1" applyNumberFormat="1" applyFont="1" applyBorder="1" applyAlignment="1">
      <alignment horizontal="right" vertical="top"/>
    </xf>
  </cellXfs>
  <cellStyles count="3">
    <cellStyle name="Currency 2" xfId="2" xr:uid="{C816D786-A6AC-47B7-9E8F-C71C59A31BF3}"/>
    <cellStyle name="Normal" xfId="0" builtinId="0"/>
    <cellStyle name="Normal 2" xfId="1" xr:uid="{8A470C13-C215-4432-9E44-4570E64934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D8521-86E7-4812-B7D3-7D223C30F2B6}">
  <sheetPr>
    <pageSetUpPr fitToPage="1"/>
  </sheetPr>
  <dimension ref="A1:AI124"/>
  <sheetViews>
    <sheetView tabSelected="1" workbookViewId="0">
      <selection activeCell="F14" sqref="F14"/>
    </sheetView>
  </sheetViews>
  <sheetFormatPr defaultColWidth="9.140625" defaultRowHeight="12.75" x14ac:dyDescent="0.2"/>
  <cols>
    <col min="1" max="1" width="0.7109375" style="8" customWidth="1"/>
    <col min="2" max="2" width="1.5703125" style="8" customWidth="1"/>
    <col min="3" max="3" width="12.7109375" style="8" customWidth="1"/>
    <col min="4" max="4" width="7.85546875" style="8" customWidth="1"/>
    <col min="5" max="5" width="35.7109375" style="8" customWidth="1"/>
    <col min="6" max="6" width="4.7109375" style="8" customWidth="1"/>
    <col min="7" max="7" width="15.7109375" style="8" customWidth="1"/>
    <col min="8" max="8" width="18.85546875" style="8" customWidth="1"/>
    <col min="9" max="9" width="15.7109375" style="12" customWidth="1"/>
    <col min="10" max="10" width="19.42578125" style="8" customWidth="1"/>
    <col min="11" max="11" width="15.7109375" style="12" customWidth="1"/>
    <col min="12" max="12" width="1.7109375" style="8" customWidth="1"/>
    <col min="13" max="13" width="15.7109375" style="11" hidden="1" customWidth="1"/>
    <col min="14" max="14" width="1.7109375" style="8" hidden="1" customWidth="1"/>
    <col min="15" max="15" width="15.7109375" style="13" customWidth="1"/>
    <col min="16" max="16" width="25.7109375" style="12" customWidth="1"/>
    <col min="17" max="17" width="0" style="8" hidden="1" customWidth="1"/>
    <col min="18" max="18" width="1.28515625" style="8" hidden="1" customWidth="1"/>
    <col min="19" max="19" width="20.7109375" style="8" hidden="1" customWidth="1"/>
    <col min="20" max="20" width="1.42578125" style="8" hidden="1" customWidth="1"/>
    <col min="21" max="21" width="10.7109375" style="11" hidden="1" customWidth="1"/>
    <col min="22" max="22" width="1.85546875" style="8" hidden="1" customWidth="1"/>
    <col min="23" max="23" width="15.7109375" style="11" hidden="1" customWidth="1"/>
    <col min="24" max="24" width="9.140625" style="8"/>
    <col min="25" max="25" width="1.85546875" style="8" customWidth="1"/>
    <col min="26" max="26" width="13.5703125" style="8" customWidth="1"/>
    <col min="27" max="27" width="1.5703125" style="8" customWidth="1"/>
    <col min="28" max="28" width="9.140625" style="8"/>
    <col min="29" max="29" width="1" style="8" customWidth="1"/>
    <col min="30" max="30" width="13.5703125" style="8" customWidth="1"/>
    <col min="31" max="31" width="1.5703125" style="8" customWidth="1"/>
    <col min="32" max="32" width="9.140625" style="8"/>
    <col min="33" max="33" width="1.140625" style="8" customWidth="1"/>
    <col min="34" max="34" width="14.140625" style="8" customWidth="1"/>
    <col min="35" max="16384" width="9.140625" style="8"/>
  </cols>
  <sheetData>
    <row r="1" spans="1:34" ht="68.45" customHeight="1" x14ac:dyDescent="0.2">
      <c r="A1" s="1"/>
      <c r="B1" s="1"/>
      <c r="C1" s="2" t="s">
        <v>0</v>
      </c>
      <c r="D1" s="1"/>
      <c r="E1" s="3" t="s">
        <v>1</v>
      </c>
      <c r="F1" s="1"/>
      <c r="G1" s="3" t="s">
        <v>2</v>
      </c>
      <c r="H1" s="1"/>
      <c r="I1" s="3" t="s">
        <v>3</v>
      </c>
      <c r="J1" s="1"/>
      <c r="K1" s="3" t="s">
        <v>4</v>
      </c>
      <c r="L1" s="1"/>
      <c r="M1" s="4" t="s">
        <v>5</v>
      </c>
      <c r="N1" s="1"/>
      <c r="O1" s="4" t="s">
        <v>6</v>
      </c>
      <c r="P1" s="4" t="s">
        <v>7</v>
      </c>
      <c r="Q1" s="5" t="s">
        <v>8</v>
      </c>
      <c r="R1" s="1"/>
      <c r="S1" s="3" t="s">
        <v>9</v>
      </c>
      <c r="T1" s="1"/>
      <c r="U1" s="4" t="s">
        <v>10</v>
      </c>
      <c r="V1" s="6"/>
      <c r="W1" s="4" t="s">
        <v>11</v>
      </c>
      <c r="X1" s="5" t="s">
        <v>12</v>
      </c>
      <c r="Y1" s="1"/>
      <c r="Z1" s="5" t="s">
        <v>13</v>
      </c>
      <c r="AA1" s="1"/>
      <c r="AB1" s="7" t="s">
        <v>14</v>
      </c>
      <c r="AC1" s="6"/>
      <c r="AD1" s="7" t="s">
        <v>15</v>
      </c>
      <c r="AE1" s="7"/>
      <c r="AF1" s="7" t="s">
        <v>16</v>
      </c>
      <c r="AG1" s="6"/>
      <c r="AH1" s="7" t="s">
        <v>17</v>
      </c>
    </row>
    <row r="2" spans="1:34" ht="88.15" customHeight="1" x14ac:dyDescent="0.2">
      <c r="A2" s="9"/>
      <c r="B2" s="9"/>
      <c r="D2" s="10"/>
      <c r="E2" s="11"/>
      <c r="F2" s="9"/>
      <c r="H2" s="9"/>
      <c r="J2" s="9"/>
      <c r="L2" s="9"/>
      <c r="N2" s="9"/>
      <c r="Q2" s="14"/>
      <c r="R2" s="9"/>
      <c r="T2" s="9"/>
      <c r="V2" s="15"/>
      <c r="X2" s="14"/>
      <c r="Y2" s="9"/>
      <c r="Z2" s="16"/>
      <c r="AA2" s="9"/>
      <c r="AB2" s="17"/>
      <c r="AC2" s="15"/>
      <c r="AD2" s="18"/>
      <c r="AE2" s="18"/>
      <c r="AF2" s="17"/>
      <c r="AG2" s="15"/>
      <c r="AH2" s="18"/>
    </row>
    <row r="3" spans="1:34" ht="67.900000000000006" customHeight="1" x14ac:dyDescent="0.2">
      <c r="A3" s="9"/>
      <c r="B3" s="9"/>
      <c r="C3" s="19" t="s">
        <v>18</v>
      </c>
      <c r="D3" s="9"/>
      <c r="E3" s="11" t="s">
        <v>19</v>
      </c>
      <c r="F3" s="9"/>
      <c r="G3" s="8" t="s">
        <v>20</v>
      </c>
      <c r="H3" s="9"/>
      <c r="I3" s="20">
        <v>33.75</v>
      </c>
      <c r="J3" s="9"/>
      <c r="K3" s="21" t="s">
        <v>21</v>
      </c>
      <c r="L3" s="9"/>
      <c r="M3" s="22"/>
      <c r="N3" s="9"/>
      <c r="O3" s="23">
        <v>2007</v>
      </c>
      <c r="P3" s="13" t="s">
        <v>22</v>
      </c>
      <c r="Q3" s="24"/>
      <c r="R3" s="9"/>
      <c r="S3" s="25"/>
      <c r="T3" s="9"/>
      <c r="U3" s="11">
        <v>91</v>
      </c>
      <c r="V3" s="26"/>
      <c r="W3" s="27">
        <f>Q3*V3</f>
        <v>0</v>
      </c>
      <c r="X3" s="24"/>
      <c r="Y3" s="9"/>
      <c r="Z3" s="16"/>
      <c r="AA3" s="9"/>
      <c r="AB3" s="17"/>
      <c r="AC3" s="26"/>
      <c r="AD3" s="18"/>
      <c r="AE3" s="18"/>
      <c r="AF3" s="17"/>
      <c r="AG3" s="26"/>
      <c r="AH3" s="18"/>
    </row>
    <row r="4" spans="1:34" ht="64.900000000000006" customHeight="1" x14ac:dyDescent="0.2">
      <c r="A4" s="9"/>
      <c r="B4" s="9"/>
      <c r="D4" s="9"/>
      <c r="E4" s="11" t="s">
        <v>23</v>
      </c>
      <c r="F4" s="9"/>
      <c r="G4" s="8" t="s">
        <v>20</v>
      </c>
      <c r="H4" s="9"/>
      <c r="I4" s="20">
        <v>27</v>
      </c>
      <c r="J4" s="9"/>
      <c r="K4" s="21" t="s">
        <v>21</v>
      </c>
      <c r="L4" s="9"/>
      <c r="M4" s="22"/>
      <c r="N4" s="9"/>
      <c r="O4" s="23">
        <v>2007</v>
      </c>
      <c r="P4" s="13" t="s">
        <v>24</v>
      </c>
      <c r="Q4" s="14"/>
      <c r="R4" s="9"/>
      <c r="S4" s="25"/>
      <c r="T4" s="9"/>
      <c r="U4" s="11">
        <v>261</v>
      </c>
      <c r="V4" s="26"/>
      <c r="W4" s="27">
        <f t="shared" ref="W4:W48" si="0">Q4*V4</f>
        <v>0</v>
      </c>
      <c r="X4" s="14"/>
      <c r="Y4" s="9"/>
      <c r="Z4" s="16"/>
      <c r="AA4" s="9"/>
      <c r="AB4" s="17"/>
      <c r="AC4" s="26"/>
      <c r="AD4" s="18"/>
      <c r="AE4" s="18"/>
      <c r="AF4" s="17"/>
      <c r="AG4" s="26"/>
      <c r="AH4" s="18"/>
    </row>
    <row r="5" spans="1:34" x14ac:dyDescent="0.2">
      <c r="A5" s="9"/>
      <c r="B5" s="9"/>
      <c r="D5" s="9"/>
      <c r="E5" s="11" t="s">
        <v>25</v>
      </c>
      <c r="F5" s="9"/>
      <c r="G5" s="8" t="s">
        <v>20</v>
      </c>
      <c r="H5" s="9"/>
      <c r="I5" s="20">
        <v>33.5</v>
      </c>
      <c r="J5" s="9"/>
      <c r="K5" s="21" t="s">
        <v>26</v>
      </c>
      <c r="L5" s="9"/>
      <c r="M5" s="22"/>
      <c r="N5" s="9"/>
      <c r="O5" s="23">
        <v>2007</v>
      </c>
      <c r="P5" s="13" t="s">
        <v>24</v>
      </c>
      <c r="Q5" s="28"/>
      <c r="R5" s="9"/>
      <c r="S5" s="25"/>
      <c r="T5" s="9"/>
      <c r="U5" s="29">
        <v>1305</v>
      </c>
      <c r="V5" s="26"/>
      <c r="W5" s="27">
        <f t="shared" si="0"/>
        <v>0</v>
      </c>
      <c r="X5" s="28"/>
      <c r="Y5" s="9"/>
      <c r="Z5" s="16"/>
      <c r="AA5" s="9"/>
      <c r="AB5" s="17"/>
      <c r="AC5" s="26"/>
      <c r="AD5" s="18"/>
      <c r="AE5" s="18"/>
      <c r="AF5" s="17"/>
      <c r="AG5" s="26"/>
      <c r="AH5" s="18"/>
    </row>
    <row r="6" spans="1:34" x14ac:dyDescent="0.2">
      <c r="A6" s="9"/>
      <c r="B6" s="9"/>
      <c r="D6" s="9"/>
      <c r="E6" s="11" t="s">
        <v>27</v>
      </c>
      <c r="F6" s="9"/>
      <c r="G6" s="8" t="s">
        <v>20</v>
      </c>
      <c r="H6" s="9"/>
      <c r="I6" s="21">
        <v>20</v>
      </c>
      <c r="J6" s="9"/>
      <c r="K6" s="21" t="s">
        <v>21</v>
      </c>
      <c r="L6" s="9"/>
      <c r="M6" s="22"/>
      <c r="N6" s="9"/>
      <c r="O6" s="23" t="s">
        <v>28</v>
      </c>
      <c r="P6" s="13" t="s">
        <v>24</v>
      </c>
      <c r="Q6" s="28"/>
      <c r="R6" s="9"/>
      <c r="S6" s="25"/>
      <c r="T6" s="9"/>
      <c r="U6" s="11">
        <v>38</v>
      </c>
      <c r="V6" s="26"/>
      <c r="W6" s="27">
        <f t="shared" si="0"/>
        <v>0</v>
      </c>
      <c r="X6" s="28"/>
      <c r="Y6" s="9"/>
      <c r="Z6" s="16"/>
      <c r="AA6" s="9"/>
      <c r="AB6" s="17"/>
      <c r="AC6" s="26"/>
      <c r="AD6" s="18"/>
      <c r="AE6" s="18"/>
      <c r="AF6" s="17"/>
      <c r="AG6" s="26"/>
      <c r="AH6" s="18"/>
    </row>
    <row r="7" spans="1:34" ht="51" customHeight="1" x14ac:dyDescent="0.2">
      <c r="A7" s="9"/>
      <c r="B7" s="30"/>
      <c r="D7" s="30"/>
      <c r="E7" s="11"/>
      <c r="F7" s="30"/>
      <c r="H7" s="30"/>
      <c r="I7" s="21">
        <v>5</v>
      </c>
      <c r="J7" s="30"/>
      <c r="K7" s="21" t="s">
        <v>21</v>
      </c>
      <c r="L7" s="30"/>
      <c r="M7" s="22"/>
      <c r="N7" s="9"/>
      <c r="O7" s="23" t="s">
        <v>28</v>
      </c>
      <c r="P7" s="13" t="s">
        <v>24</v>
      </c>
      <c r="Q7" s="31"/>
      <c r="R7" s="30"/>
      <c r="S7" s="25"/>
      <c r="T7" s="30"/>
      <c r="U7" s="11">
        <v>985</v>
      </c>
      <c r="V7" s="32"/>
      <c r="W7" s="27">
        <f t="shared" si="0"/>
        <v>0</v>
      </c>
      <c r="X7" s="31"/>
      <c r="Y7" s="30"/>
      <c r="Z7" s="33"/>
      <c r="AA7" s="30"/>
      <c r="AB7" s="31"/>
      <c r="AC7" s="32"/>
      <c r="AD7" s="34"/>
      <c r="AE7" s="34"/>
      <c r="AF7" s="31"/>
      <c r="AG7" s="32"/>
      <c r="AH7" s="34"/>
    </row>
    <row r="8" spans="1:34" x14ac:dyDescent="0.2">
      <c r="A8" s="35"/>
      <c r="B8" s="35"/>
      <c r="D8" s="35"/>
      <c r="E8" s="11" t="s">
        <v>29</v>
      </c>
      <c r="F8" s="35"/>
      <c r="G8" s="8" t="s">
        <v>20</v>
      </c>
      <c r="H8" s="35"/>
      <c r="I8" s="20">
        <v>100</v>
      </c>
      <c r="J8" s="35"/>
      <c r="K8" s="21" t="s">
        <v>30</v>
      </c>
      <c r="L8" s="35"/>
      <c r="M8" s="22"/>
      <c r="N8" s="35"/>
      <c r="O8" s="23" t="s">
        <v>28</v>
      </c>
      <c r="P8" s="13" t="s">
        <v>24</v>
      </c>
      <c r="Q8" s="35"/>
      <c r="R8" s="35"/>
      <c r="S8" s="25"/>
      <c r="T8" s="35"/>
      <c r="U8" s="11">
        <v>111</v>
      </c>
      <c r="V8" s="35"/>
      <c r="W8" s="27">
        <f t="shared" si="0"/>
        <v>0</v>
      </c>
      <c r="X8" s="35"/>
      <c r="Y8" s="35"/>
      <c r="Z8" s="16"/>
      <c r="AA8" s="35"/>
      <c r="AB8" s="35"/>
      <c r="AC8" s="35"/>
      <c r="AD8" s="35"/>
      <c r="AE8" s="35"/>
      <c r="AF8" s="35"/>
      <c r="AG8" s="35"/>
      <c r="AH8" s="35"/>
    </row>
    <row r="9" spans="1:34" x14ac:dyDescent="0.2">
      <c r="A9" s="36"/>
      <c r="B9" s="36" t="s">
        <v>31</v>
      </c>
      <c r="D9" s="37"/>
      <c r="E9" s="11" t="s">
        <v>32</v>
      </c>
      <c r="F9" s="38"/>
      <c r="G9" s="8" t="s">
        <v>20</v>
      </c>
      <c r="H9" s="38"/>
      <c r="I9" s="20">
        <v>40.5</v>
      </c>
      <c r="J9" s="37"/>
      <c r="K9" s="21" t="s">
        <v>21</v>
      </c>
      <c r="L9" s="37"/>
      <c r="M9" s="22"/>
      <c r="N9" s="37"/>
      <c r="O9" s="23">
        <v>2007</v>
      </c>
      <c r="P9" s="13" t="s">
        <v>24</v>
      </c>
      <c r="Q9" s="37"/>
      <c r="R9" s="37"/>
      <c r="S9" s="25"/>
      <c r="T9" s="37"/>
      <c r="U9" s="11">
        <v>99</v>
      </c>
      <c r="V9" s="37"/>
      <c r="W9" s="27">
        <f t="shared" si="0"/>
        <v>0</v>
      </c>
      <c r="X9" s="37"/>
      <c r="Y9" s="37"/>
      <c r="Z9" s="39"/>
      <c r="AA9" s="37"/>
      <c r="AB9" s="37"/>
      <c r="AC9" s="37"/>
      <c r="AD9" s="37"/>
      <c r="AE9" s="37"/>
      <c r="AF9" s="37"/>
      <c r="AG9" s="37"/>
      <c r="AH9" s="37"/>
    </row>
    <row r="10" spans="1:34" x14ac:dyDescent="0.2">
      <c r="A10" s="35"/>
      <c r="B10" s="35"/>
      <c r="D10" s="35"/>
      <c r="E10" s="11"/>
      <c r="F10" s="35"/>
      <c r="G10" s="8" t="s">
        <v>33</v>
      </c>
      <c r="H10" s="35"/>
      <c r="I10" s="20">
        <v>101.25</v>
      </c>
      <c r="J10" s="35"/>
      <c r="K10" s="21" t="s">
        <v>21</v>
      </c>
      <c r="L10" s="35"/>
      <c r="M10" s="22"/>
      <c r="N10" s="35"/>
      <c r="O10" s="23">
        <v>2007</v>
      </c>
      <c r="P10" s="13" t="s">
        <v>24</v>
      </c>
      <c r="Q10" s="35"/>
      <c r="R10" s="35"/>
      <c r="S10" s="25"/>
      <c r="T10" s="35"/>
      <c r="U10" s="11">
        <v>224</v>
      </c>
      <c r="V10" s="35"/>
      <c r="W10" s="27">
        <f t="shared" si="0"/>
        <v>0</v>
      </c>
      <c r="X10" s="35"/>
      <c r="Y10" s="35"/>
      <c r="Z10" s="16"/>
      <c r="AA10" s="35"/>
      <c r="AB10" s="35"/>
      <c r="AC10" s="35"/>
      <c r="AD10" s="35"/>
      <c r="AE10" s="35"/>
      <c r="AF10" s="35"/>
      <c r="AG10" s="35"/>
      <c r="AH10" s="35"/>
    </row>
    <row r="11" spans="1:34" x14ac:dyDescent="0.2">
      <c r="A11" s="35"/>
      <c r="B11" s="35"/>
      <c r="D11" s="35"/>
      <c r="E11" s="11"/>
      <c r="F11" s="35"/>
      <c r="H11" s="35"/>
      <c r="I11" s="20">
        <v>155.25</v>
      </c>
      <c r="J11" s="35"/>
      <c r="K11" s="21" t="s">
        <v>21</v>
      </c>
      <c r="L11" s="35"/>
      <c r="M11" s="22"/>
      <c r="N11" s="35"/>
      <c r="O11" s="23">
        <v>2007</v>
      </c>
      <c r="P11" s="13" t="s">
        <v>24</v>
      </c>
      <c r="Q11" s="35"/>
      <c r="R11" s="35"/>
      <c r="S11" s="25"/>
      <c r="T11" s="35"/>
      <c r="U11" s="11">
        <v>95</v>
      </c>
      <c r="V11" s="35"/>
      <c r="W11" s="27">
        <f t="shared" si="0"/>
        <v>0</v>
      </c>
      <c r="X11" s="35"/>
      <c r="Y11" s="35"/>
      <c r="Z11" s="16"/>
      <c r="AA11" s="35"/>
      <c r="AB11" s="35"/>
      <c r="AC11" s="35"/>
      <c r="AD11" s="35"/>
      <c r="AE11" s="35"/>
      <c r="AF11" s="35"/>
      <c r="AG11" s="35"/>
      <c r="AH11" s="35"/>
    </row>
    <row r="12" spans="1:34" x14ac:dyDescent="0.2">
      <c r="A12" s="35"/>
      <c r="B12" s="35"/>
      <c r="D12" s="35"/>
      <c r="E12" s="11"/>
      <c r="F12" s="35"/>
      <c r="H12" s="35"/>
      <c r="I12" s="20">
        <v>202.5</v>
      </c>
      <c r="J12" s="35"/>
      <c r="K12" s="21" t="s">
        <v>21</v>
      </c>
      <c r="L12" s="35"/>
      <c r="M12" s="22"/>
      <c r="N12" s="35"/>
      <c r="O12" s="23">
        <v>2007</v>
      </c>
      <c r="P12" s="13" t="s">
        <v>24</v>
      </c>
      <c r="Q12" s="35"/>
      <c r="R12" s="35"/>
      <c r="S12" s="25"/>
      <c r="T12" s="35"/>
      <c r="U12" s="11">
        <v>30</v>
      </c>
      <c r="V12" s="35"/>
      <c r="W12" s="27">
        <f t="shared" si="0"/>
        <v>0</v>
      </c>
      <c r="X12" s="35"/>
      <c r="Y12" s="35"/>
      <c r="Z12" s="16"/>
      <c r="AA12" s="35"/>
      <c r="AB12" s="35"/>
      <c r="AC12" s="35"/>
      <c r="AD12" s="35"/>
      <c r="AE12" s="35"/>
      <c r="AF12" s="35"/>
      <c r="AG12" s="35"/>
      <c r="AH12" s="35"/>
    </row>
    <row r="13" spans="1:34" x14ac:dyDescent="0.2">
      <c r="A13" s="35"/>
      <c r="B13" s="35"/>
      <c r="D13" s="35"/>
      <c r="E13" s="11"/>
      <c r="F13" s="35"/>
      <c r="H13" s="35"/>
      <c r="I13" s="20">
        <v>303.75</v>
      </c>
      <c r="J13" s="35"/>
      <c r="K13" s="21" t="s">
        <v>21</v>
      </c>
      <c r="L13" s="35"/>
      <c r="M13" s="22"/>
      <c r="N13" s="35"/>
      <c r="O13" s="23">
        <v>2007</v>
      </c>
      <c r="P13" s="13" t="s">
        <v>24</v>
      </c>
      <c r="Q13" s="35"/>
      <c r="R13" s="35"/>
      <c r="S13" s="25"/>
      <c r="T13" s="35"/>
      <c r="U13" s="11">
        <v>87</v>
      </c>
      <c r="V13" s="35"/>
      <c r="W13" s="27">
        <f t="shared" si="0"/>
        <v>0</v>
      </c>
      <c r="X13" s="35"/>
      <c r="Y13" s="35"/>
      <c r="Z13" s="16"/>
      <c r="AA13" s="35"/>
      <c r="AB13" s="35"/>
      <c r="AC13" s="35"/>
      <c r="AD13" s="35"/>
      <c r="AE13" s="35"/>
      <c r="AF13" s="35"/>
      <c r="AG13" s="35"/>
      <c r="AH13" s="35"/>
    </row>
    <row r="14" spans="1:34" x14ac:dyDescent="0.2">
      <c r="A14" s="35"/>
      <c r="B14" s="35"/>
      <c r="D14" s="35"/>
      <c r="E14" s="11" t="s">
        <v>34</v>
      </c>
      <c r="F14" s="35"/>
      <c r="G14" s="8" t="s">
        <v>20</v>
      </c>
      <c r="H14" s="35"/>
      <c r="I14" s="20">
        <v>30.38</v>
      </c>
      <c r="J14" s="35"/>
      <c r="K14" s="21" t="s">
        <v>21</v>
      </c>
      <c r="L14" s="35"/>
      <c r="M14" s="22"/>
      <c r="N14" s="35"/>
      <c r="O14" s="23">
        <v>2007</v>
      </c>
      <c r="P14" s="13" t="s">
        <v>24</v>
      </c>
      <c r="Q14" s="35"/>
      <c r="R14" s="35"/>
      <c r="S14" s="25"/>
      <c r="T14" s="35"/>
      <c r="U14" s="11">
        <v>35</v>
      </c>
      <c r="V14" s="35"/>
      <c r="W14" s="27">
        <f t="shared" si="0"/>
        <v>0</v>
      </c>
      <c r="X14" s="35"/>
      <c r="Y14" s="35"/>
      <c r="Z14" s="16"/>
      <c r="AA14" s="35"/>
      <c r="AB14" s="35"/>
      <c r="AC14" s="35"/>
      <c r="AD14" s="35"/>
      <c r="AE14" s="35"/>
      <c r="AF14" s="35"/>
      <c r="AG14" s="35"/>
      <c r="AH14" s="35"/>
    </row>
    <row r="15" spans="1:34" x14ac:dyDescent="0.2">
      <c r="A15" s="35"/>
      <c r="B15" s="35"/>
      <c r="D15" s="35"/>
      <c r="E15" s="11"/>
      <c r="F15" s="35"/>
      <c r="H15" s="35"/>
      <c r="I15" s="20">
        <v>75.94</v>
      </c>
      <c r="J15" s="35"/>
      <c r="K15" s="21" t="s">
        <v>21</v>
      </c>
      <c r="L15" s="35"/>
      <c r="M15" s="22"/>
      <c r="N15" s="35"/>
      <c r="O15" s="23">
        <v>2007</v>
      </c>
      <c r="P15" s="13" t="s">
        <v>24</v>
      </c>
      <c r="Q15" s="35"/>
      <c r="R15" s="35"/>
      <c r="S15" s="25"/>
      <c r="T15" s="35"/>
      <c r="U15" s="11">
        <v>112</v>
      </c>
      <c r="V15" s="35"/>
      <c r="W15" s="27">
        <f t="shared" si="0"/>
        <v>0</v>
      </c>
      <c r="X15" s="35"/>
      <c r="Y15" s="35"/>
      <c r="Z15" s="16"/>
      <c r="AA15" s="35"/>
      <c r="AB15" s="35"/>
      <c r="AC15" s="35"/>
      <c r="AD15" s="35"/>
      <c r="AE15" s="35"/>
      <c r="AF15" s="35"/>
      <c r="AG15" s="35"/>
      <c r="AH15" s="35"/>
    </row>
    <row r="16" spans="1:34" x14ac:dyDescent="0.2">
      <c r="A16" s="35"/>
      <c r="B16" s="35"/>
      <c r="D16" s="35"/>
      <c r="E16" s="11"/>
      <c r="F16" s="35"/>
      <c r="H16" s="35"/>
      <c r="I16" s="20">
        <v>116.44</v>
      </c>
      <c r="J16" s="35"/>
      <c r="K16" s="21" t="s">
        <v>21</v>
      </c>
      <c r="L16" s="35"/>
      <c r="M16" s="22"/>
      <c r="N16" s="35"/>
      <c r="O16" s="23">
        <v>2007</v>
      </c>
      <c r="P16" s="13" t="s">
        <v>24</v>
      </c>
      <c r="Q16" s="35"/>
      <c r="R16" s="35"/>
      <c r="S16" s="25"/>
      <c r="T16" s="35"/>
      <c r="U16" s="11">
        <v>182</v>
      </c>
      <c r="V16" s="35"/>
      <c r="W16" s="27">
        <f t="shared" si="0"/>
        <v>0</v>
      </c>
      <c r="X16" s="35"/>
      <c r="Y16" s="35"/>
      <c r="Z16" s="16"/>
      <c r="AA16" s="35"/>
      <c r="AB16" s="35"/>
      <c r="AC16" s="35"/>
      <c r="AD16" s="35"/>
      <c r="AE16" s="35"/>
      <c r="AF16" s="35"/>
      <c r="AG16" s="35"/>
      <c r="AH16" s="35"/>
    </row>
    <row r="17" spans="5:26" x14ac:dyDescent="0.2">
      <c r="E17" s="11"/>
      <c r="I17" s="20">
        <v>151.88</v>
      </c>
      <c r="K17" s="21" t="s">
        <v>21</v>
      </c>
      <c r="M17" s="22"/>
      <c r="O17" s="23">
        <v>2007</v>
      </c>
      <c r="P17" s="13" t="s">
        <v>24</v>
      </c>
      <c r="S17" s="25"/>
      <c r="T17" s="9"/>
      <c r="U17" s="11">
        <v>86</v>
      </c>
      <c r="V17" s="26"/>
      <c r="W17" s="27">
        <f t="shared" si="0"/>
        <v>0</v>
      </c>
      <c r="X17" s="28"/>
      <c r="Y17" s="9"/>
      <c r="Z17" s="16"/>
    </row>
    <row r="18" spans="5:26" x14ac:dyDescent="0.2">
      <c r="E18" s="11"/>
      <c r="I18" s="20">
        <v>227.81</v>
      </c>
      <c r="K18" s="21" t="s">
        <v>21</v>
      </c>
      <c r="M18" s="22"/>
      <c r="O18" s="23">
        <v>2007</v>
      </c>
      <c r="P18" s="13" t="s">
        <v>24</v>
      </c>
      <c r="S18" s="25"/>
      <c r="T18" s="9"/>
      <c r="U18" s="11">
        <v>225</v>
      </c>
      <c r="V18" s="26"/>
      <c r="W18" s="27">
        <f t="shared" si="0"/>
        <v>0</v>
      </c>
      <c r="X18" s="28"/>
      <c r="Y18" s="9"/>
      <c r="Z18" s="16"/>
    </row>
    <row r="19" spans="5:26" x14ac:dyDescent="0.2">
      <c r="E19" s="11" t="s">
        <v>35</v>
      </c>
      <c r="G19" s="8" t="s">
        <v>20</v>
      </c>
      <c r="I19" s="20">
        <v>67.5</v>
      </c>
      <c r="K19" s="21" t="s">
        <v>21</v>
      </c>
      <c r="M19" s="22"/>
      <c r="O19" s="23">
        <v>2007</v>
      </c>
      <c r="P19" s="13" t="s">
        <v>24</v>
      </c>
      <c r="S19" s="25"/>
      <c r="T19" s="9"/>
      <c r="U19" s="11">
        <v>983</v>
      </c>
      <c r="V19" s="26"/>
      <c r="W19" s="27">
        <f t="shared" si="0"/>
        <v>0</v>
      </c>
      <c r="X19" s="28"/>
      <c r="Y19" s="9"/>
      <c r="Z19" s="16"/>
    </row>
    <row r="20" spans="5:26" x14ac:dyDescent="0.2">
      <c r="E20" s="11"/>
      <c r="I20" s="20">
        <v>114.5</v>
      </c>
      <c r="K20" s="21" t="s">
        <v>21</v>
      </c>
      <c r="M20" s="22"/>
      <c r="O20" s="23">
        <v>2007</v>
      </c>
      <c r="P20" s="13" t="s">
        <v>24</v>
      </c>
      <c r="S20" s="25"/>
      <c r="T20" s="9"/>
      <c r="U20" s="11">
        <v>400</v>
      </c>
      <c r="V20" s="26"/>
      <c r="W20" s="27">
        <f t="shared" si="0"/>
        <v>0</v>
      </c>
      <c r="X20" s="28"/>
      <c r="Y20" s="9"/>
      <c r="Z20" s="16"/>
    </row>
    <row r="21" spans="5:26" x14ac:dyDescent="0.2">
      <c r="E21" s="11"/>
      <c r="I21" s="20">
        <v>236.25</v>
      </c>
      <c r="K21" s="21" t="s">
        <v>21</v>
      </c>
      <c r="M21" s="22"/>
      <c r="O21" s="23">
        <v>2007</v>
      </c>
      <c r="P21" s="13" t="s">
        <v>24</v>
      </c>
      <c r="S21" s="25"/>
      <c r="T21" s="9"/>
      <c r="U21" s="11">
        <v>540</v>
      </c>
      <c r="V21" s="26"/>
      <c r="W21" s="27">
        <f t="shared" si="0"/>
        <v>0</v>
      </c>
      <c r="X21" s="28"/>
      <c r="Y21" s="9"/>
      <c r="Z21" s="16"/>
    </row>
    <row r="22" spans="5:26" x14ac:dyDescent="0.2">
      <c r="E22" s="11"/>
      <c r="I22" s="20">
        <v>275</v>
      </c>
      <c r="K22" s="21" t="s">
        <v>21</v>
      </c>
      <c r="M22" s="22"/>
      <c r="O22" s="23">
        <v>2007</v>
      </c>
      <c r="P22" s="13" t="s">
        <v>24</v>
      </c>
      <c r="S22" s="25"/>
      <c r="T22" s="9"/>
      <c r="U22" s="11">
        <v>312</v>
      </c>
      <c r="V22" s="26"/>
      <c r="W22" s="27">
        <f t="shared" si="0"/>
        <v>0</v>
      </c>
      <c r="X22" s="28"/>
      <c r="Y22" s="9"/>
      <c r="Z22" s="16"/>
    </row>
    <row r="23" spans="5:26" x14ac:dyDescent="0.2">
      <c r="E23" s="11"/>
      <c r="I23" s="20">
        <v>303.75</v>
      </c>
      <c r="K23" s="21" t="s">
        <v>21</v>
      </c>
      <c r="M23" s="22"/>
      <c r="O23" s="23">
        <v>2007</v>
      </c>
      <c r="P23" s="13" t="s">
        <v>24</v>
      </c>
      <c r="S23" s="25"/>
      <c r="T23" s="9"/>
      <c r="U23" s="29">
        <v>1109</v>
      </c>
      <c r="V23" s="26"/>
      <c r="W23" s="27">
        <f t="shared" si="0"/>
        <v>0</v>
      </c>
      <c r="X23" s="28"/>
      <c r="Y23" s="9"/>
      <c r="Z23" s="16"/>
    </row>
    <row r="24" spans="5:26" x14ac:dyDescent="0.2">
      <c r="E24" s="11"/>
      <c r="I24" s="20">
        <v>50</v>
      </c>
      <c r="K24" s="21" t="s">
        <v>21</v>
      </c>
      <c r="M24" s="22"/>
      <c r="O24" s="23">
        <v>2007</v>
      </c>
      <c r="P24" s="13" t="s">
        <v>24</v>
      </c>
      <c r="S24" s="25"/>
      <c r="T24" s="9"/>
      <c r="U24" s="11">
        <v>0</v>
      </c>
      <c r="V24" s="26"/>
      <c r="W24" s="27">
        <f t="shared" si="0"/>
        <v>0</v>
      </c>
      <c r="X24" s="28"/>
      <c r="Y24" s="9"/>
      <c r="Z24" s="16"/>
    </row>
    <row r="25" spans="5:26" x14ac:dyDescent="0.2">
      <c r="E25" s="11"/>
      <c r="I25" s="20" t="s">
        <v>36</v>
      </c>
      <c r="K25" s="21" t="s">
        <v>37</v>
      </c>
      <c r="M25" s="22"/>
      <c r="O25" s="23" t="s">
        <v>37</v>
      </c>
      <c r="P25" s="13" t="s">
        <v>24</v>
      </c>
      <c r="S25" s="25"/>
      <c r="T25" s="9"/>
      <c r="U25" s="11">
        <v>394</v>
      </c>
      <c r="V25" s="26"/>
      <c r="W25" s="27">
        <v>0</v>
      </c>
      <c r="X25" s="28"/>
      <c r="Y25" s="9"/>
      <c r="Z25" s="16"/>
    </row>
    <row r="26" spans="5:26" x14ac:dyDescent="0.2">
      <c r="E26" s="11" t="s">
        <v>38</v>
      </c>
      <c r="G26" s="8" t="s">
        <v>20</v>
      </c>
      <c r="I26" s="20">
        <v>50.63</v>
      </c>
      <c r="K26" s="21" t="s">
        <v>21</v>
      </c>
      <c r="M26" s="22"/>
      <c r="O26" s="23">
        <v>2007</v>
      </c>
      <c r="P26" s="13" t="s">
        <v>24</v>
      </c>
      <c r="S26" s="25"/>
      <c r="T26" s="9"/>
      <c r="U26" s="11">
        <v>88</v>
      </c>
      <c r="V26" s="26"/>
      <c r="W26" s="27">
        <f t="shared" si="0"/>
        <v>0</v>
      </c>
      <c r="X26" s="28"/>
      <c r="Y26" s="9"/>
      <c r="Z26" s="16"/>
    </row>
    <row r="27" spans="5:26" x14ac:dyDescent="0.2">
      <c r="E27" s="11"/>
      <c r="I27" s="20">
        <v>8588</v>
      </c>
      <c r="K27" s="21" t="s">
        <v>21</v>
      </c>
      <c r="M27" s="22"/>
      <c r="O27" s="23">
        <v>2007</v>
      </c>
      <c r="P27" s="13" t="s">
        <v>24</v>
      </c>
      <c r="S27" s="25"/>
      <c r="T27" s="9"/>
      <c r="U27" s="11">
        <v>77</v>
      </c>
      <c r="V27" s="26"/>
      <c r="W27" s="27">
        <f t="shared" si="0"/>
        <v>0</v>
      </c>
      <c r="X27" s="28"/>
      <c r="Y27" s="9"/>
      <c r="Z27" s="16"/>
    </row>
    <row r="28" spans="5:26" x14ac:dyDescent="0.2">
      <c r="E28" s="11"/>
      <c r="I28" s="20">
        <v>177.19</v>
      </c>
      <c r="K28" s="21" t="s">
        <v>21</v>
      </c>
      <c r="M28" s="22"/>
      <c r="O28" s="23">
        <v>2007</v>
      </c>
      <c r="P28" s="13" t="s">
        <v>24</v>
      </c>
      <c r="S28" s="25"/>
      <c r="T28" s="9"/>
      <c r="U28" s="11">
        <v>141</v>
      </c>
      <c r="V28" s="26"/>
      <c r="W28" s="27">
        <f t="shared" si="0"/>
        <v>0</v>
      </c>
      <c r="X28" s="28"/>
      <c r="Y28" s="9"/>
      <c r="Z28" s="16"/>
    </row>
    <row r="29" spans="5:26" x14ac:dyDescent="0.2">
      <c r="E29" s="11"/>
      <c r="I29" s="20">
        <v>206.25</v>
      </c>
      <c r="K29" s="21" t="s">
        <v>21</v>
      </c>
      <c r="M29" s="22"/>
      <c r="O29" s="23">
        <v>2007</v>
      </c>
      <c r="P29" s="13" t="s">
        <v>24</v>
      </c>
      <c r="S29" s="25"/>
      <c r="T29" s="9"/>
      <c r="U29" s="11">
        <v>141</v>
      </c>
      <c r="V29" s="26"/>
      <c r="W29" s="27">
        <f t="shared" si="0"/>
        <v>0</v>
      </c>
      <c r="X29" s="28"/>
      <c r="Y29" s="9"/>
      <c r="Z29" s="16"/>
    </row>
    <row r="30" spans="5:26" x14ac:dyDescent="0.2">
      <c r="E30" s="11"/>
      <c r="I30" s="20">
        <v>227.81</v>
      </c>
      <c r="K30" s="21" t="s">
        <v>21</v>
      </c>
      <c r="M30" s="22"/>
      <c r="O30" s="23">
        <v>2007</v>
      </c>
      <c r="P30" s="13" t="s">
        <v>24</v>
      </c>
      <c r="S30" s="25"/>
      <c r="T30" s="9"/>
      <c r="U30" s="11">
        <v>194</v>
      </c>
      <c r="V30" s="26"/>
      <c r="W30" s="27">
        <f t="shared" si="0"/>
        <v>0</v>
      </c>
      <c r="X30" s="28"/>
      <c r="Y30" s="9"/>
      <c r="Z30" s="16"/>
    </row>
    <row r="31" spans="5:26" x14ac:dyDescent="0.2">
      <c r="E31" s="11" t="s">
        <v>39</v>
      </c>
      <c r="G31" s="8" t="s">
        <v>20</v>
      </c>
      <c r="I31" s="20">
        <v>67.5</v>
      </c>
      <c r="K31" s="21" t="s">
        <v>21</v>
      </c>
      <c r="M31" s="22"/>
      <c r="O31" s="23">
        <v>2007</v>
      </c>
      <c r="P31" s="13" t="s">
        <v>24</v>
      </c>
      <c r="S31" s="25"/>
      <c r="T31" s="9"/>
      <c r="U31" s="11">
        <v>155</v>
      </c>
      <c r="V31" s="26"/>
      <c r="W31" s="27">
        <f t="shared" si="0"/>
        <v>0</v>
      </c>
      <c r="X31" s="28"/>
      <c r="Y31" s="9"/>
      <c r="Z31" s="16"/>
    </row>
    <row r="32" spans="5:26" x14ac:dyDescent="0.2">
      <c r="E32" s="11"/>
      <c r="I32" s="20">
        <v>135</v>
      </c>
      <c r="K32" s="21" t="s">
        <v>21</v>
      </c>
      <c r="M32" s="22"/>
      <c r="O32" s="23">
        <v>2007</v>
      </c>
      <c r="P32" s="13" t="s">
        <v>24</v>
      </c>
      <c r="S32" s="25"/>
      <c r="T32" s="9"/>
      <c r="U32" s="11">
        <v>61</v>
      </c>
      <c r="V32" s="26"/>
      <c r="W32" s="27">
        <f t="shared" si="0"/>
        <v>0</v>
      </c>
      <c r="X32" s="28"/>
      <c r="Y32" s="9"/>
      <c r="Z32" s="16"/>
    </row>
    <row r="33" spans="5:34" x14ac:dyDescent="0.2">
      <c r="E33" s="11"/>
      <c r="I33" s="20">
        <v>202.5</v>
      </c>
      <c r="K33" s="21" t="s">
        <v>21</v>
      </c>
      <c r="M33" s="22"/>
      <c r="O33" s="23">
        <v>2007</v>
      </c>
      <c r="P33" s="13" t="s">
        <v>24</v>
      </c>
      <c r="S33" s="25"/>
      <c r="T33" s="9"/>
      <c r="U33" s="11">
        <v>21</v>
      </c>
      <c r="V33" s="26"/>
      <c r="W33" s="27">
        <f t="shared" si="0"/>
        <v>0</v>
      </c>
      <c r="X33" s="28"/>
      <c r="Y33" s="9"/>
      <c r="Z33" s="16"/>
    </row>
    <row r="34" spans="5:34" x14ac:dyDescent="0.2">
      <c r="E34" s="11"/>
      <c r="I34" s="20">
        <v>337.5</v>
      </c>
      <c r="K34" s="21" t="s">
        <v>21</v>
      </c>
      <c r="M34" s="22"/>
      <c r="O34" s="23">
        <v>2007</v>
      </c>
      <c r="P34" s="13" t="s">
        <v>24</v>
      </c>
      <c r="S34" s="25"/>
      <c r="T34" s="9"/>
      <c r="U34" s="11">
        <v>256</v>
      </c>
      <c r="V34" s="26"/>
      <c r="W34" s="27">
        <f t="shared" si="0"/>
        <v>0</v>
      </c>
      <c r="X34" s="28"/>
      <c r="Y34" s="9"/>
      <c r="Z34" s="16"/>
    </row>
    <row r="35" spans="5:34" x14ac:dyDescent="0.2">
      <c r="E35" s="11"/>
      <c r="I35" s="20" t="s">
        <v>36</v>
      </c>
      <c r="K35" s="21" t="s">
        <v>37</v>
      </c>
      <c r="M35" s="22"/>
      <c r="O35" s="23" t="s">
        <v>37</v>
      </c>
      <c r="P35" s="13" t="s">
        <v>24</v>
      </c>
      <c r="S35" s="25"/>
      <c r="T35" s="9"/>
      <c r="U35" s="11">
        <v>3</v>
      </c>
      <c r="V35" s="26"/>
      <c r="W35" s="27">
        <v>0</v>
      </c>
      <c r="X35" s="28"/>
      <c r="Y35" s="9"/>
      <c r="Z35" s="16"/>
    </row>
    <row r="36" spans="5:34" x14ac:dyDescent="0.2">
      <c r="E36" s="11" t="s">
        <v>40</v>
      </c>
      <c r="G36" s="8" t="s">
        <v>20</v>
      </c>
      <c r="I36" s="20">
        <v>27</v>
      </c>
      <c r="K36" s="21" t="s">
        <v>21</v>
      </c>
      <c r="M36" s="22"/>
      <c r="O36" s="23">
        <v>2007</v>
      </c>
      <c r="P36" s="13" t="s">
        <v>41</v>
      </c>
      <c r="S36" s="25"/>
      <c r="T36" s="9"/>
      <c r="U36" s="11">
        <v>94</v>
      </c>
      <c r="V36" s="26"/>
      <c r="W36" s="27">
        <f t="shared" si="0"/>
        <v>0</v>
      </c>
      <c r="X36" s="28"/>
      <c r="Y36" s="9"/>
      <c r="Z36" s="16"/>
    </row>
    <row r="37" spans="5:34" x14ac:dyDescent="0.2">
      <c r="E37" s="11"/>
      <c r="I37" s="20">
        <v>40.5</v>
      </c>
      <c r="K37" s="21" t="s">
        <v>21</v>
      </c>
      <c r="M37" s="22"/>
      <c r="O37" s="23">
        <v>2007</v>
      </c>
      <c r="P37" s="13" t="s">
        <v>41</v>
      </c>
      <c r="S37" s="25"/>
      <c r="T37" s="9"/>
      <c r="U37" s="11">
        <v>35</v>
      </c>
      <c r="V37" s="26"/>
      <c r="W37" s="27">
        <f t="shared" si="0"/>
        <v>0</v>
      </c>
      <c r="X37" s="28"/>
      <c r="Y37" s="9"/>
      <c r="Z37" s="16"/>
    </row>
    <row r="38" spans="5:34" x14ac:dyDescent="0.2">
      <c r="E38" s="11" t="s">
        <v>33</v>
      </c>
      <c r="G38" s="8" t="s">
        <v>33</v>
      </c>
      <c r="I38" s="20">
        <v>54</v>
      </c>
      <c r="K38" s="21" t="s">
        <v>21</v>
      </c>
      <c r="M38" s="22"/>
      <c r="O38" s="23">
        <v>2007</v>
      </c>
      <c r="P38" s="13" t="s">
        <v>41</v>
      </c>
      <c r="S38" s="25"/>
      <c r="T38" s="9"/>
      <c r="U38" s="11">
        <v>95</v>
      </c>
      <c r="V38" s="26"/>
      <c r="W38" s="27">
        <f t="shared" si="0"/>
        <v>0</v>
      </c>
      <c r="X38" s="28"/>
      <c r="Y38" s="9"/>
      <c r="Z38" s="16"/>
    </row>
    <row r="39" spans="5:34" x14ac:dyDescent="0.2">
      <c r="E39" s="11"/>
      <c r="I39" s="20">
        <v>57.5</v>
      </c>
      <c r="K39" s="21" t="s">
        <v>21</v>
      </c>
      <c r="M39" s="22"/>
      <c r="O39" s="23">
        <v>2007</v>
      </c>
      <c r="P39" s="13" t="s">
        <v>41</v>
      </c>
      <c r="S39" s="25"/>
      <c r="T39" s="9"/>
      <c r="U39" s="11">
        <v>54</v>
      </c>
      <c r="V39" s="26"/>
      <c r="W39" s="27">
        <f t="shared" si="0"/>
        <v>0</v>
      </c>
      <c r="X39" s="28"/>
      <c r="Y39" s="9"/>
      <c r="Z39" s="16"/>
    </row>
    <row r="40" spans="5:34" x14ac:dyDescent="0.2">
      <c r="E40" s="11"/>
      <c r="I40" s="20">
        <v>101.25</v>
      </c>
      <c r="K40" s="21" t="s">
        <v>21</v>
      </c>
      <c r="M40" s="22"/>
      <c r="O40" s="23">
        <v>2007</v>
      </c>
      <c r="P40" s="13" t="s">
        <v>41</v>
      </c>
      <c r="S40" s="25"/>
      <c r="T40" s="9"/>
      <c r="U40" s="11">
        <v>15</v>
      </c>
      <c r="V40" s="26"/>
      <c r="W40" s="40">
        <f t="shared" si="0"/>
        <v>0</v>
      </c>
      <c r="X40" s="28"/>
      <c r="Y40" s="9"/>
      <c r="Z40" s="16"/>
    </row>
    <row r="41" spans="5:34" x14ac:dyDescent="0.2">
      <c r="E41" s="11"/>
      <c r="I41" s="20" t="s">
        <v>42</v>
      </c>
      <c r="K41" s="21"/>
      <c r="M41" s="41" t="s">
        <v>43</v>
      </c>
      <c r="O41" s="23"/>
      <c r="S41" s="25">
        <v>972235.78</v>
      </c>
      <c r="T41" s="9"/>
      <c r="V41" s="26"/>
      <c r="W41" s="27">
        <f>SUM(W3:W40)</f>
        <v>0</v>
      </c>
      <c r="X41" s="28"/>
      <c r="Y41" s="9"/>
      <c r="Z41" s="42">
        <v>1207961.54</v>
      </c>
      <c r="AA41" s="43"/>
      <c r="AB41" s="43"/>
      <c r="AC41" s="43"/>
      <c r="AD41" s="42">
        <v>1191745.1100000001</v>
      </c>
      <c r="AE41" s="42"/>
      <c r="AF41" s="42"/>
      <c r="AG41" s="42"/>
      <c r="AH41" s="42">
        <v>1182939.7</v>
      </c>
    </row>
    <row r="42" spans="5:34" x14ac:dyDescent="0.2">
      <c r="E42" s="11"/>
      <c r="I42" s="20"/>
      <c r="K42" s="21"/>
      <c r="M42" s="22"/>
      <c r="O42" s="23"/>
      <c r="S42" s="25"/>
      <c r="T42" s="9"/>
      <c r="V42" s="26"/>
      <c r="W42" s="27"/>
      <c r="X42" s="28"/>
      <c r="Y42" s="9"/>
      <c r="Z42" s="16"/>
    </row>
    <row r="43" spans="5:34" x14ac:dyDescent="0.2">
      <c r="E43" s="11" t="s">
        <v>44</v>
      </c>
      <c r="G43" s="8" t="s">
        <v>20</v>
      </c>
      <c r="I43" s="20">
        <v>20.2</v>
      </c>
      <c r="K43" s="21" t="s">
        <v>21</v>
      </c>
      <c r="M43" s="22"/>
      <c r="O43" s="23">
        <v>2007</v>
      </c>
      <c r="P43" s="12" t="s">
        <v>45</v>
      </c>
      <c r="S43" s="25"/>
      <c r="T43" s="9"/>
      <c r="U43" s="11">
        <v>59</v>
      </c>
      <c r="V43" s="26"/>
      <c r="W43" s="27">
        <f t="shared" si="0"/>
        <v>0</v>
      </c>
      <c r="X43" s="28"/>
      <c r="Y43" s="9"/>
      <c r="Z43" s="16"/>
    </row>
    <row r="44" spans="5:34" x14ac:dyDescent="0.2">
      <c r="E44" s="11"/>
      <c r="I44" s="20">
        <v>47.25</v>
      </c>
      <c r="K44" s="21" t="s">
        <v>21</v>
      </c>
      <c r="M44" s="22"/>
      <c r="O44" s="23">
        <v>2007</v>
      </c>
      <c r="P44" s="12" t="s">
        <v>45</v>
      </c>
      <c r="S44" s="25"/>
      <c r="T44" s="9"/>
      <c r="U44" s="11">
        <v>1</v>
      </c>
      <c r="V44" s="26"/>
      <c r="W44" s="27">
        <f t="shared" si="0"/>
        <v>0</v>
      </c>
      <c r="X44" s="28"/>
      <c r="Y44" s="9"/>
      <c r="Z44" s="16"/>
    </row>
    <row r="45" spans="5:34" x14ac:dyDescent="0.2">
      <c r="E45" s="11"/>
      <c r="I45" s="20">
        <v>67.5</v>
      </c>
      <c r="K45" s="21" t="s">
        <v>21</v>
      </c>
      <c r="M45" s="22"/>
      <c r="O45" s="23">
        <v>2007</v>
      </c>
      <c r="P45" s="12" t="s">
        <v>45</v>
      </c>
      <c r="S45" s="25"/>
      <c r="T45" s="9"/>
      <c r="U45" s="11">
        <v>0</v>
      </c>
      <c r="V45" s="26"/>
      <c r="W45" s="27">
        <f t="shared" si="0"/>
        <v>0</v>
      </c>
      <c r="X45" s="28"/>
      <c r="Y45" s="9"/>
      <c r="Z45" s="16"/>
    </row>
    <row r="46" spans="5:34" x14ac:dyDescent="0.2">
      <c r="E46" s="11"/>
      <c r="I46" s="20">
        <v>135</v>
      </c>
      <c r="K46" s="21" t="s">
        <v>21</v>
      </c>
      <c r="M46" s="22"/>
      <c r="O46" s="23">
        <v>2007</v>
      </c>
      <c r="P46" s="12" t="s">
        <v>45</v>
      </c>
      <c r="S46" s="25"/>
      <c r="T46" s="9"/>
      <c r="U46" s="11">
        <v>3</v>
      </c>
      <c r="V46" s="26"/>
      <c r="W46" s="27">
        <f t="shared" si="0"/>
        <v>0</v>
      </c>
      <c r="X46" s="28"/>
      <c r="Y46" s="9"/>
      <c r="Z46" s="16"/>
    </row>
    <row r="47" spans="5:34" x14ac:dyDescent="0.2">
      <c r="E47" s="11"/>
      <c r="I47" s="20">
        <v>236.25</v>
      </c>
      <c r="K47" s="21" t="s">
        <v>21</v>
      </c>
      <c r="M47" s="22"/>
      <c r="O47" s="23">
        <v>2007</v>
      </c>
      <c r="P47" s="12" t="s">
        <v>45</v>
      </c>
      <c r="S47" s="25"/>
      <c r="T47" s="9"/>
      <c r="U47" s="11">
        <v>1</v>
      </c>
      <c r="V47" s="26"/>
      <c r="W47" s="27">
        <f t="shared" si="0"/>
        <v>0</v>
      </c>
      <c r="X47" s="28"/>
      <c r="Y47" s="9"/>
      <c r="Z47" s="16"/>
    </row>
    <row r="48" spans="5:34" x14ac:dyDescent="0.2">
      <c r="E48" s="11"/>
      <c r="I48" s="20">
        <v>337.5</v>
      </c>
      <c r="K48" s="21" t="s">
        <v>21</v>
      </c>
      <c r="M48" s="22"/>
      <c r="O48" s="23">
        <v>2007</v>
      </c>
      <c r="P48" s="12" t="s">
        <v>45</v>
      </c>
      <c r="S48" s="25"/>
      <c r="T48" s="9"/>
      <c r="U48" s="11">
        <v>26</v>
      </c>
      <c r="V48" s="26"/>
      <c r="W48" s="40">
        <f t="shared" si="0"/>
        <v>0</v>
      </c>
      <c r="X48" s="28"/>
      <c r="Y48" s="9"/>
      <c r="Z48" s="16"/>
    </row>
    <row r="49" spans="3:35" x14ac:dyDescent="0.2">
      <c r="E49" s="44" t="s">
        <v>46</v>
      </c>
      <c r="I49" s="20"/>
      <c r="K49" s="21"/>
      <c r="M49" s="41" t="s">
        <v>47</v>
      </c>
      <c r="O49" s="23"/>
      <c r="S49" s="45">
        <v>8454.5</v>
      </c>
      <c r="T49" s="9"/>
      <c r="V49" s="26"/>
      <c r="W49" s="40">
        <f>SUM(W43:W48)</f>
        <v>0</v>
      </c>
      <c r="X49" s="28"/>
      <c r="Y49" s="9"/>
      <c r="Z49" s="46">
        <v>8075.4</v>
      </c>
      <c r="AA49" s="47"/>
      <c r="AB49" s="47"/>
      <c r="AC49" s="47"/>
      <c r="AD49" s="46">
        <v>798.7</v>
      </c>
      <c r="AE49" s="46"/>
      <c r="AF49" s="46"/>
      <c r="AG49" s="46"/>
      <c r="AH49" s="46">
        <v>0</v>
      </c>
      <c r="AI49" s="46"/>
    </row>
    <row r="50" spans="3:35" x14ac:dyDescent="0.2">
      <c r="E50" s="11"/>
      <c r="I50" s="20"/>
      <c r="K50" s="21"/>
      <c r="M50" s="22"/>
      <c r="O50" s="23"/>
      <c r="S50" s="48">
        <f>S41+S49</f>
        <v>980690.28</v>
      </c>
      <c r="W50" s="49">
        <f>W41+W49</f>
        <v>0</v>
      </c>
      <c r="X50" s="50"/>
      <c r="Z50" s="51">
        <f>Z41+Z49</f>
        <v>1216036.94</v>
      </c>
      <c r="AA50" s="42"/>
      <c r="AB50" s="42"/>
      <c r="AC50" s="42"/>
      <c r="AD50" s="51">
        <f>AD41+AD49</f>
        <v>1192543.81</v>
      </c>
      <c r="AE50" s="42"/>
      <c r="AF50" s="42"/>
      <c r="AG50" s="42"/>
      <c r="AH50" s="51">
        <f>AH41+AH49</f>
        <v>1182939.7</v>
      </c>
    </row>
    <row r="51" spans="3:35" x14ac:dyDescent="0.2">
      <c r="E51" s="11"/>
      <c r="I51" s="20"/>
      <c r="K51" s="21"/>
      <c r="M51" s="22"/>
      <c r="O51" s="23"/>
      <c r="S51" s="25"/>
      <c r="W51" s="27"/>
    </row>
    <row r="52" spans="3:35" ht="63.75" x14ac:dyDescent="0.2">
      <c r="C52" s="8" t="s">
        <v>33</v>
      </c>
      <c r="E52" s="11" t="s">
        <v>48</v>
      </c>
      <c r="G52" s="8" t="s">
        <v>20</v>
      </c>
      <c r="I52" s="21">
        <v>25</v>
      </c>
      <c r="K52" s="21" t="s">
        <v>49</v>
      </c>
      <c r="M52" s="22"/>
      <c r="O52" s="23" t="s">
        <v>28</v>
      </c>
      <c r="P52" s="13" t="s">
        <v>50</v>
      </c>
      <c r="S52" s="25"/>
      <c r="U52" s="11">
        <v>194</v>
      </c>
      <c r="W52" s="52">
        <f>Q52*V52</f>
        <v>0</v>
      </c>
    </row>
    <row r="53" spans="3:35" ht="63.75" x14ac:dyDescent="0.2">
      <c r="E53" s="11" t="s">
        <v>51</v>
      </c>
      <c r="G53" s="8" t="s">
        <v>20</v>
      </c>
      <c r="I53" s="21">
        <v>15</v>
      </c>
      <c r="K53" s="21" t="s">
        <v>49</v>
      </c>
      <c r="M53" s="22"/>
      <c r="O53" s="23" t="s">
        <v>28</v>
      </c>
      <c r="P53" s="13" t="s">
        <v>50</v>
      </c>
      <c r="S53" s="25"/>
      <c r="U53" s="11">
        <v>178</v>
      </c>
      <c r="W53" s="52">
        <f>Q53*V53</f>
        <v>0</v>
      </c>
    </row>
    <row r="54" spans="3:35" ht="63.75" x14ac:dyDescent="0.2">
      <c r="E54" s="11" t="s">
        <v>52</v>
      </c>
      <c r="G54" s="8" t="s">
        <v>20</v>
      </c>
      <c r="I54" s="21">
        <v>15</v>
      </c>
      <c r="K54" s="21" t="s">
        <v>49</v>
      </c>
      <c r="M54" s="22"/>
      <c r="O54" s="23" t="s">
        <v>28</v>
      </c>
      <c r="P54" s="13" t="s">
        <v>50</v>
      </c>
      <c r="S54" s="25"/>
      <c r="U54" s="11">
        <v>25</v>
      </c>
      <c r="W54" s="53">
        <f>Q54*V54</f>
        <v>0</v>
      </c>
    </row>
    <row r="55" spans="3:35" x14ac:dyDescent="0.2">
      <c r="E55" s="11"/>
      <c r="I55" s="21"/>
      <c r="K55" s="21"/>
      <c r="M55" s="41" t="s">
        <v>53</v>
      </c>
      <c r="O55" s="23"/>
      <c r="S55" s="48">
        <v>8660</v>
      </c>
      <c r="W55" s="54">
        <f>SUM(W52:W54)</f>
        <v>0</v>
      </c>
      <c r="X55" s="50"/>
      <c r="Z55" s="51">
        <v>7585</v>
      </c>
      <c r="AD55" s="51">
        <v>5215</v>
      </c>
      <c r="AH55" s="51">
        <v>4050</v>
      </c>
    </row>
    <row r="56" spans="3:35" x14ac:dyDescent="0.2">
      <c r="E56" s="11"/>
      <c r="I56" s="21"/>
      <c r="K56" s="21"/>
      <c r="M56" s="22"/>
      <c r="O56" s="23"/>
      <c r="S56" s="25" t="s">
        <v>33</v>
      </c>
      <c r="W56" s="52" t="s">
        <v>33</v>
      </c>
    </row>
    <row r="57" spans="3:35" x14ac:dyDescent="0.2">
      <c r="E57" s="11" t="s">
        <v>54</v>
      </c>
      <c r="G57" s="8" t="s">
        <v>20</v>
      </c>
      <c r="I57" s="20">
        <v>25</v>
      </c>
      <c r="K57" s="21" t="s">
        <v>21</v>
      </c>
      <c r="M57" s="22"/>
      <c r="O57" s="23">
        <v>2003</v>
      </c>
      <c r="P57" s="12" t="s">
        <v>55</v>
      </c>
      <c r="S57" s="25"/>
      <c r="U57" s="11">
        <v>5432</v>
      </c>
      <c r="W57" s="27">
        <f t="shared" ref="W57:W62" si="1">Q57*V57</f>
        <v>0</v>
      </c>
    </row>
    <row r="58" spans="3:35" x14ac:dyDescent="0.2">
      <c r="E58" s="11" t="s">
        <v>56</v>
      </c>
      <c r="G58" s="8" t="s">
        <v>20</v>
      </c>
      <c r="I58" s="20">
        <v>2500</v>
      </c>
      <c r="K58" s="21" t="s">
        <v>21</v>
      </c>
      <c r="M58" s="22"/>
      <c r="O58" s="23">
        <v>2004</v>
      </c>
      <c r="P58" s="12" t="s">
        <v>57</v>
      </c>
      <c r="S58" s="25"/>
      <c r="U58" s="11">
        <v>1</v>
      </c>
      <c r="W58" s="27">
        <f t="shared" si="1"/>
        <v>0</v>
      </c>
    </row>
    <row r="59" spans="3:35" x14ac:dyDescent="0.2">
      <c r="E59" s="11" t="s">
        <v>58</v>
      </c>
      <c r="G59" s="8" t="s">
        <v>20</v>
      </c>
      <c r="I59" s="20">
        <v>2500</v>
      </c>
      <c r="K59" s="21" t="s">
        <v>21</v>
      </c>
      <c r="M59" s="22"/>
      <c r="O59" s="23">
        <v>2004</v>
      </c>
      <c r="P59" s="12" t="s">
        <v>57</v>
      </c>
      <c r="S59" s="25"/>
      <c r="U59" s="11">
        <v>3</v>
      </c>
      <c r="W59" s="27">
        <f t="shared" si="1"/>
        <v>0</v>
      </c>
    </row>
    <row r="60" spans="3:35" x14ac:dyDescent="0.2">
      <c r="E60" s="11" t="s">
        <v>59</v>
      </c>
      <c r="G60" s="8" t="s">
        <v>20</v>
      </c>
      <c r="I60" s="20">
        <v>5000</v>
      </c>
      <c r="K60" s="21" t="s">
        <v>21</v>
      </c>
      <c r="M60" s="22"/>
      <c r="O60" s="23">
        <v>2004</v>
      </c>
      <c r="P60" s="12" t="s">
        <v>57</v>
      </c>
      <c r="S60" s="25"/>
      <c r="U60" s="11">
        <v>75</v>
      </c>
      <c r="W60" s="27">
        <f t="shared" si="1"/>
        <v>0</v>
      </c>
    </row>
    <row r="61" spans="3:35" x14ac:dyDescent="0.2">
      <c r="E61" s="11" t="s">
        <v>60</v>
      </c>
      <c r="G61" s="8" t="s">
        <v>20</v>
      </c>
      <c r="I61" s="20">
        <v>2500</v>
      </c>
      <c r="K61" s="21" t="s">
        <v>21</v>
      </c>
      <c r="M61" s="22"/>
      <c r="O61" s="23">
        <v>2004</v>
      </c>
      <c r="P61" s="12" t="s">
        <v>57</v>
      </c>
      <c r="S61" s="25"/>
      <c r="U61" s="11">
        <v>23</v>
      </c>
      <c r="W61" s="27">
        <f t="shared" si="1"/>
        <v>0</v>
      </c>
    </row>
    <row r="62" spans="3:35" ht="25.5" x14ac:dyDescent="0.2">
      <c r="E62" s="11" t="s">
        <v>61</v>
      </c>
      <c r="G62" s="8" t="s">
        <v>20</v>
      </c>
      <c r="I62" s="20">
        <v>0</v>
      </c>
      <c r="K62" s="21" t="s">
        <v>21</v>
      </c>
      <c r="M62" s="55" t="s">
        <v>33</v>
      </c>
      <c r="O62" s="23">
        <v>2004</v>
      </c>
      <c r="P62" s="12" t="s">
        <v>57</v>
      </c>
      <c r="S62" s="25" t="s">
        <v>33</v>
      </c>
      <c r="U62" s="11">
        <v>4</v>
      </c>
      <c r="W62" s="40">
        <f t="shared" si="1"/>
        <v>0</v>
      </c>
    </row>
    <row r="63" spans="3:35" x14ac:dyDescent="0.2">
      <c r="E63" s="11"/>
      <c r="I63" s="20" t="s">
        <v>42</v>
      </c>
      <c r="K63" s="21"/>
      <c r="M63" s="56" t="s">
        <v>62</v>
      </c>
      <c r="O63" s="23"/>
      <c r="S63" s="57">
        <v>580825</v>
      </c>
      <c r="W63" s="49">
        <f>SUM(W57:W62)</f>
        <v>0</v>
      </c>
      <c r="Z63" s="51">
        <v>516722.8</v>
      </c>
      <c r="AD63" s="51">
        <v>475520.11</v>
      </c>
      <c r="AH63" s="51">
        <v>468805</v>
      </c>
    </row>
    <row r="64" spans="3:35" x14ac:dyDescent="0.2">
      <c r="E64" s="11"/>
      <c r="I64" s="20"/>
      <c r="K64" s="21"/>
      <c r="M64" s="56"/>
      <c r="O64" s="23"/>
      <c r="S64" s="58"/>
      <c r="W64" s="27"/>
    </row>
    <row r="65" spans="5:23" ht="25.5" x14ac:dyDescent="0.2">
      <c r="E65" s="11" t="s">
        <v>63</v>
      </c>
      <c r="G65" s="8" t="s">
        <v>20</v>
      </c>
      <c r="I65" s="20">
        <v>50</v>
      </c>
      <c r="K65" s="21"/>
      <c r="O65" s="23" t="s">
        <v>28</v>
      </c>
      <c r="P65" s="12" t="s">
        <v>64</v>
      </c>
      <c r="S65" s="25"/>
      <c r="U65" s="11">
        <v>502</v>
      </c>
      <c r="W65" s="27">
        <f>Q65*V65</f>
        <v>0</v>
      </c>
    </row>
    <row r="66" spans="5:23" x14ac:dyDescent="0.2">
      <c r="E66" s="11" t="s">
        <v>65</v>
      </c>
      <c r="G66" s="8" t="s">
        <v>20</v>
      </c>
      <c r="I66" s="20">
        <v>25</v>
      </c>
      <c r="K66" s="21"/>
      <c r="O66" s="23" t="s">
        <v>28</v>
      </c>
      <c r="P66" s="12" t="s">
        <v>66</v>
      </c>
      <c r="S66" s="25"/>
      <c r="U66" s="11">
        <v>4</v>
      </c>
      <c r="W66" s="27">
        <f t="shared" ref="W66:W82" si="2">Q66*V66</f>
        <v>0</v>
      </c>
    </row>
    <row r="67" spans="5:23" ht="25.5" x14ac:dyDescent="0.2">
      <c r="E67" s="11" t="s">
        <v>67</v>
      </c>
      <c r="G67" s="8" t="s">
        <v>20</v>
      </c>
      <c r="I67" s="20">
        <v>25</v>
      </c>
      <c r="K67" s="21"/>
      <c r="O67" s="23" t="s">
        <v>28</v>
      </c>
      <c r="P67" s="12" t="s">
        <v>68</v>
      </c>
      <c r="S67" s="25"/>
      <c r="U67" s="11">
        <v>14</v>
      </c>
      <c r="W67" s="27">
        <f t="shared" si="2"/>
        <v>0</v>
      </c>
    </row>
    <row r="68" spans="5:23" ht="25.5" x14ac:dyDescent="0.2">
      <c r="E68" s="11" t="s">
        <v>69</v>
      </c>
      <c r="G68" s="8" t="s">
        <v>20</v>
      </c>
      <c r="I68" s="20">
        <v>25</v>
      </c>
      <c r="K68" s="21"/>
      <c r="O68" s="23" t="s">
        <v>28</v>
      </c>
      <c r="P68" s="12" t="s">
        <v>68</v>
      </c>
      <c r="S68" s="25"/>
      <c r="U68" s="11">
        <v>60</v>
      </c>
      <c r="W68" s="27">
        <f t="shared" si="2"/>
        <v>0</v>
      </c>
    </row>
    <row r="69" spans="5:23" ht="25.5" x14ac:dyDescent="0.2">
      <c r="E69" s="11" t="s">
        <v>70</v>
      </c>
      <c r="G69" s="8" t="s">
        <v>20</v>
      </c>
      <c r="I69" s="20">
        <v>25</v>
      </c>
      <c r="K69" s="21"/>
      <c r="O69" s="23" t="s">
        <v>28</v>
      </c>
      <c r="P69" s="12" t="s">
        <v>68</v>
      </c>
      <c r="S69" s="25"/>
      <c r="U69" s="11">
        <v>84</v>
      </c>
      <c r="W69" s="27">
        <f t="shared" si="2"/>
        <v>0</v>
      </c>
    </row>
    <row r="70" spans="5:23" x14ac:dyDescent="0.2">
      <c r="E70" s="11" t="s">
        <v>71</v>
      </c>
      <c r="G70" s="8" t="s">
        <v>20</v>
      </c>
      <c r="I70" s="20">
        <v>50</v>
      </c>
      <c r="K70" s="21"/>
      <c r="O70" s="23">
        <v>2009</v>
      </c>
      <c r="P70" s="12" t="s">
        <v>72</v>
      </c>
      <c r="S70" s="25"/>
      <c r="U70" s="11">
        <v>9</v>
      </c>
      <c r="W70" s="27">
        <f t="shared" si="2"/>
        <v>0</v>
      </c>
    </row>
    <row r="71" spans="5:23" x14ac:dyDescent="0.2">
      <c r="E71" s="11" t="s">
        <v>73</v>
      </c>
      <c r="G71" s="8" t="s">
        <v>20</v>
      </c>
      <c r="I71" s="20">
        <v>500</v>
      </c>
      <c r="K71" s="21"/>
      <c r="O71" s="23" t="s">
        <v>28</v>
      </c>
      <c r="P71" s="12" t="s">
        <v>74</v>
      </c>
      <c r="S71" s="25"/>
      <c r="U71" s="11">
        <v>8</v>
      </c>
      <c r="W71" s="27">
        <f t="shared" si="2"/>
        <v>0</v>
      </c>
    </row>
    <row r="72" spans="5:23" x14ac:dyDescent="0.2">
      <c r="E72" s="11" t="s">
        <v>75</v>
      </c>
      <c r="G72" s="8" t="s">
        <v>20</v>
      </c>
      <c r="I72" s="20">
        <v>1000</v>
      </c>
      <c r="K72" s="21"/>
      <c r="O72" s="23" t="s">
        <v>28</v>
      </c>
      <c r="P72" s="12" t="s">
        <v>74</v>
      </c>
      <c r="S72" s="25"/>
      <c r="U72" s="11">
        <v>3</v>
      </c>
      <c r="W72" s="27">
        <f t="shared" si="2"/>
        <v>0</v>
      </c>
    </row>
    <row r="73" spans="5:23" ht="25.5" x14ac:dyDescent="0.2">
      <c r="E73" s="11" t="s">
        <v>76</v>
      </c>
      <c r="G73" s="8" t="s">
        <v>20</v>
      </c>
      <c r="I73" s="20">
        <v>150</v>
      </c>
      <c r="K73" s="21"/>
      <c r="O73" s="23" t="s">
        <v>28</v>
      </c>
      <c r="P73" s="12" t="s">
        <v>77</v>
      </c>
      <c r="S73" s="25"/>
      <c r="U73" s="11">
        <v>25</v>
      </c>
      <c r="W73" s="27">
        <f t="shared" si="2"/>
        <v>0</v>
      </c>
    </row>
    <row r="74" spans="5:23" x14ac:dyDescent="0.2">
      <c r="E74" s="11" t="s">
        <v>78</v>
      </c>
      <c r="G74" s="8" t="s">
        <v>20</v>
      </c>
      <c r="I74" s="20">
        <v>15</v>
      </c>
      <c r="K74" s="21"/>
      <c r="O74" s="23" t="s">
        <v>28</v>
      </c>
      <c r="P74" s="12" t="s">
        <v>77</v>
      </c>
      <c r="S74" s="25"/>
      <c r="U74" s="11">
        <v>591</v>
      </c>
      <c r="W74" s="27">
        <f t="shared" si="2"/>
        <v>0</v>
      </c>
    </row>
    <row r="75" spans="5:23" ht="25.5" x14ac:dyDescent="0.2">
      <c r="E75" s="11" t="s">
        <v>79</v>
      </c>
      <c r="G75" s="8" t="s">
        <v>20</v>
      </c>
      <c r="I75" s="20">
        <v>150</v>
      </c>
      <c r="K75" s="21"/>
      <c r="O75" s="23" t="s">
        <v>28</v>
      </c>
      <c r="P75" s="12" t="s">
        <v>77</v>
      </c>
      <c r="S75" s="25"/>
      <c r="U75" s="11">
        <v>601</v>
      </c>
      <c r="W75" s="27">
        <f t="shared" si="2"/>
        <v>0</v>
      </c>
    </row>
    <row r="76" spans="5:23" ht="25.5" x14ac:dyDescent="0.2">
      <c r="E76" s="11" t="s">
        <v>80</v>
      </c>
      <c r="G76" s="8" t="s">
        <v>20</v>
      </c>
      <c r="I76" s="20">
        <v>75</v>
      </c>
      <c r="K76" s="21"/>
      <c r="O76" s="23" t="s">
        <v>28</v>
      </c>
      <c r="P76" s="12" t="s">
        <v>77</v>
      </c>
      <c r="S76" s="25"/>
      <c r="U76" s="11">
        <v>76</v>
      </c>
      <c r="W76" s="27">
        <f t="shared" si="2"/>
        <v>0</v>
      </c>
    </row>
    <row r="77" spans="5:23" ht="25.5" x14ac:dyDescent="0.2">
      <c r="E77" s="11" t="s">
        <v>81</v>
      </c>
      <c r="G77" s="8" t="s">
        <v>20</v>
      </c>
      <c r="I77" s="20">
        <v>40</v>
      </c>
      <c r="K77" s="21"/>
      <c r="O77" s="23" t="s">
        <v>28</v>
      </c>
      <c r="P77" s="12" t="s">
        <v>77</v>
      </c>
      <c r="S77" s="25"/>
      <c r="U77" s="11">
        <v>442</v>
      </c>
      <c r="W77" s="27">
        <f t="shared" si="2"/>
        <v>0</v>
      </c>
    </row>
    <row r="78" spans="5:23" ht="38.25" x14ac:dyDescent="0.2">
      <c r="E78" s="11" t="s">
        <v>82</v>
      </c>
      <c r="G78" s="8" t="s">
        <v>20</v>
      </c>
      <c r="I78" s="20">
        <v>100</v>
      </c>
      <c r="K78" s="21"/>
      <c r="O78" s="23" t="s">
        <v>28</v>
      </c>
      <c r="P78" s="12" t="s">
        <v>77</v>
      </c>
      <c r="S78" s="25"/>
      <c r="U78" s="11">
        <v>1</v>
      </c>
      <c r="W78" s="27">
        <f t="shared" si="2"/>
        <v>0</v>
      </c>
    </row>
    <row r="79" spans="5:23" x14ac:dyDescent="0.2">
      <c r="E79" s="11" t="s">
        <v>83</v>
      </c>
      <c r="G79" s="8" t="s">
        <v>20</v>
      </c>
      <c r="I79" s="20">
        <v>30</v>
      </c>
      <c r="K79" s="21"/>
      <c r="O79" s="23" t="s">
        <v>28</v>
      </c>
      <c r="P79" s="12" t="s">
        <v>84</v>
      </c>
      <c r="S79" s="59" t="s">
        <v>33</v>
      </c>
      <c r="U79" s="11">
        <v>14</v>
      </c>
      <c r="W79" s="27">
        <f t="shared" si="2"/>
        <v>0</v>
      </c>
    </row>
    <row r="80" spans="5:23" ht="25.5" x14ac:dyDescent="0.2">
      <c r="E80" s="11" t="s">
        <v>85</v>
      </c>
      <c r="G80" s="8" t="s">
        <v>20</v>
      </c>
      <c r="I80" s="20">
        <v>150</v>
      </c>
      <c r="K80" s="21"/>
      <c r="O80" s="23" t="s">
        <v>28</v>
      </c>
      <c r="P80" s="12" t="s">
        <v>86</v>
      </c>
      <c r="S80" s="59"/>
      <c r="U80" s="11">
        <v>365</v>
      </c>
      <c r="W80" s="27">
        <f t="shared" si="2"/>
        <v>0</v>
      </c>
    </row>
    <row r="81" spans="3:35" ht="25.5" x14ac:dyDescent="0.2">
      <c r="E81" s="11" t="s">
        <v>87</v>
      </c>
      <c r="G81" s="8" t="s">
        <v>20</v>
      </c>
      <c r="I81" s="20">
        <v>100</v>
      </c>
      <c r="K81" s="21"/>
      <c r="O81" s="23" t="s">
        <v>28</v>
      </c>
      <c r="P81" s="12" t="s">
        <v>88</v>
      </c>
      <c r="S81" s="59"/>
      <c r="U81" s="11">
        <v>9</v>
      </c>
      <c r="W81" s="27">
        <f t="shared" si="2"/>
        <v>0</v>
      </c>
    </row>
    <row r="82" spans="3:35" ht="25.5" x14ac:dyDescent="0.2">
      <c r="E82" s="11" t="s">
        <v>89</v>
      </c>
      <c r="G82" s="8" t="s">
        <v>20</v>
      </c>
      <c r="I82" s="20">
        <v>100</v>
      </c>
      <c r="K82" s="21"/>
      <c r="O82" s="23">
        <v>2007</v>
      </c>
      <c r="P82" s="12" t="s">
        <v>90</v>
      </c>
      <c r="S82" s="59"/>
      <c r="U82" s="11">
        <v>6</v>
      </c>
      <c r="W82" s="27">
        <f t="shared" si="2"/>
        <v>0</v>
      </c>
    </row>
    <row r="83" spans="3:35" x14ac:dyDescent="0.2">
      <c r="E83" s="44" t="s">
        <v>46</v>
      </c>
      <c r="I83" s="20"/>
      <c r="K83" s="21"/>
      <c r="M83" s="56" t="s">
        <v>91</v>
      </c>
      <c r="O83" s="23"/>
      <c r="S83" s="60">
        <v>234419</v>
      </c>
      <c r="W83" s="61">
        <f>SUM(W65:W82)</f>
        <v>0</v>
      </c>
      <c r="Z83" s="51">
        <v>238281</v>
      </c>
      <c r="AD83" s="51">
        <v>221325</v>
      </c>
      <c r="AH83" s="51">
        <v>228520</v>
      </c>
    </row>
    <row r="84" spans="3:35" x14ac:dyDescent="0.2">
      <c r="I84" s="20"/>
      <c r="S84" s="48">
        <f>S55+S63+S83</f>
        <v>823904</v>
      </c>
      <c r="W84" s="49">
        <f>W55+W63+W83</f>
        <v>0</v>
      </c>
      <c r="Z84" s="48"/>
      <c r="AD84" s="48"/>
      <c r="AH84" s="48"/>
    </row>
    <row r="85" spans="3:35" ht="76.5" x14ac:dyDescent="0.2">
      <c r="C85" s="19" t="s">
        <v>92</v>
      </c>
      <c r="E85" s="11" t="s">
        <v>93</v>
      </c>
      <c r="G85" s="8" t="s">
        <v>20</v>
      </c>
      <c r="I85" s="21">
        <v>20</v>
      </c>
      <c r="K85" s="21" t="s">
        <v>21</v>
      </c>
      <c r="O85" s="23">
        <v>1975</v>
      </c>
      <c r="P85" s="12" t="s">
        <v>94</v>
      </c>
      <c r="AD85" s="48"/>
    </row>
    <row r="86" spans="3:35" x14ac:dyDescent="0.2">
      <c r="E86" s="11"/>
      <c r="I86" s="21">
        <v>40</v>
      </c>
      <c r="K86" s="21" t="s">
        <v>21</v>
      </c>
      <c r="O86" s="23">
        <v>1975</v>
      </c>
      <c r="P86" s="12" t="s">
        <v>94</v>
      </c>
    </row>
    <row r="87" spans="3:35" x14ac:dyDescent="0.2">
      <c r="E87" s="11"/>
      <c r="I87" s="21">
        <v>60</v>
      </c>
      <c r="K87" s="21" t="s">
        <v>21</v>
      </c>
      <c r="O87" s="23">
        <v>1975</v>
      </c>
      <c r="P87" s="12" t="s">
        <v>94</v>
      </c>
    </row>
    <row r="88" spans="3:35" x14ac:dyDescent="0.2">
      <c r="E88" s="11"/>
      <c r="I88" s="21">
        <v>80</v>
      </c>
      <c r="K88" s="21" t="s">
        <v>21</v>
      </c>
      <c r="O88" s="23">
        <v>1975</v>
      </c>
      <c r="P88" s="12" t="s">
        <v>94</v>
      </c>
    </row>
    <row r="89" spans="3:35" x14ac:dyDescent="0.2">
      <c r="E89" s="11"/>
      <c r="I89" s="21">
        <v>100</v>
      </c>
      <c r="K89" s="21" t="s">
        <v>21</v>
      </c>
      <c r="O89" s="23">
        <v>1975</v>
      </c>
      <c r="P89" s="12" t="s">
        <v>94</v>
      </c>
    </row>
    <row r="90" spans="3:35" ht="25.5" x14ac:dyDescent="0.2">
      <c r="E90" s="11" t="s">
        <v>95</v>
      </c>
      <c r="G90" s="8" t="s">
        <v>20</v>
      </c>
      <c r="I90" s="21">
        <v>25</v>
      </c>
      <c r="K90" s="21" t="s">
        <v>21</v>
      </c>
      <c r="O90" s="23">
        <v>1989</v>
      </c>
      <c r="P90" s="12" t="s">
        <v>96</v>
      </c>
    </row>
    <row r="91" spans="3:35" ht="25.5" x14ac:dyDescent="0.2">
      <c r="E91" s="11" t="s">
        <v>97</v>
      </c>
      <c r="G91" s="8" t="s">
        <v>20</v>
      </c>
      <c r="I91" s="21">
        <v>500</v>
      </c>
      <c r="K91" s="21" t="s">
        <v>98</v>
      </c>
      <c r="O91" s="23" t="s">
        <v>28</v>
      </c>
      <c r="P91" s="13" t="s">
        <v>99</v>
      </c>
      <c r="U91" s="11" t="s">
        <v>33</v>
      </c>
    </row>
    <row r="92" spans="3:35" x14ac:dyDescent="0.2">
      <c r="E92" s="11"/>
      <c r="I92" s="21" t="s">
        <v>42</v>
      </c>
      <c r="K92" s="21"/>
      <c r="M92" s="56" t="s">
        <v>100</v>
      </c>
      <c r="O92" s="23"/>
      <c r="S92" s="48">
        <v>41434.75</v>
      </c>
      <c r="U92" s="11">
        <v>774</v>
      </c>
      <c r="W92" s="62">
        <v>41434.75</v>
      </c>
      <c r="Z92" s="42">
        <v>39525</v>
      </c>
      <c r="AD92" s="42">
        <v>39215</v>
      </c>
      <c r="AH92" s="42">
        <v>38245</v>
      </c>
    </row>
    <row r="93" spans="3:35" ht="25.5" x14ac:dyDescent="0.2">
      <c r="E93" s="11" t="s">
        <v>101</v>
      </c>
      <c r="G93" s="8" t="s">
        <v>20</v>
      </c>
      <c r="I93" s="21">
        <v>15</v>
      </c>
      <c r="K93" s="21" t="s">
        <v>102</v>
      </c>
      <c r="M93" s="56"/>
      <c r="O93" s="23">
        <v>1947</v>
      </c>
      <c r="P93" s="12" t="s">
        <v>103</v>
      </c>
    </row>
    <row r="94" spans="3:35" x14ac:dyDescent="0.2">
      <c r="E94" s="11"/>
      <c r="I94" s="21">
        <v>25</v>
      </c>
      <c r="K94" s="21" t="s">
        <v>102</v>
      </c>
      <c r="M94" s="56"/>
      <c r="O94" s="23">
        <v>1947</v>
      </c>
      <c r="P94" s="12" t="s">
        <v>103</v>
      </c>
    </row>
    <row r="95" spans="3:35" x14ac:dyDescent="0.2">
      <c r="E95" s="11"/>
      <c r="I95" s="21">
        <v>50</v>
      </c>
      <c r="K95" s="21" t="s">
        <v>102</v>
      </c>
      <c r="M95" s="56"/>
      <c r="O95" s="23">
        <v>1947</v>
      </c>
      <c r="P95" s="12" t="s">
        <v>103</v>
      </c>
    </row>
    <row r="96" spans="3:35" x14ac:dyDescent="0.2">
      <c r="E96" s="11"/>
      <c r="I96" s="21" t="s">
        <v>42</v>
      </c>
      <c r="K96" s="21"/>
      <c r="M96" s="63" t="s">
        <v>104</v>
      </c>
      <c r="O96" s="23"/>
      <c r="S96" s="25">
        <v>125</v>
      </c>
      <c r="U96" s="27"/>
      <c r="W96" s="27">
        <v>0</v>
      </c>
      <c r="Z96" s="46">
        <v>125</v>
      </c>
      <c r="AA96" s="46"/>
      <c r="AB96" s="46"/>
      <c r="AC96" s="46"/>
      <c r="AD96" s="46">
        <v>125</v>
      </c>
      <c r="AE96" s="46"/>
      <c r="AF96" s="46"/>
      <c r="AG96" s="46"/>
      <c r="AH96" s="46">
        <v>125</v>
      </c>
      <c r="AI96" s="46"/>
    </row>
    <row r="97" spans="3:35" ht="25.5" x14ac:dyDescent="0.2">
      <c r="E97" s="11" t="s">
        <v>105</v>
      </c>
      <c r="G97" s="8" t="s">
        <v>20</v>
      </c>
      <c r="I97" s="21">
        <v>500</v>
      </c>
      <c r="K97" s="21" t="s">
        <v>21</v>
      </c>
      <c r="M97" s="56"/>
      <c r="O97" s="23">
        <v>2008</v>
      </c>
      <c r="P97" s="12" t="s">
        <v>106</v>
      </c>
      <c r="S97" s="25">
        <v>62500</v>
      </c>
      <c r="U97" s="11">
        <v>125</v>
      </c>
      <c r="W97" s="27">
        <v>62500</v>
      </c>
      <c r="Z97" s="46">
        <v>60000</v>
      </c>
      <c r="AA97" s="46"/>
      <c r="AB97" s="46"/>
      <c r="AC97" s="46"/>
      <c r="AD97" s="46">
        <v>60000</v>
      </c>
      <c r="AE97" s="46"/>
      <c r="AF97" s="46"/>
      <c r="AG97" s="46"/>
      <c r="AH97" s="46">
        <v>60000</v>
      </c>
      <c r="AI97" s="46"/>
    </row>
    <row r="98" spans="3:35" x14ac:dyDescent="0.2">
      <c r="E98" s="11"/>
      <c r="I98" s="21" t="s">
        <v>33</v>
      </c>
      <c r="K98" s="21"/>
      <c r="M98" s="56" t="s">
        <v>33</v>
      </c>
      <c r="O98" s="23"/>
      <c r="S98" s="48" t="s">
        <v>33</v>
      </c>
      <c r="U98" s="11" t="s">
        <v>33</v>
      </c>
      <c r="W98" s="64"/>
    </row>
    <row r="99" spans="3:35" x14ac:dyDescent="0.2">
      <c r="E99" s="11"/>
      <c r="I99" s="21" t="s">
        <v>42</v>
      </c>
      <c r="K99" s="21"/>
      <c r="O99" s="23"/>
      <c r="S99" s="48">
        <f>S92+S96+S97</f>
        <v>104059.75</v>
      </c>
      <c r="W99" s="62">
        <f>W92+W98</f>
        <v>41434.75</v>
      </c>
      <c r="Z99" s="51">
        <f>Z92+Z97+Z96</f>
        <v>99650</v>
      </c>
      <c r="AD99" s="51">
        <f>AD92+AD97+AD96</f>
        <v>99340</v>
      </c>
      <c r="AH99" s="51">
        <f>AH92+AH97+AH96</f>
        <v>98370</v>
      </c>
    </row>
    <row r="100" spans="3:35" x14ac:dyDescent="0.2">
      <c r="E100" s="11"/>
      <c r="I100" s="21"/>
      <c r="K100" s="21"/>
      <c r="O100" s="23"/>
      <c r="S100" s="25"/>
    </row>
    <row r="101" spans="3:35" ht="51" x14ac:dyDescent="0.2">
      <c r="E101" s="11" t="s">
        <v>107</v>
      </c>
      <c r="G101" s="8" t="s">
        <v>20</v>
      </c>
      <c r="I101" s="21">
        <v>750</v>
      </c>
      <c r="K101" s="21" t="s">
        <v>108</v>
      </c>
      <c r="O101" s="23">
        <v>2003</v>
      </c>
      <c r="P101" s="13" t="s">
        <v>109</v>
      </c>
      <c r="U101" s="11">
        <v>10</v>
      </c>
      <c r="W101" s="52">
        <f>Q101*V101</f>
        <v>0</v>
      </c>
    </row>
    <row r="102" spans="3:35" ht="51" x14ac:dyDescent="0.2">
      <c r="E102" s="11" t="s">
        <v>110</v>
      </c>
      <c r="G102" s="8" t="s">
        <v>20</v>
      </c>
      <c r="I102" s="21">
        <v>1000</v>
      </c>
      <c r="K102" s="21" t="s">
        <v>98</v>
      </c>
      <c r="O102" s="23">
        <v>2003</v>
      </c>
      <c r="P102" s="13" t="s">
        <v>109</v>
      </c>
      <c r="U102" s="11">
        <v>146</v>
      </c>
      <c r="W102" s="52">
        <f>Q102*V102</f>
        <v>0</v>
      </c>
    </row>
    <row r="103" spans="3:35" ht="51" x14ac:dyDescent="0.2">
      <c r="E103" s="11" t="s">
        <v>111</v>
      </c>
      <c r="G103" s="8" t="s">
        <v>20</v>
      </c>
      <c r="I103" s="21">
        <v>900</v>
      </c>
      <c r="K103" s="65" t="s">
        <v>112</v>
      </c>
      <c r="O103" s="23">
        <v>2003</v>
      </c>
      <c r="P103" s="13" t="s">
        <v>109</v>
      </c>
      <c r="U103" s="11">
        <v>32</v>
      </c>
      <c r="W103" s="52">
        <f>Q103*V103</f>
        <v>0</v>
      </c>
    </row>
    <row r="104" spans="3:35" ht="63.75" x14ac:dyDescent="0.2">
      <c r="E104" s="11" t="s">
        <v>113</v>
      </c>
      <c r="G104" s="8" t="s">
        <v>20</v>
      </c>
      <c r="I104" s="21">
        <v>500</v>
      </c>
      <c r="K104" s="65" t="s">
        <v>112</v>
      </c>
      <c r="O104" s="23">
        <v>2003</v>
      </c>
      <c r="P104" s="13" t="s">
        <v>109</v>
      </c>
      <c r="U104" s="11">
        <v>3</v>
      </c>
      <c r="W104" s="52">
        <f>Q104*V104</f>
        <v>0</v>
      </c>
    </row>
    <row r="105" spans="3:35" ht="51" x14ac:dyDescent="0.2">
      <c r="E105" s="11" t="s">
        <v>114</v>
      </c>
      <c r="G105" s="8" t="s">
        <v>20</v>
      </c>
      <c r="I105" s="21">
        <v>125</v>
      </c>
      <c r="K105" s="21" t="s">
        <v>98</v>
      </c>
      <c r="O105" s="23">
        <v>2003</v>
      </c>
      <c r="P105" s="13" t="s">
        <v>115</v>
      </c>
      <c r="U105" s="11">
        <v>8</v>
      </c>
      <c r="W105" s="52">
        <f>Q105*V105</f>
        <v>0</v>
      </c>
    </row>
    <row r="106" spans="3:35" x14ac:dyDescent="0.2">
      <c r="E106" s="44" t="s">
        <v>116</v>
      </c>
      <c r="I106" s="21"/>
      <c r="K106" s="21"/>
      <c r="M106" s="56" t="s">
        <v>117</v>
      </c>
      <c r="O106" s="23"/>
      <c r="S106" s="48">
        <v>191375</v>
      </c>
      <c r="W106" s="54">
        <f>SUM(W101:W105)</f>
        <v>0</v>
      </c>
      <c r="Z106" s="51">
        <v>182167.5</v>
      </c>
      <c r="AD106" s="51">
        <v>198000</v>
      </c>
      <c r="AH106" s="51">
        <v>159425</v>
      </c>
    </row>
    <row r="107" spans="3:35" x14ac:dyDescent="0.2">
      <c r="E107" s="11"/>
      <c r="I107" s="21"/>
      <c r="K107" s="21"/>
      <c r="O107" s="23"/>
    </row>
    <row r="108" spans="3:35" x14ac:dyDescent="0.2">
      <c r="E108" s="11"/>
      <c r="I108" s="21"/>
      <c r="K108" s="21"/>
      <c r="O108" s="23"/>
    </row>
    <row r="109" spans="3:35" x14ac:dyDescent="0.2">
      <c r="C109" s="19" t="s">
        <v>118</v>
      </c>
      <c r="E109" s="11" t="s">
        <v>119</v>
      </c>
      <c r="G109" s="8" t="s">
        <v>120</v>
      </c>
      <c r="I109" s="21">
        <v>1000</v>
      </c>
      <c r="K109" s="12" t="s">
        <v>21</v>
      </c>
      <c r="M109" s="56" t="s">
        <v>121</v>
      </c>
      <c r="O109" s="23" t="s">
        <v>28</v>
      </c>
      <c r="P109" s="12" t="s">
        <v>122</v>
      </c>
      <c r="S109" s="66">
        <v>3000</v>
      </c>
      <c r="U109" s="11">
        <v>3</v>
      </c>
      <c r="W109" s="66">
        <v>3000</v>
      </c>
      <c r="Z109" s="42">
        <v>3000</v>
      </c>
      <c r="AD109" s="42">
        <v>3000</v>
      </c>
      <c r="AH109" s="42">
        <v>3000</v>
      </c>
    </row>
    <row r="110" spans="3:35" ht="25.5" x14ac:dyDescent="0.2">
      <c r="E110" s="11" t="s">
        <v>123</v>
      </c>
      <c r="I110" s="21"/>
      <c r="M110" s="56"/>
      <c r="O110" s="23"/>
      <c r="S110" s="66"/>
      <c r="W110" s="66"/>
      <c r="Z110" s="46">
        <v>1000</v>
      </c>
      <c r="AA110" s="46"/>
      <c r="AB110" s="46"/>
      <c r="AC110" s="46"/>
      <c r="AD110" s="46">
        <v>1000</v>
      </c>
      <c r="AE110" s="46"/>
      <c r="AF110" s="46"/>
      <c r="AG110" s="46"/>
      <c r="AH110" s="46">
        <v>1000</v>
      </c>
    </row>
    <row r="111" spans="3:35" x14ac:dyDescent="0.2">
      <c r="E111" s="11" t="s">
        <v>124</v>
      </c>
      <c r="G111" s="8" t="s">
        <v>125</v>
      </c>
      <c r="I111" s="21">
        <v>5</v>
      </c>
      <c r="K111" s="12" t="s">
        <v>21</v>
      </c>
      <c r="M111" s="67" t="s">
        <v>126</v>
      </c>
      <c r="O111" s="23" t="s">
        <v>28</v>
      </c>
      <c r="P111" s="12" t="s">
        <v>127</v>
      </c>
      <c r="S111" s="66">
        <v>184335</v>
      </c>
      <c r="U111" s="11">
        <v>14</v>
      </c>
      <c r="W111" s="66">
        <v>184335</v>
      </c>
      <c r="Z111" s="46"/>
      <c r="AA111" s="46"/>
      <c r="AB111" s="46"/>
      <c r="AC111" s="46"/>
      <c r="AD111" s="46"/>
      <c r="AE111" s="46"/>
      <c r="AF111" s="46"/>
      <c r="AG111" s="46"/>
      <c r="AH111" s="46"/>
    </row>
    <row r="112" spans="3:35" x14ac:dyDescent="0.2">
      <c r="E112" s="11" t="s">
        <v>128</v>
      </c>
      <c r="G112" s="8" t="s">
        <v>120</v>
      </c>
      <c r="I112" s="21">
        <v>200</v>
      </c>
      <c r="K112" s="12" t="s">
        <v>21</v>
      </c>
      <c r="M112" s="56" t="s">
        <v>129</v>
      </c>
      <c r="O112" s="23" t="s">
        <v>28</v>
      </c>
      <c r="P112" s="12" t="s">
        <v>130</v>
      </c>
      <c r="S112" s="66">
        <v>52600</v>
      </c>
      <c r="U112" s="11">
        <v>260</v>
      </c>
      <c r="W112" s="66">
        <v>52000</v>
      </c>
      <c r="Z112" s="46"/>
      <c r="AA112" s="46"/>
      <c r="AB112" s="46"/>
      <c r="AC112" s="46"/>
      <c r="AD112" s="46"/>
      <c r="AE112" s="46"/>
      <c r="AF112" s="46"/>
      <c r="AG112" s="46"/>
      <c r="AH112" s="46"/>
    </row>
    <row r="113" spans="3:34" ht="25.5" x14ac:dyDescent="0.2">
      <c r="E113" s="11" t="s">
        <v>131</v>
      </c>
      <c r="G113" s="8" t="s">
        <v>20</v>
      </c>
      <c r="I113" s="12" t="s">
        <v>132</v>
      </c>
      <c r="K113" s="12" t="s">
        <v>133</v>
      </c>
      <c r="M113" s="56" t="s">
        <v>134</v>
      </c>
      <c r="O113" s="23" t="s">
        <v>28</v>
      </c>
      <c r="P113" s="13" t="s">
        <v>135</v>
      </c>
      <c r="S113" s="66">
        <v>113130</v>
      </c>
      <c r="U113" s="11">
        <v>8000</v>
      </c>
      <c r="W113" s="66">
        <v>110000</v>
      </c>
      <c r="Z113" s="46">
        <v>193825</v>
      </c>
      <c r="AA113" s="46"/>
      <c r="AB113" s="46"/>
      <c r="AC113" s="46"/>
      <c r="AD113" s="46">
        <v>182470</v>
      </c>
      <c r="AE113" s="46"/>
      <c r="AF113" s="46"/>
      <c r="AG113" s="46"/>
      <c r="AH113" s="46">
        <v>189805</v>
      </c>
    </row>
    <row r="114" spans="3:34" x14ac:dyDescent="0.2">
      <c r="C114" s="8" t="s">
        <v>33</v>
      </c>
      <c r="E114" s="11" t="s">
        <v>136</v>
      </c>
      <c r="G114" s="8" t="s">
        <v>20</v>
      </c>
      <c r="I114" s="21" t="s">
        <v>137</v>
      </c>
      <c r="K114" s="12" t="s">
        <v>21</v>
      </c>
      <c r="M114" s="68" t="s">
        <v>138</v>
      </c>
      <c r="O114" s="23" t="s">
        <v>28</v>
      </c>
      <c r="P114" s="12" t="s">
        <v>139</v>
      </c>
      <c r="S114" s="66">
        <v>28750</v>
      </c>
      <c r="U114" s="11">
        <v>48</v>
      </c>
      <c r="W114" s="66">
        <v>28750</v>
      </c>
      <c r="Z114" s="46">
        <v>32750</v>
      </c>
      <c r="AA114" s="46"/>
      <c r="AB114" s="46"/>
      <c r="AC114" s="46"/>
      <c r="AD114" s="46">
        <v>31500</v>
      </c>
      <c r="AE114" s="46"/>
      <c r="AF114" s="46"/>
      <c r="AG114" s="46"/>
      <c r="AH114" s="46">
        <v>36750</v>
      </c>
    </row>
    <row r="115" spans="3:34" x14ac:dyDescent="0.2">
      <c r="E115" s="11" t="s">
        <v>140</v>
      </c>
      <c r="G115" s="8" t="s">
        <v>125</v>
      </c>
      <c r="I115" s="21">
        <v>1000000</v>
      </c>
      <c r="K115" s="12" t="s">
        <v>102</v>
      </c>
      <c r="M115" s="67"/>
      <c r="O115" s="23" t="s">
        <v>28</v>
      </c>
      <c r="P115" s="12" t="s">
        <v>141</v>
      </c>
      <c r="S115" s="69">
        <v>1000000</v>
      </c>
      <c r="U115" s="11">
        <v>1</v>
      </c>
      <c r="W115" s="69">
        <v>1000000</v>
      </c>
      <c r="Z115" s="46">
        <v>1000000</v>
      </c>
      <c r="AA115" s="46"/>
      <c r="AB115" s="46"/>
      <c r="AC115" s="46"/>
      <c r="AD115" s="46">
        <v>1000000</v>
      </c>
      <c r="AE115" s="46"/>
      <c r="AF115" s="46"/>
      <c r="AG115" s="46"/>
      <c r="AH115" s="46">
        <v>2000000</v>
      </c>
    </row>
    <row r="116" spans="3:34" x14ac:dyDescent="0.2">
      <c r="E116" s="44" t="s">
        <v>46</v>
      </c>
      <c r="M116" s="70"/>
      <c r="O116" s="23"/>
      <c r="P116" s="19"/>
      <c r="S116" s="71">
        <f>SUM(S109:S115)</f>
        <v>1381815</v>
      </c>
      <c r="U116" s="70"/>
      <c r="W116" s="72">
        <f>SUM(W109:W115)</f>
        <v>1378085</v>
      </c>
      <c r="Z116" s="51">
        <f>Z109+Z110+Z113+Z114+Z115</f>
        <v>1230575</v>
      </c>
      <c r="AD116" s="51">
        <f>AD109+AD110+AD113+AD114+AD115</f>
        <v>1217970</v>
      </c>
      <c r="AH116" s="51">
        <f>AH109+AH110+AH113+AH114+AH115</f>
        <v>2230555</v>
      </c>
    </row>
    <row r="117" spans="3:34" ht="13.5" thickBot="1" x14ac:dyDescent="0.25">
      <c r="E117" s="70" t="s">
        <v>42</v>
      </c>
      <c r="O117" s="23"/>
      <c r="Z117" s="73">
        <f>Z116+Z106+Z99+Z83+Z63+Z55+Z50</f>
        <v>3491018.2399999998</v>
      </c>
      <c r="AD117" s="73">
        <f>AD116+AD106+AD99+AD83+AD63+AD55+AD50</f>
        <v>3409913.92</v>
      </c>
      <c r="AH117" s="73">
        <f>AH116+AH106+AH99+AH83+AH63+AH55+AH50</f>
        <v>4372664.7</v>
      </c>
    </row>
    <row r="118" spans="3:34" ht="13.5" thickTop="1" x14ac:dyDescent="0.2">
      <c r="E118" s="11"/>
      <c r="O118" s="23"/>
    </row>
    <row r="119" spans="3:34" x14ac:dyDescent="0.2">
      <c r="E119" s="11"/>
      <c r="O119" s="23"/>
    </row>
    <row r="120" spans="3:34" x14ac:dyDescent="0.2">
      <c r="E120" s="11"/>
      <c r="O120" s="23"/>
    </row>
    <row r="121" spans="3:34" x14ac:dyDescent="0.2">
      <c r="E121" s="11"/>
      <c r="O121" s="23"/>
    </row>
    <row r="122" spans="3:34" x14ac:dyDescent="0.2">
      <c r="E122" s="11"/>
      <c r="O122" s="23"/>
    </row>
    <row r="123" spans="3:34" x14ac:dyDescent="0.2">
      <c r="E123" s="11"/>
    </row>
    <row r="124" spans="3:34" x14ac:dyDescent="0.2">
      <c r="E124" s="11"/>
    </row>
  </sheetData>
  <pageMargins left="0.43" right="0.4" top="0.91" bottom="0.43" header="0.42" footer="0.21"/>
  <pageSetup scale="49" fitToHeight="0" orientation="landscape" r:id="rId1"/>
  <headerFooter alignWithMargins="0">
    <oddHeader>&amp;L&amp;"Arial,Bold"&amp;12Auditor of State&amp;R&amp;"Arial,Bold"&amp;12Administration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2020-09-22T19:13:04Z</dcterms:created>
  <dcterms:modified xsi:type="dcterms:W3CDTF">2020-09-22T19:13:14Z</dcterms:modified>
</cp:coreProperties>
</file>