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/>
  <mc:AlternateContent>
    <mc:Choice Requires="x15">
      <x15ac:absPath xmlns:x15ac="http://schemas.microsoft.com/office/spreadsheetml/2010/11/ac" url="C:\Users\Michael.Peters\AppData\Local\linc\"/>
    </mc:Choice>
  </mc:AlternateContent>
  <xr:revisionPtr documentId="13_ncr:1_{B9968853-4165-4202-AFAB-2E51FFA149E8}" revIDLastSave="0" xr10:uidLastSave="{00000000-0000-0000-0000-000000000000}" xr6:coauthVersionLast="47" xr6:coauthVersionMax="47"/>
  <bookViews>
    <workbookView windowHeight="13650" windowWidth="23010" xWindow="3405" xr2:uid="{00000000-000D-0000-FFFF-FFFF00000000}" yWindow="1230" activeTab="0"/>
  </bookViews>
  <sheets>
    <sheet name="Data" r:id="rId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<sst xmlns="http://schemas.openxmlformats.org/spreadsheetml/2006/main" count="168" uniqueCount="127">
  <si>
    <t>Fiscal</t>
  </si>
  <si>
    <t>Agricultural</t>
  </si>
  <si>
    <t xml:space="preserve">   Year   </t>
  </si>
  <si>
    <t xml:space="preserve"> Year </t>
  </si>
  <si>
    <t xml:space="preserve">NA 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</si>
  <si>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</si>
  <si>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</si>
  <si>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</si>
  <si>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</si>
  <si>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</si>
  <si>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</si>
  <si>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</si>
  <si>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</si>
  <si>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MilitaryServiceCredit</t>
  </si>
  <si>
    <t>FiscalYear</t>
  </si>
  <si>
    <t>Residential</t>
  </si>
  <si>
    <t>AgriculturalLand</t>
  </si>
  <si>
    <t>AgriculturalBuildings</t>
  </si>
  <si>
    <t>Commercial</t>
  </si>
  <si>
    <t>Industrial</t>
  </si>
  <si>
    <t>Utilities</t>
  </si>
  <si>
    <t>Other</t>
  </si>
  <si>
    <t>Total</t>
  </si>
  <si>
    <t>Special</t>
  </si>
  <si>
    <t>NetTotal</t>
  </si>
  <si>
    <t>MachineryEquipmentandRailroads</t>
  </si>
  <si>
    <t>Multiresidential</t>
  </si>
  <si>
    <t>Land</t>
  </si>
  <si>
    <t>Buildings</t>
  </si>
  <si>
    <t>filler</t>
  </si>
  <si>
    <t>Gross</t>
  </si>
  <si>
    <t>&amp; Other</t>
  </si>
  <si>
    <t>subtotal - Utilities, Rail + Other</t>
  </si>
  <si>
    <t xml:space="preserve">Iowa Statewide Property Taxes by Class of Property    </t>
  </si>
  <si>
    <t>Utilities, Rail,</t>
  </si>
  <si>
    <t>Notes:</t>
  </si>
  <si>
    <t>Net Total</t>
  </si>
  <si>
    <t>Department of Management</t>
  </si>
  <si>
    <t>January</t>
  </si>
  <si>
    <t>Website is also a great resources for training on how valuations are generated</t>
  </si>
  <si>
    <t>Valuations submitted by January 1 for the prior assessment year</t>
  </si>
  <si>
    <t>DOM Contacts</t>
  </si>
  <si>
    <t>Carrie Johnson carrie.johnson@iowa.gov</t>
  </si>
  <si>
    <t>Ted Nellesen ted.nellesen@iowa.gov</t>
  </si>
  <si>
    <t>State of Iowa Property Taxes by Class of Property - Assessment Years 1977 to 2022 for Taxes Payable in FY1978-1979 through FY2023-2024</t>
  </si>
  <si>
    <t>Prepared by the Iowa Department of Management</t>
  </si>
  <si>
    <t>Fiscal Year</t>
  </si>
  <si>
    <t>Ag Land</t>
  </si>
  <si>
    <t>Ag Buildings</t>
  </si>
  <si>
    <t>Personal</t>
  </si>
  <si>
    <t>Personal-Real</t>
  </si>
  <si>
    <t>M&amp;E/ Computers</t>
  </si>
  <si>
    <t>Railroads</t>
  </si>
  <si>
    <t>Gross Total</t>
  </si>
  <si>
    <t>Less: Military</t>
  </si>
  <si>
    <t>Special*</t>
  </si>
  <si>
    <t>Net Taxable</t>
  </si>
  <si>
    <t>Pct Change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</si>
  <si>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</si>
  <si>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</si>
  <si>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</si>
  <si>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</si>
  <si>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</si>
  <si>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</si>
  <si>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</si>
  <si>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</si>
  <si>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</si>
  <si>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</si>
  <si>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</si>
  <si>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</si>
  <si>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</si>
  <si>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</si>
  <si>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</si>
  <si>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</si>
  <si>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</si>
  <si>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</si>
  <si>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</si>
  <si>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</si>
  <si>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</si>
  <si>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</si>
  <si>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</si>
  <si>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</si>
  <si>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</si>
  <si>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</si>
  <si>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</si>
  <si>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</si>
  <si>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</si>
  <si>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</si>
  <si>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</si>
  <si>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</si>
  <si>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</si>
  <si>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</si>
  <si>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</si>
  <si>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</si>
  <si>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</si>
  <si>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</si>
  <si>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</si>
  <si>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</si>
  <si>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</si>
  <si>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</si>
  <si>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</si>
  <si>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</si>
  <si>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</si>
  <si>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</si>
  <si>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City TIF property taxes first included in FY86/87.  County, community college and rural improvement zone TIF property taxes first included in FY00-01.  Fire, water, and street lighting districts first included in</t>
  </si>
  <si>
    <t xml:space="preserve">FY1981-82.  Townships first included in FY1983-84.  State first included in FY1985-86.  Effective for FY00-01 gas &amp; electric utility companies began paying an excise tax in place of property tax. </t>
  </si>
  <si>
    <t>Effective for FY14-15 rate regulated water utility companies began paying an excise tax in lieu of property tax.</t>
  </si>
  <si>
    <t>*Note: Beginning with FY86/87 most of the 'Special' property tax was TIF property tax unallocated by class.  As a point of information FY00-01 TIF taxes were allocated as follows:</t>
  </si>
  <si>
    <t xml:space="preserve"> 23% Residential, 57% Commercial, 17% Industrial and 3% M&amp;E/Computers.</t>
  </si>
  <si>
    <t>"Multiresidential" was a class of property assessment years 2015-2022. Prior to 2015 it was catagorized as Commercial. After 2022 it is categorized as Residential.</t>
  </si>
  <si>
    <t>Data Table comes from</t>
  </si>
  <si>
    <t>Notes Gas &amp; Electric Utility Replacement</t>
  </si>
  <si>
    <t>Property Taxes by Class of Property</t>
  </si>
  <si>
    <t>Emailed Carrie Johnson</t>
  </si>
  <si>
    <t>As of 3/29/2024 email will be added to the website in near future updates</t>
  </si>
  <si>
    <t xml:space="preserve">Gas, Electric, &amp; Water Utility Property Tax Replacment: The FY24 amount is  $169,515,387 for gas and electric URT and $3,030,640 for water URT. </t>
  </si>
  <si>
    <t>24-25</t>
  </si>
  <si>
    <t xml:space="preserve">Gas, Electric, &amp; Water Utility Property Tax Replacment: The FY25 amount is  $169,515,387 for gas and electric URT and $3,030,640 for water URT. </t>
  </si>
  <si>
    <t>https://dom.iowa.gov/local-government/property-tax-tax-replacement</t>
  </si>
  <si>
    <t>1)  Includes Tax Increment Financing (TIF) property taxes.</t>
  </si>
  <si>
    <t>(in Thousands)</t>
  </si>
  <si>
    <t>Exemptions</t>
  </si>
  <si>
    <t>25-26</t>
  </si>
  <si>
    <t>2)  Multiresidential was a class of property for assessment years 2017 through 2023.  Starting in       FY 2024, it was categorized as Residential.</t>
  </si>
  <si>
    <t>3) Utilities, Rail, &amp; Other is a combination of the same three classes of property.</t>
  </si>
  <si>
    <t xml:space="preserve">4) In FY 2024 and prior, exemptions included only Military Service Exemptions.  Starting in </t>
  </si>
  <si>
    <t>FY 2025, Exemptions will include both Military Service and Homestead Exemptions.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</si>
</sst>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#,##0\ ;"/>
    <numFmt numFmtId="165" formatCode="&quot;$&quot;* #,##0_);&quot;$&quot;* \-\ #,##0_)"/>
    <numFmt numFmtId="166" formatCode="_(* #,##0_);_(* \(#,##0\);_(* &quot;-&quot;??_);_(@_)"/>
    <numFmt numFmtId="167" formatCode="&quot;$&quot;* #,##0_);&quot;$&quot;* &quot;-&quot;#,##0_)"/>
    <numFmt numFmtId="168" formatCode="* #,##0_);* &quot;-&quot;#,##0_)"/>
    <numFmt numFmtId="169" formatCode="#.00"/>
  </numFmts>
  <fonts count="19" x14ac:knownFonts="1">
    <font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u/>
      <sz val="9"/>
      <color theme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249977111117893"/>
      </bottom>
      <diagonal/>
    </border>
  </borders>
  <cellStyleXfs count="7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4"/>
    <xf borderId="0" fillId="0" fontId="9" numFmtId="0"/>
    <xf applyAlignment="0" applyBorder="0" applyFill="0" applyNumberFormat="0" applyProtection="0" borderId="0" fillId="0" fontId="11" numFmtId="0"/>
    <xf borderId="0" fillId="0" fontId="12" numFmtId="0"/>
    <xf borderId="0" fillId="0" fontId="18" numFmtId="0"/>
  </cellStyleXfs>
  <cellXfs count="91">
    <xf borderId="0" fillId="0" fontId="0" numFmtId="0" xfId="0"/>
    <xf applyNumberFormat="1" borderId="0" fillId="0" fontId="0" numFmtId="164" xfId="0"/>
    <xf applyNumberFormat="1" applyProtection="1" borderId="0" fillId="0" fontId="0" numFmtId="164" xfId="0">
      <protection locked="0"/>
    </xf>
    <xf applyFont="1" borderId="0" fillId="0" fontId="1" numFmtId="0" xfId="0"/>
    <xf applyAlignment="1" applyFont="1" borderId="0" fillId="0" fontId="1" numFmtId="0" xfId="0">
      <alignment vertical="top"/>
    </xf>
    <xf applyAlignment="1" applyFont="1" borderId="0" fillId="0" fontId="2" numFmtId="0" xfId="0">
      <alignment horizontal="centerContinuous"/>
    </xf>
    <xf applyAlignment="1" applyFont="1" borderId="0" fillId="0" fontId="3" numFmtId="0" xfId="0">
      <alignment horizontal="centerContinuous"/>
    </xf>
    <xf applyFont="1" borderId="0" fillId="0" fontId="4" numFmtId="0" xfId="0"/>
    <xf applyFont="1" borderId="0" fillId="0" fontId="5" numFmtId="0" xfId="0"/>
    <xf applyAlignment="1" applyFont="1" borderId="0" fillId="0" fontId="5" numFmtId="0" xfId="0">
      <alignment horizontal="center"/>
    </xf>
    <xf applyAlignment="1" applyFont="1" borderId="0" fillId="0" fontId="5" numFmtId="0" xfId="0">
      <alignment horizontal="center" vertical="top"/>
    </xf>
    <xf applyAlignment="1" applyFont="1" borderId="0" fillId="0" fontId="4" numFmtId="0" xfId="0">
      <alignment horizontal="center"/>
    </xf>
    <xf applyFont="1" applyNumberFormat="1" borderId="0" fillId="0" fontId="5" numFmtId="1" xfId="0"/>
    <xf applyAlignment="1" applyFont="1" borderId="0" fillId="0" fontId="5" numFmtId="0" xfId="0">
      <alignment horizontal="right"/>
    </xf>
    <xf applyFont="1" applyNumberFormat="1" applyProtection="1" borderId="0" fillId="0" fontId="5" numFmtId="164" xfId="0">
      <protection locked="0"/>
    </xf>
    <xf applyFont="1" applyNumberFormat="1" borderId="0" fillId="0" fontId="5" numFmtId="3" xfId="0"/>
    <xf applyAlignment="1" applyFont="1" applyProtection="1" borderId="0" fillId="0" fontId="4" numFmtId="0" xfId="0">
      <alignment horizontal="left"/>
      <protection locked="0"/>
    </xf>
    <xf applyAlignment="1" applyFont="1" borderId="0" fillId="0" fontId="6" numFmtId="0" xfId="0">
      <alignment horizontal="centerContinuous"/>
    </xf>
    <xf applyFont="1" borderId="0" fillId="0" fontId="3" numFmtId="0" xfId="0"/>
    <xf applyAlignment="1" applyFont="1" borderId="0" fillId="0" fontId="7" numFmtId="0" xfId="0">
      <alignment horizontal="centerContinuous"/>
    </xf>
    <xf applyFont="1" borderId="0" fillId="0" fontId="2" numFmtId="0" xfId="0"/>
    <xf applyAlignment="1" applyProtection="1" borderId="0" fillId="0" fontId="0" numFmtId="0" xfId="0">
      <alignment horizontal="center"/>
      <protection locked="0"/>
    </xf>
    <xf applyAlignment="1" applyProtection="1" borderId="0" fillId="0" fontId="0" numFmtId="0" xfId="0">
      <alignment horizontal="left"/>
      <protection locked="0"/>
    </xf>
    <xf applyFont="1" borderId="0" fillId="0" fontId="8" numFmtId="0" xfId="0"/>
    <xf applyAlignment="1" applyFont="1" borderId="0" fillId="0" fontId="8" numFmtId="0" xfId="0">
      <alignment wrapText="1"/>
    </xf>
    <xf applyAlignment="1" applyFont="1" applyNumberFormat="1" borderId="0" fillId="0" fontId="8" numFmtId="1" xfId="0">
      <alignment horizontal="left" vertical="top" wrapText="1"/>
    </xf>
    <xf applyAlignment="1" applyFont="1" applyNumberFormat="1" borderId="0" fillId="0" fontId="5" numFmtId="1" xfId="0">
      <alignment horizontal="right"/>
    </xf>
    <xf applyAlignment="1" applyFont="1" applyNumberFormat="1" borderId="0" fillId="0" fontId="5" numFmtId="3" xfId="0">
      <alignment horizontal="right"/>
    </xf>
    <xf applyAlignment="1" applyFont="1" applyNumberFormat="1" applyProtection="1" borderId="0" fillId="0" fontId="5" numFmtId="3" xfId="0">
      <alignment horizontal="right"/>
      <protection locked="0"/>
    </xf>
    <xf applyAlignment="1" applyNumberFormat="1" borderId="0" fillId="0" fontId="0" numFmtId="3" xfId="0">
      <alignment horizontal="right"/>
    </xf>
    <xf applyAlignment="1" borderId="0" fillId="0" fontId="0" numFmtId="0" xfId="0">
      <alignment horizontal="right"/>
    </xf>
    <xf applyAlignment="1" applyNumberFormat="1" borderId="0" fillId="0" fontId="0" numFmtId="2" xfId="0">
      <alignment horizontal="right"/>
    </xf>
    <xf applyAlignment="1" applyNumberFormat="1" applyProtection="1" borderId="0" fillId="0" fontId="0" numFmtId="1" xfId="0">
      <alignment horizontal="right"/>
      <protection locked="0"/>
    </xf>
    <xf applyAlignment="1" applyNumberFormat="1" borderId="0" fillId="0" fontId="0" numFmtId="1" xfId="0">
      <alignment horizontal="right"/>
    </xf>
    <xf applyAlignment="1" applyNumberFormat="1" borderId="0" fillId="0" fontId="0" numFmtId="1" xfId="0">
      <alignment horizontal="left"/>
    </xf>
    <xf applyAlignment="1" applyFont="1" applyNumberFormat="1" borderId="0" fillId="0" fontId="5" numFmtId="3" xfId="0">
      <alignment horizontal="left"/>
    </xf>
    <xf applyAlignment="1" applyFont="1" applyNumberFormat="1" borderId="0" fillId="0" fontId="5" numFmtId="3" xfId="0">
      <alignment horizontal="left" vertical="top"/>
    </xf>
    <xf applyAlignment="1" applyNumberFormat="1" borderId="0" fillId="0" fontId="0" numFmtId="3" xfId="0">
      <alignment horizontal="left" vertical="top"/>
    </xf>
    <xf applyAlignment="1" borderId="0" fillId="0" fontId="0" numFmtId="0" xfId="0">
      <alignment horizontal="left"/>
    </xf>
    <xf applyFont="1" applyProtection="1" borderId="0" fillId="0" fontId="4" numFmtId="0" xfId="0">
      <protection hidden="1"/>
    </xf>
    <xf applyFont="1" applyProtection="1" borderId="0" fillId="0" fontId="5" numFmtId="0" xfId="0">
      <protection hidden="1"/>
    </xf>
    <xf applyAlignment="1" applyFont="1" applyProtection="1" borderId="0" fillId="0" fontId="5" numFmtId="0" xfId="0">
      <alignment horizontal="center" vertical="top"/>
      <protection hidden="1"/>
    </xf>
    <xf applyAlignment="1" applyFont="1" applyProtection="1" borderId="0" fillId="0" fontId="5" numFmtId="0" xfId="0">
      <alignment horizontal="center"/>
      <protection hidden="1"/>
    </xf>
    <xf applyAlignment="1" applyBorder="1" applyFont="1" applyProtection="1" borderId="1" fillId="0" fontId="5" numFmtId="0" xfId="0">
      <alignment horizontal="center"/>
      <protection hidden="1"/>
    </xf>
    <xf applyAlignment="1" applyFont="1" applyProtection="1" borderId="0" fillId="0" fontId="4" numFmtId="0" xfId="0">
      <alignment horizontal="center"/>
      <protection hidden="1"/>
    </xf>
    <xf applyAlignment="1" applyBorder="1" applyFont="1" applyProtection="1" borderId="1" fillId="0" fontId="5" numFmtId="0" xfId="0">
      <alignment horizontal="center" vertical="top"/>
      <protection hidden="1"/>
    </xf>
    <xf applyFont="1" applyNumberFormat="1" applyProtection="1" borderId="0" fillId="0" fontId="5" numFmtId="165" xfId="0">
      <protection hidden="1"/>
    </xf>
    <xf applyFont="1" applyNumberFormat="1" applyProtection="1" borderId="0" fillId="0" fontId="5" numFmtId="3" xfId="0">
      <protection hidden="1"/>
    </xf>
    <xf applyAlignment="1" applyBorder="1" applyFont="1" applyProtection="1" borderId="2" fillId="0" fontId="5" numFmtId="0" xfId="0">
      <alignment horizontal="center"/>
      <protection hidden="1"/>
    </xf>
    <xf applyBorder="1" applyFont="1" applyProtection="1" borderId="2" fillId="0" fontId="5" numFmtId="0" xfId="0">
      <protection hidden="1"/>
    </xf>
    <xf applyBorder="1" applyFont="1" applyNumberFormat="1" applyProtection="1" borderId="2" fillId="0" fontId="5" numFmtId="3" xfId="0">
      <protection hidden="1"/>
    </xf>
    <xf applyAlignment="1" applyProtection="1" borderId="0" fillId="0" fontId="0" numFmtId="0" xfId="0">
      <alignment horizontal="center"/>
      <protection hidden="1"/>
    </xf>
    <xf applyAlignment="1" applyFont="1" applyProtection="1" borderId="0" fillId="0" fontId="5" numFmtId="0" xfId="0">
      <alignment vertical="top"/>
      <protection hidden="1"/>
    </xf>
    <xf applyAlignment="1" applyFont="1" applyProtection="1" borderId="0" fillId="0" fontId="4" numFmtId="0" xfId="0">
      <alignment horizontal="center" vertical="top"/>
      <protection hidden="1"/>
    </xf>
    <xf applyAlignment="1" applyBorder="1" applyProtection="1" borderId="2" fillId="0" fontId="0" numFmtId="0" xfId="0">
      <alignment horizontal="center"/>
      <protection hidden="1"/>
    </xf>
    <xf applyAlignment="1" applyNumberFormat="1" borderId="0" fillId="0" fontId="0" numFmtId="3" xfId="0">
      <alignment horizontal="left"/>
    </xf>
    <xf applyAlignment="1" applyBorder="1" applyProtection="1" borderId="1" fillId="0" fontId="0" numFmtId="0" xfId="0">
      <alignment horizontal="center"/>
      <protection hidden="1"/>
    </xf>
    <xf applyAlignment="1" applyBorder="1" applyFont="1" applyNumberFormat="1" borderId="0" fillId="0" fontId="0" numFmtId="166" xfId="1">
      <alignment horizontal="right"/>
    </xf>
    <xf applyFont="1" applyNumberFormat="1" borderId="0" fillId="0" fontId="0" numFmtId="167" xfId="2"/>
    <xf applyFont="1" applyNumberFormat="1" borderId="0" fillId="0" fontId="0" numFmtId="168" xfId="2"/>
    <xf applyBorder="1" applyFont="1" applyNumberFormat="1" applyProtection="1" borderId="2" fillId="0" fontId="5" numFmtId="168" xfId="0">
      <protection hidden="1"/>
    </xf>
    <xf applyFont="1" applyNumberFormat="1" applyProtection="1" borderId="0" fillId="0" fontId="5" numFmtId="168" xfId="0">
      <protection hidden="1"/>
    </xf>
    <xf applyAlignment="1" applyFont="1" borderId="0" fillId="0" fontId="5" numFmtId="0" xfId="0">
      <alignment horizontal="left"/>
    </xf>
    <xf applyFont="1" borderId="0" fillId="0" fontId="10" numFmtId="0" xfId="0"/>
    <xf borderId="0" fillId="0" fontId="11" numFmtId="0" xfId="4"/>
    <xf applyFont="1" borderId="0" fillId="0" fontId="14" numFmtId="0" xfId="0"/>
    <xf applyAlignment="1" applyFont="1" borderId="0" fillId="0" fontId="14" numFmtId="0" xfId="0">
      <alignment horizontal="centerContinuous"/>
    </xf>
    <xf applyAlignment="1" applyFont="1" borderId="0" fillId="0" fontId="13" numFmtId="0" xfId="0">
      <alignment horizontal="center" wrapText="1"/>
    </xf>
    <xf applyAlignment="1" applyFont="1" borderId="0" fillId="0" fontId="13" numFmtId="0" xfId="0">
      <alignment horizontal="center"/>
    </xf>
    <xf applyAlignment="1" applyFont="1" applyNumberFormat="1" borderId="0" fillId="0" fontId="13" numFmtId="49" xfId="0">
      <alignment horizontal="right"/>
    </xf>
    <xf applyFont="1" applyNumberFormat="1" borderId="0" fillId="0" fontId="14" numFmtId="3" xfId="0"/>
    <xf applyFont="1" applyNumberFormat="1" borderId="0" fillId="0" fontId="14" numFmtId="169" xfId="0"/>
    <xf applyFont="1" applyNumberFormat="1" borderId="0" fillId="0" fontId="14" numFmtId="2" xfId="0"/>
    <xf applyFont="1" borderId="0" fillId="0" fontId="17" numFmtId="0" xfId="0"/>
    <xf applyFont="1" borderId="0" fillId="0" fontId="16" numFmtId="0" xfId="0"/>
    <xf applyFont="1" applyNumberFormat="1" borderId="0" fillId="0" fontId="14" numFmtId="3" xfId="3"/>
    <xf applyFont="1" applyNumberFormat="1" borderId="0" fillId="0" fontId="14" numFmtId="2" xfId="3"/>
    <xf applyFont="1" applyNumberFormat="1" borderId="0" fillId="0" fontId="0" numFmtId="3" xfId="3"/>
    <xf applyFont="1" applyNumberFormat="1" borderId="0" fillId="0" fontId="0" numFmtId="2" xfId="3"/>
    <xf applyAlignment="1" applyFont="1" applyNumberFormat="1" borderId="0" fillId="0" fontId="13" numFmtId="49" xfId="6">
      <alignment horizontal="right"/>
    </xf>
    <xf applyFont="1" applyNumberFormat="1" borderId="0" fillId="0" fontId="14" numFmtId="3" xfId="6"/>
    <xf applyFont="1" applyNumberFormat="1" borderId="0" fillId="0" fontId="14" numFmtId="2" xfId="6"/>
    <xf applyAlignment="1" borderId="0" fillId="0" fontId="0" numFmtId="0" xfId="0">
      <alignment horizontal="left" vertical="center" wrapText="1"/>
    </xf>
    <xf applyAlignment="1" applyFont="1" borderId="0" fillId="0" fontId="3" numFmtId="0" xfId="0">
      <alignment horizontal="left"/>
    </xf>
    <xf applyAlignment="1" borderId="0" fillId="0" fontId="0" numFmtId="0" xfId="0">
      <alignment horizontal="left"/>
    </xf>
    <xf applyAlignment="1" borderId="0" fillId="0" fontId="0" numFmtId="0" xfId="0">
      <alignment horizontal="left" vertical="center"/>
    </xf>
    <xf applyAlignment="1" applyFont="1" borderId="0" fillId="0" fontId="5" numFmtId="0" xfId="0">
      <alignment horizontal="left" vertical="center"/>
    </xf>
    <xf applyAlignment="1" applyFont="1" borderId="0" fillId="0" fontId="15" numFmtId="0" xfId="0">
      <alignment horizontal="center"/>
    </xf>
    <xf applyAlignment="1" applyFont="1" borderId="0" fillId="0" fontId="9" numFmtId="0" xfId="0">
      <alignment horizontal="center"/>
    </xf>
    <xf applyAlignment="1" applyFont="1" borderId="0" fillId="0" fontId="14" numFmtId="0" xfId="0">
      <alignment horizontal="center"/>
    </xf>
    <xf applyAlignment="1" borderId="0" fillId="0" fontId="0" numFmtId="0" xfId="0">
      <alignment horizontal="center"/>
    </xf>
  </cellXfs>
  <cellStyles count="7">
    <cellStyle builtinId="3" name="Comma" xfId="1"/>
    <cellStyle builtinId="4" name="Currency" xfId="2"/>
    <cellStyle builtinId="8" name="Hyperlink" xfId="4"/>
    <cellStyle builtinId="0" name="Normal" xfId="0"/>
    <cellStyle name="Normal 2" xfId="3" xr:uid="{00000000-0005-0000-0000-000003000000}"/>
    <cellStyle name="Normal 3" xfId="5" xr:uid="{00000000-0005-0000-0000-000032000000}"/>
    <cellStyle name="Normal 4" xfId="6" xr:uid="{2F07E87E-09DF-4D9F-965A-19B45E2891F2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8"/>
  <sheetViews>
    <sheetView workbookViewId="0">
      <pane activePane="bottomLeft" state="frozen" topLeftCell="A23" ySplit="1"/>
      <selection activeCell="N49" pane="bottomLeft" sqref="N49"/>
    </sheetView>
  </sheetViews>
  <sheetFormatPr defaultColWidth="9" defaultRowHeight="12" x14ac:dyDescent="0.2"/>
  <cols>
    <col min="1" max="1" bestFit="true" customWidth="true" style="33" width="9.42578125" collapsed="false"/>
    <col min="2" max="2" bestFit="true" customWidth="true" style="29" width="12.28515625" collapsed="false"/>
    <col min="3" max="3" bestFit="true" customWidth="true" style="29" width="14.0" collapsed="false"/>
    <col min="4" max="4" bestFit="true" customWidth="true" style="29" width="17.42578125" collapsed="false"/>
    <col min="5" max="5" bestFit="true" customWidth="true" style="29" width="10.85546875" collapsed="false"/>
    <col min="6" max="6" bestFit="true" customWidth="true" style="29" width="8.140625" collapsed="false"/>
    <col min="7" max="7" bestFit="true" customWidth="true" style="29" width="12.85546875" collapsed="false"/>
    <col min="8" max="8" bestFit="true" customWidth="true" style="29" width="29.140625" collapsed="false"/>
    <col min="9" max="9" bestFit="true" customWidth="true" style="29" width="7.42578125" collapsed="false"/>
    <col min="10" max="10" bestFit="true" customWidth="true" style="29" width="8.28515625" collapsed="false"/>
    <col min="11" max="11" bestFit="true" customWidth="true" style="29" width="9.42578125" collapsed="false"/>
    <col min="12" max="12" bestFit="true" customWidth="true" style="29" width="17.5703125" collapsed="false"/>
    <col min="13" max="13" bestFit="true" customWidth="true" style="29" width="6.85546875" collapsed="false"/>
    <col min="14" max="14" bestFit="true" customWidth="true" style="29" width="9.42578125" collapsed="false"/>
    <col min="15" max="15" style="30" width="9.0" collapsed="false"/>
    <col min="16" max="16" bestFit="true" customWidth="true" style="30" width="16.7109375" collapsed="false"/>
    <col min="17" max="16384" style="30" width="9.0" collapsed="false"/>
  </cols>
  <sheetData>
    <row customFormat="1" r="1" s="38" spans="1:16" x14ac:dyDescent="0.2">
      <c r="A1" s="34" t="s">
        <v>14</v>
      </c>
      <c r="B1" s="35" t="s">
        <v>15</v>
      </c>
      <c r="C1" s="35" t="s">
        <v>16</v>
      </c>
      <c r="D1" s="35" t="s">
        <v>17</v>
      </c>
      <c r="E1" s="35" t="s">
        <v>18</v>
      </c>
      <c r="F1" s="35" t="s">
        <v>19</v>
      </c>
      <c r="G1" s="55" t="s">
        <v>26</v>
      </c>
      <c r="H1" s="36" t="s">
        <v>25</v>
      </c>
      <c r="I1" s="36" t="s">
        <v>20</v>
      </c>
      <c r="J1" s="36" t="s">
        <v>21</v>
      </c>
      <c r="K1" s="36" t="s">
        <v>22</v>
      </c>
      <c r="L1" s="36" t="s">
        <v>13</v>
      </c>
      <c r="M1" s="36" t="s">
        <v>23</v>
      </c>
      <c r="N1" s="37" t="s">
        <v>24</v>
      </c>
      <c r="O1" s="38" t="s">
        <v>29</v>
      </c>
      <c r="P1" s="38" t="s">
        <v>32</v>
      </c>
    </row>
    <row r="2" spans="1:16" x14ac:dyDescent="0.2">
      <c r="A2" s="13">
        <v>1979</v>
      </c>
      <c r="B2" s="27">
        <v>414085.08299999998</v>
      </c>
      <c r="C2" s="27">
        <v>280013.28499999997</v>
      </c>
      <c r="D2" s="27">
        <v>67312.751000000004</v>
      </c>
      <c r="E2" s="27">
        <v>147405.36799999999</v>
      </c>
      <c r="F2" s="27">
        <v>65409.743000000002</v>
      </c>
      <c r="G2" s="27"/>
      <c r="H2" s="31"/>
      <c r="I2" s="27">
        <v>94561.585999999996</v>
      </c>
      <c r="J2" s="27">
        <v>371.00400000000002</v>
      </c>
      <c r="K2" s="27">
        <v>1136839.1170000001</v>
      </c>
      <c r="L2" s="27">
        <v>13827.558000000001</v>
      </c>
      <c r="M2" s="29" t="s">
        <v>4</v>
      </c>
      <c r="N2" s="27">
        <v>1123011.5589999999</v>
      </c>
      <c r="O2" s="29"/>
      <c r="P2" s="57">
        <f>H2+I2+J2</f>
        <v>94932.59</v>
      </c>
    </row>
    <row r="3" spans="1:16" x14ac:dyDescent="0.2">
      <c r="A3" s="13">
        <v>1980</v>
      </c>
      <c r="B3" s="27">
        <v>431026.12300000002</v>
      </c>
      <c r="C3" s="27">
        <v>293647.94500000001</v>
      </c>
      <c r="D3" s="27">
        <v>76295.012000000002</v>
      </c>
      <c r="E3" s="27">
        <v>177917.10800000001</v>
      </c>
      <c r="F3" s="27">
        <v>79414.009999999995</v>
      </c>
      <c r="G3" s="27"/>
      <c r="H3" s="31"/>
      <c r="I3" s="27">
        <v>102928.91</v>
      </c>
      <c r="J3" s="27">
        <v>328.96800000000002</v>
      </c>
      <c r="K3" s="27">
        <v>1228926.233</v>
      </c>
      <c r="L3" s="27">
        <v>13802.146000000001</v>
      </c>
      <c r="M3" s="29" t="s">
        <v>4</v>
      </c>
      <c r="N3" s="27">
        <v>1215124.0870000001</v>
      </c>
      <c r="O3" s="29"/>
      <c r="P3" s="57">
        <f ref="P3:P40" si="0" t="shared">H3+I3+J3</f>
        <v>103257.878</v>
      </c>
    </row>
    <row r="4" spans="1:16" x14ac:dyDescent="0.2">
      <c r="A4" s="13">
        <v>1981</v>
      </c>
      <c r="B4" s="27">
        <v>480486.07500000001</v>
      </c>
      <c r="C4" s="27">
        <v>317929.576</v>
      </c>
      <c r="D4" s="27">
        <v>86216.370999999999</v>
      </c>
      <c r="E4" s="27">
        <v>199070.43</v>
      </c>
      <c r="F4" s="27">
        <v>88572.534</v>
      </c>
      <c r="G4" s="27"/>
      <c r="H4" s="31"/>
      <c r="I4" s="27">
        <v>115019.68799999999</v>
      </c>
      <c r="J4" s="27">
        <v>269.71100000000001</v>
      </c>
      <c r="K4" s="27">
        <v>1356536.5020000001</v>
      </c>
      <c r="L4" s="27">
        <v>-13978.644</v>
      </c>
      <c r="M4" s="29" t="s">
        <v>4</v>
      </c>
      <c r="N4" s="27">
        <f ref="N4:N19" si="1" t="shared">SUM(K4:M4)</f>
        <v>1342557.858</v>
      </c>
      <c r="O4" s="29"/>
      <c r="P4" s="57">
        <f si="0" t="shared"/>
        <v>115289.39899999999</v>
      </c>
    </row>
    <row r="5" spans="1:16" x14ac:dyDescent="0.2">
      <c r="A5" s="13">
        <v>1982</v>
      </c>
      <c r="B5" s="27">
        <v>520297.33100000001</v>
      </c>
      <c r="C5" s="27">
        <v>335190.77500000002</v>
      </c>
      <c r="D5" s="27">
        <v>95710.165999999997</v>
      </c>
      <c r="E5" s="27">
        <v>216419.027</v>
      </c>
      <c r="F5" s="27">
        <v>76777.248999999996</v>
      </c>
      <c r="G5" s="27"/>
      <c r="H5" s="27">
        <v>25141.205999999998</v>
      </c>
      <c r="I5" s="27">
        <v>120409.993</v>
      </c>
      <c r="J5" s="27">
        <v>306.06599999999997</v>
      </c>
      <c r="K5" s="27">
        <v>1460135.53</v>
      </c>
      <c r="L5" s="27">
        <v>-14026.244000000001</v>
      </c>
      <c r="M5" s="27">
        <v>905.67200000000003</v>
      </c>
      <c r="N5" s="27">
        <f si="1" t="shared"/>
        <v>1447014.9580000001</v>
      </c>
      <c r="O5" s="29"/>
      <c r="P5" s="57">
        <f si="0" t="shared"/>
        <v>145857.26499999998</v>
      </c>
    </row>
    <row r="6" spans="1:16" x14ac:dyDescent="0.2">
      <c r="A6" s="13">
        <v>1983</v>
      </c>
      <c r="B6" s="27">
        <v>615110.25399999996</v>
      </c>
      <c r="C6" s="27">
        <v>356301.63</v>
      </c>
      <c r="D6" s="27">
        <v>42569.048000000003</v>
      </c>
      <c r="E6" s="27">
        <v>229672.274</v>
      </c>
      <c r="F6" s="27">
        <v>56638.26</v>
      </c>
      <c r="G6" s="27"/>
      <c r="H6" s="27">
        <v>54358.262000000002</v>
      </c>
      <c r="I6" s="27">
        <v>124082.726</v>
      </c>
      <c r="J6" s="27">
        <v>258.88499999999999</v>
      </c>
      <c r="K6" s="27">
        <v>1548170.3119999999</v>
      </c>
      <c r="L6" s="27">
        <v>-13784.629000000001</v>
      </c>
      <c r="M6" s="27">
        <v>1079.5440000000001</v>
      </c>
      <c r="N6" s="27">
        <f si="1" t="shared"/>
        <v>1535465.227</v>
      </c>
      <c r="O6" s="29"/>
      <c r="P6" s="57">
        <f si="0" t="shared"/>
        <v>178699.87300000002</v>
      </c>
    </row>
    <row r="7" spans="1:16" x14ac:dyDescent="0.2">
      <c r="A7" s="13">
        <v>1984</v>
      </c>
      <c r="B7" s="27">
        <v>643976.82700000005</v>
      </c>
      <c r="C7" s="27">
        <v>370241.56300000002</v>
      </c>
      <c r="D7" s="27">
        <v>45316.11</v>
      </c>
      <c r="E7" s="27">
        <v>244304.41800000001</v>
      </c>
      <c r="F7" s="27">
        <v>64532.415000000001</v>
      </c>
      <c r="G7" s="27"/>
      <c r="H7" s="27">
        <v>54204.447</v>
      </c>
      <c r="I7" s="27">
        <v>127242.15399999999</v>
      </c>
      <c r="J7" s="27">
        <v>234.137</v>
      </c>
      <c r="K7" s="27">
        <v>1618950.983</v>
      </c>
      <c r="L7" s="27">
        <v>-13711.941999999999</v>
      </c>
      <c r="M7" s="27">
        <v>1633.5930000000001</v>
      </c>
      <c r="N7" s="27">
        <f si="1" t="shared"/>
        <v>1606872.6340000001</v>
      </c>
      <c r="O7" s="29"/>
      <c r="P7" s="57">
        <f si="0" t="shared"/>
        <v>181680.73799999998</v>
      </c>
    </row>
    <row r="8" spans="1:16" x14ac:dyDescent="0.2">
      <c r="A8" s="13">
        <v>1985</v>
      </c>
      <c r="B8" s="27">
        <v>673685.15700000001</v>
      </c>
      <c r="C8" s="27">
        <v>393510.86700000003</v>
      </c>
      <c r="D8" s="27">
        <v>41256.661999999997</v>
      </c>
      <c r="E8" s="27">
        <v>259937.63200000001</v>
      </c>
      <c r="F8" s="27">
        <v>65228.222999999998</v>
      </c>
      <c r="G8" s="27"/>
      <c r="H8" s="27">
        <v>59584.160000000003</v>
      </c>
      <c r="I8" s="27">
        <v>137075.16500000001</v>
      </c>
      <c r="J8" s="27">
        <v>214.166</v>
      </c>
      <c r="K8" s="27">
        <v>1699431.6340000001</v>
      </c>
      <c r="L8" s="27">
        <v>-13695.968000000001</v>
      </c>
      <c r="M8" s="27">
        <v>3700.768</v>
      </c>
      <c r="N8" s="27">
        <f si="1" t="shared"/>
        <v>1689436.4339999999</v>
      </c>
      <c r="O8" s="29"/>
      <c r="P8" s="57">
        <f si="0" t="shared"/>
        <v>196873.49100000001</v>
      </c>
    </row>
    <row r="9" spans="1:16" x14ac:dyDescent="0.2">
      <c r="A9" s="13">
        <v>1986</v>
      </c>
      <c r="B9" s="27">
        <v>703985.26599999995</v>
      </c>
      <c r="C9" s="27">
        <v>403312.99200000003</v>
      </c>
      <c r="D9" s="27">
        <v>43634.625999999997</v>
      </c>
      <c r="E9" s="27">
        <v>274270.74300000002</v>
      </c>
      <c r="F9" s="27">
        <v>69521.241999999998</v>
      </c>
      <c r="G9" s="27"/>
      <c r="H9" s="27">
        <v>58236.273999999998</v>
      </c>
      <c r="I9" s="27">
        <v>148288.03099999999</v>
      </c>
      <c r="J9" s="27">
        <v>287.18599999999998</v>
      </c>
      <c r="K9" s="27">
        <v>1770077.5719999999</v>
      </c>
      <c r="L9" s="27">
        <v>-13569.64</v>
      </c>
      <c r="M9" s="27">
        <v>3098.5149999999999</v>
      </c>
      <c r="N9" s="27">
        <f si="1" t="shared"/>
        <v>1759606.4469999999</v>
      </c>
      <c r="O9" s="29"/>
      <c r="P9" s="57">
        <f si="0" t="shared"/>
        <v>206811.49099999998</v>
      </c>
    </row>
    <row r="10" spans="1:16" x14ac:dyDescent="0.2">
      <c r="A10" s="13">
        <v>1987</v>
      </c>
      <c r="B10" s="27">
        <v>740574.10800000001</v>
      </c>
      <c r="C10" s="27">
        <v>417235.62</v>
      </c>
      <c r="D10" s="27">
        <v>41224.531999999999</v>
      </c>
      <c r="E10" s="27">
        <v>292312.13500000001</v>
      </c>
      <c r="F10" s="27">
        <v>68842.995999999999</v>
      </c>
      <c r="G10" s="27"/>
      <c r="H10" s="27">
        <v>65992.998000000007</v>
      </c>
      <c r="I10" s="27">
        <v>147628.234</v>
      </c>
      <c r="J10" s="27">
        <v>292.85399999999998</v>
      </c>
      <c r="K10" s="27">
        <v>1842650.361</v>
      </c>
      <c r="L10" s="27">
        <v>-13375.464</v>
      </c>
      <c r="M10" s="27">
        <v>13400.013999999999</v>
      </c>
      <c r="N10" s="27">
        <f si="1" t="shared"/>
        <v>1842674.9110000001</v>
      </c>
      <c r="O10" s="29"/>
      <c r="P10" s="57">
        <f si="0" t="shared"/>
        <v>213914.08600000001</v>
      </c>
    </row>
    <row r="11" spans="1:16" x14ac:dyDescent="0.2">
      <c r="A11" s="26">
        <v>1988</v>
      </c>
      <c r="B11" s="27">
        <v>747178.33400000003</v>
      </c>
      <c r="C11" s="27">
        <v>418418.59399999998</v>
      </c>
      <c r="D11" s="27">
        <v>42667.646000000001</v>
      </c>
      <c r="E11" s="27">
        <v>305208.228</v>
      </c>
      <c r="F11" s="27">
        <v>69370.153000000006</v>
      </c>
      <c r="G11" s="27"/>
      <c r="H11" s="27">
        <v>63839.851000000002</v>
      </c>
      <c r="I11" s="27">
        <v>159239.889</v>
      </c>
      <c r="J11" s="27">
        <v>305.11700000000002</v>
      </c>
      <c r="K11" s="27">
        <v>1806227.8119999999</v>
      </c>
      <c r="L11" s="27">
        <v>-13149.811</v>
      </c>
      <c r="M11" s="27">
        <v>14092.895</v>
      </c>
      <c r="N11" s="27">
        <f si="1" t="shared"/>
        <v>1807170.8959999999</v>
      </c>
      <c r="O11" s="29"/>
      <c r="P11" s="57">
        <f si="0" t="shared"/>
        <v>223384.85699999999</v>
      </c>
    </row>
    <row r="12" spans="1:16" x14ac:dyDescent="0.2">
      <c r="A12" s="26">
        <v>1989</v>
      </c>
      <c r="B12" s="27">
        <v>768551.43299999996</v>
      </c>
      <c r="C12" s="27">
        <v>384996.03899999999</v>
      </c>
      <c r="D12" s="27">
        <v>39632.46</v>
      </c>
      <c r="E12" s="27">
        <v>311780.03200000001</v>
      </c>
      <c r="F12" s="27">
        <v>69362.596999999994</v>
      </c>
      <c r="G12" s="27"/>
      <c r="H12" s="27">
        <v>59722.459000000003</v>
      </c>
      <c r="I12" s="27">
        <v>176279.36900000001</v>
      </c>
      <c r="J12" s="27">
        <v>282.68099999999998</v>
      </c>
      <c r="K12" s="27">
        <v>1810607</v>
      </c>
      <c r="L12" s="27">
        <v>-13207.287</v>
      </c>
      <c r="M12" s="27">
        <v>13458</v>
      </c>
      <c r="N12" s="27">
        <f si="1" t="shared"/>
        <v>1810857.713</v>
      </c>
      <c r="O12" s="29"/>
      <c r="P12" s="57">
        <f si="0" t="shared"/>
        <v>236284.50900000002</v>
      </c>
    </row>
    <row r="13" spans="1:16" x14ac:dyDescent="0.2">
      <c r="A13" s="26">
        <v>1990</v>
      </c>
      <c r="B13" s="27">
        <v>793417</v>
      </c>
      <c r="C13" s="27">
        <v>396411</v>
      </c>
      <c r="D13" s="27">
        <v>41072</v>
      </c>
      <c r="E13" s="27">
        <v>325707</v>
      </c>
      <c r="F13" s="27">
        <v>72787</v>
      </c>
      <c r="G13" s="27"/>
      <c r="H13" s="28">
        <v>59510</v>
      </c>
      <c r="I13" s="28">
        <v>176433</v>
      </c>
      <c r="J13" s="28">
        <v>297</v>
      </c>
      <c r="K13" s="28">
        <v>1865636</v>
      </c>
      <c r="L13" s="27">
        <v>-13256</v>
      </c>
      <c r="M13" s="28">
        <v>13970</v>
      </c>
      <c r="N13" s="27">
        <f si="1" t="shared"/>
        <v>1866350</v>
      </c>
      <c r="O13" s="29"/>
      <c r="P13" s="57">
        <f si="0" t="shared"/>
        <v>236240</v>
      </c>
    </row>
    <row r="14" spans="1:16" x14ac:dyDescent="0.2">
      <c r="A14" s="26">
        <v>1991</v>
      </c>
      <c r="B14" s="27">
        <v>835610</v>
      </c>
      <c r="C14" s="27">
        <v>406649</v>
      </c>
      <c r="D14" s="27">
        <v>42950</v>
      </c>
      <c r="E14" s="27">
        <v>349285</v>
      </c>
      <c r="F14" s="27">
        <v>77569</v>
      </c>
      <c r="G14" s="27"/>
      <c r="H14" s="28">
        <v>62581</v>
      </c>
      <c r="I14" s="28">
        <v>189502</v>
      </c>
      <c r="J14" s="28">
        <v>241</v>
      </c>
      <c r="K14" s="28">
        <v>1964386</v>
      </c>
      <c r="L14" s="27">
        <v>-13561</v>
      </c>
      <c r="M14" s="28">
        <v>16450</v>
      </c>
      <c r="N14" s="27">
        <f si="1" t="shared"/>
        <v>1967275</v>
      </c>
      <c r="O14" s="29"/>
      <c r="P14" s="57">
        <f si="0" t="shared"/>
        <v>252324</v>
      </c>
    </row>
    <row r="15" spans="1:16" x14ac:dyDescent="0.2">
      <c r="A15" s="26">
        <v>1992</v>
      </c>
      <c r="B15" s="27">
        <v>881455</v>
      </c>
      <c r="C15" s="27">
        <v>428238</v>
      </c>
      <c r="D15" s="27">
        <v>45735</v>
      </c>
      <c r="E15" s="27">
        <v>370531</v>
      </c>
      <c r="F15" s="27">
        <v>82530</v>
      </c>
      <c r="G15" s="27"/>
      <c r="H15" s="28">
        <v>66624</v>
      </c>
      <c r="I15" s="28">
        <v>198569</v>
      </c>
      <c r="J15" s="28">
        <v>205</v>
      </c>
      <c r="K15" s="28">
        <v>2073995</v>
      </c>
      <c r="L15" s="27">
        <v>-13915</v>
      </c>
      <c r="M15" s="28">
        <v>20586</v>
      </c>
      <c r="N15" s="27">
        <f si="1" t="shared"/>
        <v>2080666</v>
      </c>
      <c r="O15" s="29"/>
      <c r="P15" s="57">
        <f si="0" t="shared"/>
        <v>265398</v>
      </c>
    </row>
    <row r="16" spans="1:16" x14ac:dyDescent="0.2">
      <c r="A16" s="26">
        <v>1993</v>
      </c>
      <c r="B16" s="27">
        <v>934913</v>
      </c>
      <c r="C16" s="27">
        <v>436350</v>
      </c>
      <c r="D16" s="27">
        <v>46310</v>
      </c>
      <c r="E16" s="27">
        <v>409673</v>
      </c>
      <c r="F16" s="27">
        <v>85810</v>
      </c>
      <c r="G16" s="27"/>
      <c r="H16" s="28">
        <v>72435</v>
      </c>
      <c r="I16" s="28">
        <v>210788</v>
      </c>
      <c r="J16" s="28">
        <v>307</v>
      </c>
      <c r="K16" s="28">
        <v>2196587</v>
      </c>
      <c r="L16" s="27">
        <v>-14224</v>
      </c>
      <c r="M16" s="28">
        <v>21482</v>
      </c>
      <c r="N16" s="27">
        <f si="1" t="shared"/>
        <v>2203845</v>
      </c>
      <c r="O16" s="29"/>
      <c r="P16" s="57">
        <f si="0" t="shared"/>
        <v>283530</v>
      </c>
    </row>
    <row r="17" spans="1:16" x14ac:dyDescent="0.2">
      <c r="A17" s="26">
        <v>1994</v>
      </c>
      <c r="B17" s="27">
        <v>958887</v>
      </c>
      <c r="C17" s="27">
        <v>439704</v>
      </c>
      <c r="D17" s="27">
        <v>47416</v>
      </c>
      <c r="E17" s="27">
        <v>428370</v>
      </c>
      <c r="F17" s="27">
        <v>87866</v>
      </c>
      <c r="G17" s="27"/>
      <c r="H17" s="27">
        <v>75482</v>
      </c>
      <c r="I17" s="27">
        <v>226028</v>
      </c>
      <c r="J17" s="27">
        <v>313</v>
      </c>
      <c r="K17" s="27">
        <v>2264067</v>
      </c>
      <c r="L17" s="27">
        <v>-14272</v>
      </c>
      <c r="M17" s="27">
        <v>30560</v>
      </c>
      <c r="N17" s="27">
        <f si="1" t="shared"/>
        <v>2280355</v>
      </c>
      <c r="O17" s="29"/>
      <c r="P17" s="57">
        <f si="0" t="shared"/>
        <v>301823</v>
      </c>
    </row>
    <row r="18" spans="1:16" x14ac:dyDescent="0.2">
      <c r="A18" s="32">
        <v>1995</v>
      </c>
      <c r="B18" s="28">
        <v>1006073</v>
      </c>
      <c r="C18" s="28">
        <v>455652</v>
      </c>
      <c r="D18" s="28">
        <v>47749</v>
      </c>
      <c r="E18" s="28">
        <v>454619</v>
      </c>
      <c r="F18" s="28">
        <v>88112</v>
      </c>
      <c r="G18" s="28"/>
      <c r="H18" s="28">
        <v>79506</v>
      </c>
      <c r="I18" s="28">
        <v>209228</v>
      </c>
      <c r="J18" s="28">
        <v>513</v>
      </c>
      <c r="K18" s="28">
        <v>2341451</v>
      </c>
      <c r="L18" s="27">
        <v>-14103</v>
      </c>
      <c r="M18" s="28">
        <v>39361</v>
      </c>
      <c r="N18" s="27">
        <f si="1" t="shared"/>
        <v>2366709</v>
      </c>
      <c r="O18" s="29"/>
      <c r="P18" s="57">
        <f si="0" t="shared"/>
        <v>289247</v>
      </c>
    </row>
    <row r="19" spans="1:16" x14ac:dyDescent="0.2">
      <c r="A19" s="26">
        <v>1996</v>
      </c>
      <c r="B19" s="27">
        <v>1013903</v>
      </c>
      <c r="C19" s="27">
        <v>450142</v>
      </c>
      <c r="D19" s="27">
        <v>47755</v>
      </c>
      <c r="E19" s="27">
        <v>463236</v>
      </c>
      <c r="F19" s="27">
        <v>88512</v>
      </c>
      <c r="G19" s="27"/>
      <c r="H19" s="28">
        <v>83707</v>
      </c>
      <c r="I19" s="27">
        <v>231713</v>
      </c>
      <c r="J19" s="27">
        <v>659</v>
      </c>
      <c r="K19" s="27">
        <v>2379629</v>
      </c>
      <c r="L19" s="27">
        <v>-13754</v>
      </c>
      <c r="M19" s="27">
        <v>42834</v>
      </c>
      <c r="N19" s="28">
        <f si="1" t="shared"/>
        <v>2408709</v>
      </c>
      <c r="O19" s="29"/>
      <c r="P19" s="57">
        <f si="0" t="shared"/>
        <v>316079</v>
      </c>
    </row>
    <row r="20" spans="1:16" x14ac:dyDescent="0.2">
      <c r="A20" s="32">
        <v>1997</v>
      </c>
      <c r="B20" s="28">
        <v>1001733</v>
      </c>
      <c r="C20" s="28">
        <v>427513</v>
      </c>
      <c r="D20" s="28">
        <v>46483</v>
      </c>
      <c r="E20" s="28">
        <v>476515</v>
      </c>
      <c r="F20" s="28">
        <v>87976</v>
      </c>
      <c r="G20" s="28"/>
      <c r="H20" s="27">
        <v>81327</v>
      </c>
      <c r="I20" s="27">
        <v>222412</v>
      </c>
      <c r="J20" s="27">
        <v>292</v>
      </c>
      <c r="K20" s="27">
        <v>2344251</v>
      </c>
      <c r="L20" s="27">
        <v>-13188</v>
      </c>
      <c r="M20" s="27">
        <v>58407</v>
      </c>
      <c r="N20" s="27">
        <v>2389470</v>
      </c>
      <c r="O20" s="29"/>
      <c r="P20" s="57">
        <f si="0" t="shared"/>
        <v>304031</v>
      </c>
    </row>
    <row r="21" spans="1:16" x14ac:dyDescent="0.2">
      <c r="A21" s="26">
        <v>1998</v>
      </c>
      <c r="B21" s="27">
        <v>1027613</v>
      </c>
      <c r="C21" s="27">
        <v>432702</v>
      </c>
      <c r="D21" s="27">
        <v>48159</v>
      </c>
      <c r="E21" s="27">
        <v>505414</v>
      </c>
      <c r="F21" s="27">
        <v>94652</v>
      </c>
      <c r="G21" s="27"/>
      <c r="H21" s="28">
        <v>79114</v>
      </c>
      <c r="I21" s="27">
        <v>231207</v>
      </c>
      <c r="J21" s="27">
        <v>204</v>
      </c>
      <c r="K21" s="27">
        <v>2418862</v>
      </c>
      <c r="L21" s="27">
        <v>-13064</v>
      </c>
      <c r="M21" s="27">
        <v>63520</v>
      </c>
      <c r="N21" s="28">
        <f>SUM(K21:M21)</f>
        <v>2469318</v>
      </c>
      <c r="O21" s="29"/>
      <c r="P21" s="57">
        <f si="0" t="shared"/>
        <v>310525</v>
      </c>
    </row>
    <row r="22" spans="1:16" x14ac:dyDescent="0.2">
      <c r="A22" s="26">
        <v>1999</v>
      </c>
      <c r="B22" s="27">
        <v>1084103</v>
      </c>
      <c r="C22" s="27">
        <v>453549</v>
      </c>
      <c r="D22" s="27">
        <v>49609</v>
      </c>
      <c r="E22" s="27">
        <v>537050</v>
      </c>
      <c r="F22" s="27">
        <v>96970</v>
      </c>
      <c r="G22" s="27"/>
      <c r="H22" s="28">
        <v>72822</v>
      </c>
      <c r="I22" s="27">
        <v>245450</v>
      </c>
      <c r="J22" s="27">
        <v>201</v>
      </c>
      <c r="K22" s="27">
        <v>2539553</v>
      </c>
      <c r="L22" s="27">
        <v>-12809</v>
      </c>
      <c r="M22" s="27">
        <v>80372</v>
      </c>
      <c r="N22" s="28">
        <v>2607116</v>
      </c>
      <c r="O22" s="29"/>
      <c r="P22" s="57">
        <f si="0" t="shared"/>
        <v>318473</v>
      </c>
    </row>
    <row r="23" spans="1:16" x14ac:dyDescent="0.2">
      <c r="A23" s="26">
        <v>2000</v>
      </c>
      <c r="B23" s="27">
        <v>1130210</v>
      </c>
      <c r="C23" s="27">
        <v>459101</v>
      </c>
      <c r="D23" s="27">
        <v>53723</v>
      </c>
      <c r="E23" s="27">
        <v>568265</v>
      </c>
      <c r="F23" s="27">
        <v>96574</v>
      </c>
      <c r="G23" s="27"/>
      <c r="H23" s="28">
        <v>84226</v>
      </c>
      <c r="I23" s="27">
        <v>216181</v>
      </c>
      <c r="J23" s="27">
        <v>188</v>
      </c>
      <c r="K23" s="27">
        <v>2608279</v>
      </c>
      <c r="L23" s="27">
        <v>-12414</v>
      </c>
      <c r="M23" s="27">
        <v>59874</v>
      </c>
      <c r="N23" s="28">
        <v>2655739</v>
      </c>
      <c r="O23" s="29"/>
      <c r="P23" s="57">
        <f si="0" t="shared"/>
        <v>300595</v>
      </c>
    </row>
    <row r="24" spans="1:16" x14ac:dyDescent="0.2">
      <c r="A24" s="26">
        <v>2002</v>
      </c>
      <c r="B24" s="27">
        <v>1324650</v>
      </c>
      <c r="C24" s="27">
        <v>504358</v>
      </c>
      <c r="D24" s="27">
        <v>61620</v>
      </c>
      <c r="E24" s="27">
        <v>736215</v>
      </c>
      <c r="F24" s="27">
        <v>134129</v>
      </c>
      <c r="G24" s="27"/>
      <c r="H24" s="28">
        <v>16276</v>
      </c>
      <c r="I24" s="27">
        <v>78747</v>
      </c>
      <c r="J24" s="27">
        <v>210</v>
      </c>
      <c r="K24" s="27">
        <v>2892788</v>
      </c>
      <c r="L24" s="27">
        <v>-12255</v>
      </c>
      <c r="M24" s="27" t="s">
        <v>4</v>
      </c>
      <c r="N24" s="28">
        <v>2880533</v>
      </c>
      <c r="O24" s="29"/>
      <c r="P24" s="57">
        <f si="0" t="shared"/>
        <v>95233</v>
      </c>
    </row>
    <row r="25" spans="1:16" x14ac:dyDescent="0.2">
      <c r="A25" s="26">
        <v>2003</v>
      </c>
      <c r="B25" s="27">
        <v>1416708</v>
      </c>
      <c r="C25" s="27">
        <v>531979</v>
      </c>
      <c r="D25" s="27">
        <v>65382</v>
      </c>
      <c r="E25" s="27">
        <v>814978</v>
      </c>
      <c r="F25" s="27">
        <v>144787</v>
      </c>
      <c r="G25" s="27"/>
      <c r="H25" s="28">
        <v>15851</v>
      </c>
      <c r="I25" s="27">
        <v>85549</v>
      </c>
      <c r="J25" s="27">
        <v>235</v>
      </c>
      <c r="K25" s="27">
        <v>3090833</v>
      </c>
      <c r="L25" s="27">
        <v>-12495</v>
      </c>
      <c r="M25" s="27" t="s">
        <v>4</v>
      </c>
      <c r="N25" s="28">
        <v>3078338</v>
      </c>
      <c r="O25" s="29"/>
      <c r="P25" s="57">
        <f si="0" t="shared"/>
        <v>101635</v>
      </c>
    </row>
    <row r="26" spans="1:16" x14ac:dyDescent="0.2">
      <c r="A26" s="26">
        <v>2004</v>
      </c>
      <c r="B26" s="27">
        <v>1467371</v>
      </c>
      <c r="C26" s="27">
        <v>539707</v>
      </c>
      <c r="D26" s="27">
        <v>68316</v>
      </c>
      <c r="E26" s="27">
        <v>868984</v>
      </c>
      <c r="F26" s="27">
        <v>151275</v>
      </c>
      <c r="G26" s="27"/>
      <c r="H26" s="28">
        <v>16666</v>
      </c>
      <c r="I26" s="27">
        <v>92401</v>
      </c>
      <c r="J26" s="27">
        <v>221</v>
      </c>
      <c r="K26" s="27">
        <v>3205143</v>
      </c>
      <c r="L26" s="27">
        <v>-12545</v>
      </c>
      <c r="M26" s="27" t="s">
        <v>4</v>
      </c>
      <c r="N26" s="28">
        <v>3192598</v>
      </c>
      <c r="O26" s="29"/>
      <c r="P26" s="57">
        <f si="0" t="shared"/>
        <v>109288</v>
      </c>
    </row>
    <row r="27" spans="1:16" x14ac:dyDescent="0.2">
      <c r="A27" s="26">
        <v>2005</v>
      </c>
      <c r="B27" s="27">
        <v>1558366</v>
      </c>
      <c r="C27" s="27">
        <v>469096</v>
      </c>
      <c r="D27" s="27">
        <v>66690</v>
      </c>
      <c r="E27" s="27">
        <v>954202</v>
      </c>
      <c r="F27" s="27">
        <v>162476</v>
      </c>
      <c r="G27" s="27"/>
      <c r="H27" s="28">
        <v>18127</v>
      </c>
      <c r="I27" s="27">
        <v>89439</v>
      </c>
      <c r="J27" s="27">
        <v>233</v>
      </c>
      <c r="K27" s="27">
        <v>3318396</v>
      </c>
      <c r="L27" s="27">
        <v>-12800</v>
      </c>
      <c r="M27" s="27" t="s">
        <v>4</v>
      </c>
      <c r="N27" s="28">
        <v>3305596</v>
      </c>
      <c r="O27" s="29"/>
      <c r="P27" s="57">
        <f si="0" t="shared"/>
        <v>107799</v>
      </c>
    </row>
    <row r="28" spans="1:16" x14ac:dyDescent="0.2">
      <c r="A28" s="26">
        <v>2006</v>
      </c>
      <c r="B28" s="27">
        <v>1625646</v>
      </c>
      <c r="C28" s="27">
        <v>474909</v>
      </c>
      <c r="D28" s="27">
        <v>68653</v>
      </c>
      <c r="E28" s="27">
        <v>994955</v>
      </c>
      <c r="F28" s="27">
        <v>167428</v>
      </c>
      <c r="G28" s="27"/>
      <c r="H28" s="28">
        <v>19108</v>
      </c>
      <c r="I28" s="27">
        <v>91631</v>
      </c>
      <c r="J28" s="27">
        <v>238</v>
      </c>
      <c r="K28" s="27">
        <v>3442331</v>
      </c>
      <c r="L28" s="27">
        <v>-12834</v>
      </c>
      <c r="M28" s="27" t="s">
        <v>4</v>
      </c>
      <c r="N28" s="28">
        <v>3429497</v>
      </c>
      <c r="O28" s="29"/>
      <c r="P28" s="57">
        <f si="0" t="shared"/>
        <v>110977</v>
      </c>
    </row>
    <row r="29" spans="1:16" x14ac:dyDescent="0.2">
      <c r="A29" s="26">
        <v>2007</v>
      </c>
      <c r="B29" s="27">
        <v>1733559</v>
      </c>
      <c r="C29" s="27">
        <v>492911</v>
      </c>
      <c r="D29" s="27">
        <v>70745</v>
      </c>
      <c r="E29" s="27">
        <v>1076792</v>
      </c>
      <c r="F29" s="27">
        <v>174473</v>
      </c>
      <c r="G29" s="27"/>
      <c r="H29" s="28">
        <v>19789</v>
      </c>
      <c r="I29" s="27">
        <v>94286</v>
      </c>
      <c r="J29" s="27">
        <v>238</v>
      </c>
      <c r="K29" s="27">
        <v>3662555</v>
      </c>
      <c r="L29" s="27">
        <v>-12667</v>
      </c>
      <c r="M29" s="27" t="s">
        <v>4</v>
      </c>
      <c r="N29" s="28">
        <v>3649888</v>
      </c>
      <c r="O29" s="29"/>
      <c r="P29" s="57">
        <f si="0" t="shared"/>
        <v>114313</v>
      </c>
    </row>
    <row r="30" spans="1:16" x14ac:dyDescent="0.2">
      <c r="A30" s="26">
        <v>2008</v>
      </c>
      <c r="B30" s="27">
        <v>1804494</v>
      </c>
      <c r="C30" s="27">
        <v>500120</v>
      </c>
      <c r="D30" s="27">
        <v>74375</v>
      </c>
      <c r="E30" s="27">
        <v>1137984</v>
      </c>
      <c r="F30" s="27">
        <v>178220</v>
      </c>
      <c r="G30" s="27"/>
      <c r="H30" s="28">
        <v>21720</v>
      </c>
      <c r="I30" s="27">
        <v>88929</v>
      </c>
      <c r="J30" s="27">
        <v>241</v>
      </c>
      <c r="K30" s="27">
        <v>3805842</v>
      </c>
      <c r="L30" s="27">
        <v>-12694</v>
      </c>
      <c r="M30" s="27" t="s">
        <v>4</v>
      </c>
      <c r="N30" s="28">
        <v>3793148</v>
      </c>
      <c r="O30" s="29"/>
      <c r="P30" s="57">
        <f si="0" t="shared"/>
        <v>110890</v>
      </c>
    </row>
    <row r="31" spans="1:16" x14ac:dyDescent="0.2">
      <c r="A31" s="26">
        <v>2009</v>
      </c>
      <c r="B31" s="27">
        <v>1927518</v>
      </c>
      <c r="C31" s="27">
        <v>535440</v>
      </c>
      <c r="D31" s="27">
        <v>69055</v>
      </c>
      <c r="E31" s="27">
        <v>1213183</v>
      </c>
      <c r="F31" s="27">
        <v>185452</v>
      </c>
      <c r="G31" s="27"/>
      <c r="H31" s="28">
        <v>25471</v>
      </c>
      <c r="I31" s="27">
        <v>89096</v>
      </c>
      <c r="J31" s="27">
        <v>252</v>
      </c>
      <c r="K31" s="27">
        <v>4045216</v>
      </c>
      <c r="L31" s="27">
        <v>-12532</v>
      </c>
      <c r="M31" s="27" t="s">
        <v>4</v>
      </c>
      <c r="N31" s="28">
        <v>4032684</v>
      </c>
      <c r="O31" s="29"/>
      <c r="P31" s="57">
        <f si="0" t="shared"/>
        <v>114819</v>
      </c>
    </row>
    <row r="32" spans="1:16" x14ac:dyDescent="0.2">
      <c r="A32" s="26">
        <v>2010</v>
      </c>
      <c r="B32" s="27">
        <v>2052806</v>
      </c>
      <c r="C32" s="27">
        <v>559326</v>
      </c>
      <c r="D32" s="27">
        <v>76102</v>
      </c>
      <c r="E32" s="27">
        <v>1243895</v>
      </c>
      <c r="F32" s="27">
        <v>195947</v>
      </c>
      <c r="G32" s="27"/>
      <c r="H32" s="28">
        <v>27293</v>
      </c>
      <c r="I32" s="27">
        <v>92793</v>
      </c>
      <c r="J32" s="27">
        <v>227</v>
      </c>
      <c r="K32" s="27">
        <v>4248162</v>
      </c>
      <c r="L32" s="27">
        <v>-12329</v>
      </c>
      <c r="M32" s="27" t="s">
        <v>4</v>
      </c>
      <c r="N32" s="28">
        <v>4235833</v>
      </c>
      <c r="O32" s="29"/>
      <c r="P32" s="57">
        <f si="0" t="shared"/>
        <v>120313</v>
      </c>
    </row>
    <row r="33" spans="1:16" x14ac:dyDescent="0.2">
      <c r="A33" s="26">
        <v>2011</v>
      </c>
      <c r="B33" s="27">
        <v>2201874</v>
      </c>
      <c r="C33" s="27">
        <v>620804</v>
      </c>
      <c r="D33" s="27">
        <v>53234</v>
      </c>
      <c r="E33" s="27">
        <v>1288697</v>
      </c>
      <c r="F33" s="27">
        <v>206059</v>
      </c>
      <c r="G33" s="27"/>
      <c r="H33" s="28">
        <v>30558</v>
      </c>
      <c r="I33" s="27">
        <v>97959</v>
      </c>
      <c r="J33" s="27">
        <v>233</v>
      </c>
      <c r="K33" s="27">
        <v>4499419</v>
      </c>
      <c r="L33" s="27">
        <v>-12278</v>
      </c>
      <c r="M33" s="27" t="s">
        <v>4</v>
      </c>
      <c r="N33" s="28">
        <v>4487141</v>
      </c>
      <c r="O33" s="29"/>
      <c r="P33" s="57">
        <f si="0" t="shared"/>
        <v>128750</v>
      </c>
    </row>
    <row r="34" spans="1:16" x14ac:dyDescent="0.2">
      <c r="A34" s="26">
        <v>2012</v>
      </c>
      <c r="B34" s="27">
        <v>2314967</v>
      </c>
      <c r="C34" s="27">
        <v>640707</v>
      </c>
      <c r="D34" s="27">
        <v>55351</v>
      </c>
      <c r="E34" s="27">
        <v>1296348</v>
      </c>
      <c r="F34" s="27">
        <v>215284</v>
      </c>
      <c r="G34" s="27"/>
      <c r="H34" s="28">
        <v>32195</v>
      </c>
      <c r="I34" s="27">
        <v>98446</v>
      </c>
      <c r="J34" s="27">
        <v>228</v>
      </c>
      <c r="K34" s="27">
        <v>4653528</v>
      </c>
      <c r="L34" s="27">
        <v>-11990</v>
      </c>
      <c r="M34" s="27" t="s">
        <v>4</v>
      </c>
      <c r="N34" s="28">
        <v>4641538</v>
      </c>
      <c r="O34" s="29"/>
      <c r="P34" s="57">
        <f si="0" t="shared"/>
        <v>130869</v>
      </c>
    </row>
    <row r="35" spans="1:16" x14ac:dyDescent="0.2">
      <c r="A35" s="26">
        <v>2013</v>
      </c>
      <c r="B35" s="27">
        <v>2411784</v>
      </c>
      <c r="C35" s="27">
        <v>662238</v>
      </c>
      <c r="D35" s="27">
        <v>46527</v>
      </c>
      <c r="E35" s="27">
        <v>1288865</v>
      </c>
      <c r="F35" s="27">
        <v>221286</v>
      </c>
      <c r="G35" s="27"/>
      <c r="H35" s="28">
        <v>37952</v>
      </c>
      <c r="I35" s="27">
        <v>96718</v>
      </c>
      <c r="J35" s="27">
        <v>224</v>
      </c>
      <c r="K35" s="27">
        <v>4765596</v>
      </c>
      <c r="L35" s="27">
        <v>-11530</v>
      </c>
      <c r="M35" s="27" t="s">
        <v>4</v>
      </c>
      <c r="N35" s="28">
        <v>4754066</v>
      </c>
      <c r="O35" s="29"/>
      <c r="P35" s="57">
        <f si="0" t="shared"/>
        <v>134894</v>
      </c>
    </row>
    <row r="36" spans="1:16" x14ac:dyDescent="0.2">
      <c r="A36" s="26">
        <v>2014</v>
      </c>
      <c r="B36" s="27">
        <v>2509530</v>
      </c>
      <c r="C36" s="27">
        <v>673191</v>
      </c>
      <c r="D36" s="27">
        <v>49438</v>
      </c>
      <c r="E36" s="27">
        <v>1285027</v>
      </c>
      <c r="F36" s="27">
        <v>226971</v>
      </c>
      <c r="G36" s="27"/>
      <c r="H36" s="28">
        <v>42230</v>
      </c>
      <c r="I36" s="27">
        <v>94330</v>
      </c>
      <c r="J36" s="27">
        <v>271</v>
      </c>
      <c r="K36" s="27">
        <v>4880991</v>
      </c>
      <c r="L36" s="27">
        <v>-11059</v>
      </c>
      <c r="M36" s="27" t="s">
        <v>4</v>
      </c>
      <c r="N36" s="28">
        <v>4869932</v>
      </c>
      <c r="O36" s="29"/>
      <c r="P36" s="57">
        <f si="0" t="shared"/>
        <v>136831</v>
      </c>
    </row>
    <row r="37" spans="1:16" x14ac:dyDescent="0.2">
      <c r="A37" s="26">
        <v>2015</v>
      </c>
      <c r="B37" s="27">
        <v>2628547</v>
      </c>
      <c r="C37" s="27">
        <v>696017</v>
      </c>
      <c r="D37" s="27">
        <v>44724</v>
      </c>
      <c r="E37" s="27">
        <v>1264273</v>
      </c>
      <c r="F37" s="27">
        <v>228589</v>
      </c>
      <c r="G37" s="27"/>
      <c r="H37" s="28">
        <v>42795</v>
      </c>
      <c r="I37" s="27">
        <v>85927</v>
      </c>
      <c r="J37" s="27">
        <v>260</v>
      </c>
      <c r="K37" s="27">
        <v>4991132</v>
      </c>
      <c r="L37" s="27">
        <v>-10786</v>
      </c>
      <c r="M37" s="27" t="s">
        <v>4</v>
      </c>
      <c r="N37" s="28">
        <v>4980346</v>
      </c>
      <c r="O37" s="29"/>
      <c r="P37" s="57">
        <f si="0" t="shared"/>
        <v>128982</v>
      </c>
    </row>
    <row r="38" spans="1:16" x14ac:dyDescent="0.2">
      <c r="A38" s="26">
        <v>2016</v>
      </c>
      <c r="B38" s="27">
        <v>2758986</v>
      </c>
      <c r="C38" s="27">
        <v>718452</v>
      </c>
      <c r="D38" s="27">
        <v>48265</v>
      </c>
      <c r="E38" s="27">
        <v>1221262</v>
      </c>
      <c r="F38" s="27">
        <v>230476</v>
      </c>
      <c r="H38" s="28">
        <v>42415</v>
      </c>
      <c r="I38" s="27">
        <v>80630</v>
      </c>
      <c r="J38" s="27">
        <v>225</v>
      </c>
      <c r="K38" s="27">
        <f>SUM(B38:J38)</f>
        <v>5100711</v>
      </c>
      <c r="L38" s="27">
        <v>-10455</v>
      </c>
      <c r="M38" s="27" t="s">
        <v>4</v>
      </c>
      <c r="N38" s="28">
        <f ref="N38:N45" si="2" t="shared">SUM(K38+L38)</f>
        <v>5090256</v>
      </c>
      <c r="O38" s="29"/>
      <c r="P38" s="57">
        <f si="0" t="shared"/>
        <v>123270</v>
      </c>
    </row>
    <row r="39" spans="1:16" x14ac:dyDescent="0.2">
      <c r="A39" s="26">
        <v>2017</v>
      </c>
      <c r="B39" s="27">
        <v>2873303.355</v>
      </c>
      <c r="C39" s="27">
        <v>749438.36100000003</v>
      </c>
      <c r="D39" s="27">
        <v>38852.046000000002</v>
      </c>
      <c r="E39" s="27">
        <v>1125495.4269999999</v>
      </c>
      <c r="F39" s="27">
        <v>244427.408</v>
      </c>
      <c r="G39" s="29">
        <v>155029.807</v>
      </c>
      <c r="H39" s="28">
        <v>47930.731</v>
      </c>
      <c r="I39" s="27">
        <v>76992.27</v>
      </c>
      <c r="J39" s="27">
        <v>259.86700000000002</v>
      </c>
      <c r="K39" s="27">
        <f ref="K39:K45" si="3" t="shared">SUM(B39:J39)</f>
        <v>5311729.2719999989</v>
      </c>
      <c r="L39" s="27">
        <v>-9991.9130000000005</v>
      </c>
      <c r="M39" s="27" t="s">
        <v>4</v>
      </c>
      <c r="N39" s="28">
        <f si="2" t="shared"/>
        <v>5301737.3589999992</v>
      </c>
      <c r="O39" s="29"/>
      <c r="P39" s="57">
        <f si="0" t="shared"/>
        <v>125182.868</v>
      </c>
    </row>
    <row r="40" spans="1:16" x14ac:dyDescent="0.2">
      <c r="A40" s="26">
        <v>2018</v>
      </c>
      <c r="B40" s="27">
        <v>3003655.264</v>
      </c>
      <c r="C40" s="27">
        <v>766645.37800000003</v>
      </c>
      <c r="D40" s="27">
        <v>41477.000999999997</v>
      </c>
      <c r="E40" s="27">
        <v>1160127.8130000001</v>
      </c>
      <c r="F40" s="27">
        <v>253397.32399999999</v>
      </c>
      <c r="G40" s="29">
        <v>151074.41800000001</v>
      </c>
      <c r="H40" s="28">
        <v>54771.955999999998</v>
      </c>
      <c r="I40" s="27">
        <v>75158.131999999998</v>
      </c>
      <c r="J40" s="27">
        <v>265.14</v>
      </c>
      <c r="K40" s="27">
        <f si="3" t="shared"/>
        <v>5506572.426</v>
      </c>
      <c r="L40" s="27">
        <v>-9648.1749999999993</v>
      </c>
      <c r="M40" s="27" t="s">
        <v>4</v>
      </c>
      <c r="N40" s="28">
        <f si="2" t="shared"/>
        <v>5496924.2510000002</v>
      </c>
      <c r="O40" s="29"/>
      <c r="P40" s="57">
        <f si="0" t="shared"/>
        <v>130195.22799999999</v>
      </c>
    </row>
    <row r="41" spans="1:16" x14ac:dyDescent="0.2">
      <c r="A41" s="26">
        <v>2019</v>
      </c>
      <c r="B41" s="27">
        <v>3128347</v>
      </c>
      <c r="C41" s="27">
        <v>796839</v>
      </c>
      <c r="D41" s="27">
        <v>36088</v>
      </c>
      <c r="E41" s="27">
        <v>1252266</v>
      </c>
      <c r="F41" s="27">
        <v>267023</v>
      </c>
      <c r="G41" s="29">
        <v>164248</v>
      </c>
      <c r="H41" s="28">
        <v>53373</v>
      </c>
      <c r="I41" s="27">
        <v>77447</v>
      </c>
      <c r="J41" s="27">
        <v>228</v>
      </c>
      <c r="K41" s="27">
        <f si="3" t="shared"/>
        <v>5775859</v>
      </c>
      <c r="L41" s="27">
        <v>-9252</v>
      </c>
      <c r="M41" s="27" t="s">
        <v>4</v>
      </c>
      <c r="N41" s="28">
        <f si="2" t="shared"/>
        <v>5766607</v>
      </c>
      <c r="O41" s="29"/>
      <c r="P41" s="57">
        <f ref="P41:P48" si="4" t="shared">H41+I41+J41</f>
        <v>131048</v>
      </c>
    </row>
    <row r="42" spans="1:16" x14ac:dyDescent="0.2">
      <c r="A42" s="26">
        <v>2020</v>
      </c>
      <c r="B42" s="27">
        <v>3263237</v>
      </c>
      <c r="C42" s="27">
        <v>818395</v>
      </c>
      <c r="D42" s="27">
        <v>39008</v>
      </c>
      <c r="E42" s="27">
        <v>1285761</v>
      </c>
      <c r="F42" s="27">
        <v>286917</v>
      </c>
      <c r="G42" s="29">
        <v>161152</v>
      </c>
      <c r="H42" s="28">
        <v>57566</v>
      </c>
      <c r="I42" s="27">
        <v>99128</v>
      </c>
      <c r="J42" s="27">
        <v>249</v>
      </c>
      <c r="K42" s="27">
        <f si="3" t="shared"/>
        <v>6011413</v>
      </c>
      <c r="L42" s="27">
        <v>-8891</v>
      </c>
      <c r="M42" s="27" t="s">
        <v>4</v>
      </c>
      <c r="N42" s="28">
        <f si="2" t="shared"/>
        <v>6002522</v>
      </c>
      <c r="O42" s="29"/>
      <c r="P42" s="57">
        <f si="4" t="shared"/>
        <v>156943</v>
      </c>
    </row>
    <row r="43" spans="1:16" x14ac:dyDescent="0.2">
      <c r="A43" s="26">
        <v>2021</v>
      </c>
      <c r="B43" s="27">
        <v>3409078</v>
      </c>
      <c r="C43" s="27">
        <v>844928</v>
      </c>
      <c r="D43" s="27">
        <v>42793</v>
      </c>
      <c r="E43" s="27">
        <v>1367345</v>
      </c>
      <c r="F43" s="27">
        <v>306524</v>
      </c>
      <c r="G43" s="29">
        <v>170344</v>
      </c>
      <c r="H43" s="28">
        <v>64052</v>
      </c>
      <c r="I43" s="27">
        <v>101216</v>
      </c>
      <c r="J43" s="27">
        <v>389</v>
      </c>
      <c r="K43" s="27">
        <f si="3" t="shared"/>
        <v>6306669</v>
      </c>
      <c r="L43" s="27">
        <v>-8568</v>
      </c>
      <c r="M43" s="27" t="s">
        <v>4</v>
      </c>
      <c r="N43" s="28">
        <f si="2" t="shared"/>
        <v>6298101</v>
      </c>
      <c r="O43" s="29"/>
      <c r="P43" s="57">
        <f si="4" t="shared"/>
        <v>165657</v>
      </c>
    </row>
    <row r="44" spans="1:16" x14ac:dyDescent="0.2">
      <c r="A44" s="26">
        <v>2022</v>
      </c>
      <c r="B44" s="27">
        <v>3522873</v>
      </c>
      <c r="C44" s="27">
        <v>864914</v>
      </c>
      <c r="D44" s="27">
        <v>45296</v>
      </c>
      <c r="E44" s="27">
        <v>1392417</v>
      </c>
      <c r="F44" s="27">
        <v>319408</v>
      </c>
      <c r="G44" s="29">
        <v>166662</v>
      </c>
      <c r="H44" s="28">
        <v>66299</v>
      </c>
      <c r="I44" s="27">
        <v>99435</v>
      </c>
      <c r="J44" s="27">
        <v>329</v>
      </c>
      <c r="K44" s="27">
        <f si="3" t="shared"/>
        <v>6477633</v>
      </c>
      <c r="L44" s="27">
        <v>-8130</v>
      </c>
      <c r="M44" s="27" t="s">
        <v>4</v>
      </c>
      <c r="N44" s="28">
        <f si="2" t="shared"/>
        <v>6469503</v>
      </c>
      <c r="O44" s="29"/>
      <c r="P44" s="57">
        <f si="4" t="shared"/>
        <v>166063</v>
      </c>
    </row>
    <row r="45" spans="1:16" x14ac:dyDescent="0.2">
      <c r="A45" s="26">
        <v>2023</v>
      </c>
      <c r="B45" s="27">
        <v>3634432</v>
      </c>
      <c r="C45" s="27">
        <v>875023</v>
      </c>
      <c r="D45" s="27">
        <v>50933</v>
      </c>
      <c r="E45" s="27">
        <v>1439971</v>
      </c>
      <c r="F45" s="27">
        <v>335342</v>
      </c>
      <c r="G45" s="29">
        <v>181093</v>
      </c>
      <c r="H45" s="28">
        <v>68445</v>
      </c>
      <c r="I45" s="27">
        <v>95237</v>
      </c>
      <c r="J45" s="27">
        <v>363</v>
      </c>
      <c r="K45" s="27">
        <f si="3" t="shared"/>
        <v>6680839</v>
      </c>
      <c r="L45" s="27">
        <v>-7665</v>
      </c>
      <c r="M45" s="27" t="s">
        <v>4</v>
      </c>
      <c r="N45" s="28">
        <f si="2" t="shared"/>
        <v>6673174</v>
      </c>
      <c r="O45" s="29"/>
      <c r="P45" s="57">
        <f si="4" t="shared"/>
        <v>164045</v>
      </c>
    </row>
    <row r="46" spans="1:16" x14ac:dyDescent="0.2">
      <c r="A46" s="33">
        <v>2024</v>
      </c>
      <c r="B46" s="27">
        <v>3990344</v>
      </c>
      <c r="C46" s="27">
        <v>908247</v>
      </c>
      <c r="D46" s="27">
        <v>56223</v>
      </c>
      <c r="E46" s="27">
        <v>1398667</v>
      </c>
      <c r="F46" s="27">
        <v>349797</v>
      </c>
      <c r="G46" s="27"/>
      <c r="H46" s="28">
        <v>73534</v>
      </c>
      <c r="I46" s="27">
        <v>89409</v>
      </c>
      <c r="J46" s="27">
        <v>377</v>
      </c>
      <c r="K46" s="27">
        <f>SUM(B46:J46)</f>
        <v>6866598</v>
      </c>
      <c r="L46" s="27">
        <v>-7354</v>
      </c>
      <c r="M46" s="27" t="s">
        <v>4</v>
      </c>
      <c r="N46" s="28">
        <v>6859244</v>
      </c>
      <c r="O46" s="29"/>
      <c r="P46" s="57">
        <f si="4" t="shared"/>
        <v>163320</v>
      </c>
    </row>
    <row r="47" spans="1:16" x14ac:dyDescent="0.2">
      <c r="A47" s="33">
        <v>2025</v>
      </c>
      <c r="B47" s="27">
        <v>4166761.5104168272</v>
      </c>
      <c r="C47" s="27">
        <v>935834.88121227815</v>
      </c>
      <c r="D47" s="27">
        <v>67432.586736014651</v>
      </c>
      <c r="E47" s="27">
        <v>1585346.7209897463</v>
      </c>
      <c r="F47" s="27">
        <v>439589.10914836504</v>
      </c>
      <c r="G47" s="27"/>
      <c r="H47" s="27">
        <v>77867.279713800817</v>
      </c>
      <c r="I47" s="27">
        <v>92386.18904274542</v>
      </c>
      <c r="J47" s="27">
        <v>385.37897941903009</v>
      </c>
      <c r="K47" s="27">
        <f>SUM(B47:J47)</f>
        <v>7365603.6562391976</v>
      </c>
      <c r="L47" s="27">
        <v>-40703.336609728598</v>
      </c>
      <c r="M47" s="27" t="s">
        <v>4</v>
      </c>
      <c r="N47" s="77">
        <f>K47+L47</f>
        <v>7324900.319629469</v>
      </c>
      <c r="O47" s="78"/>
      <c r="P47" s="57">
        <f si="4" t="shared"/>
        <v>170638.84773596528</v>
      </c>
    </row>
    <row r="48" spans="1:16" x14ac:dyDescent="0.2">
      <c r="A48" s="26">
        <v>2026</v>
      </c>
      <c r="B48" s="27">
        <v>4361336.6697065961</v>
      </c>
      <c r="C48" s="27">
        <v>965814.33844124712</v>
      </c>
      <c r="D48" s="27">
        <v>72458.129965501241</v>
      </c>
      <c r="E48" s="27">
        <v>1626180.5200828246</v>
      </c>
      <c r="F48" s="27">
        <v>474511.47599901102</v>
      </c>
      <c r="G48" s="27"/>
      <c r="H48" s="27">
        <v>79268.927113244252</v>
      </c>
      <c r="I48" s="27">
        <v>91158.574775113113</v>
      </c>
      <c r="J48" s="27">
        <v>436.91266125283005</v>
      </c>
      <c r="K48" s="27">
        <f>SUM(B48:J48)</f>
        <v>7671165.5487447893</v>
      </c>
      <c r="L48" s="27">
        <v>-67037.087011091498</v>
      </c>
      <c r="M48" s="27" t="s">
        <v>4</v>
      </c>
      <c r="N48" s="77">
        <f>K48+L48</f>
        <v>7604128.4617336979</v>
      </c>
      <c r="O48" s="29"/>
      <c r="P48" s="57">
        <f si="4" t="shared"/>
        <v>170864.4145496102</v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baseType="lpstr" size="5">
      <vt:lpstr>Factbook</vt:lpstr>
      <vt:lpstr>Data</vt:lpstr>
      <vt:lpstr>Notes</vt:lpstr>
      <vt:lpstr>2025 Dec Data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2007-01-16T14:27:10Z</dcterms:created>
  <dc:creator>Guanci, Michael [LEGIS]</dc:creator>
  <cp:lastModifiedBy>Peters, Michael [LEGIS]</cp:lastModifiedBy>
  <cp:lastPrinted>2026-01-07T18:43:55Z</cp:lastPrinted>
  <dcterms:modified xsi:type="dcterms:W3CDTF">2026-01-07T18:44:07Z</dcterms:modified>
</cp:coreProperties>
</file>