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/>
  <mc:AlternateContent>
    <mc:Choice Requires="x15">
      <x15ac:absPath xmlns:x15ac="http://schemas.microsoft.com/office/spreadsheetml/2010/11/ac" url="C:\Users\Michael.Peters\AppData\Local\linc\"/>
    </mc:Choice>
  </mc:AlternateContent>
  <xr:revisionPtr documentId="13_ncr:1_{C95FBC60-E385-4AEE-B870-13282CEEA80E}" revIDLastSave="0" xr10:uidLastSave="{00000000-0000-0000-0000-000000000000}" xr6:coauthVersionLast="47" xr6:coauthVersionMax="47"/>
  <bookViews>
    <workbookView windowHeight="11295" windowWidth="21600" xWindow="3390" xr2:uid="{00000000-000D-0000-FFFF-FFFF00000000}" yWindow="1650" activeTab="0"/>
  </bookViews>
  <sheets>
    <sheet name="Data" r:id="rId2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<sst xmlns="http://schemas.openxmlformats.org/spreadsheetml/2006/main" count="37" uniqueCount="33">
  <si>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</si>
  <si>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</si>
  <si>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</si>
  <si>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</si>
  <si>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</si>
  <si>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</si>
  <si>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</si>
  <si>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</si>
  <si>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</si>
  <si>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</si>
  <si>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</si>
  <si>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</si>
  <si>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Appropriations</t>
  </si>
  <si>
    <t>Change</t>
  </si>
  <si>
    <t>Percent Change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</si>
  <si>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</si>
  <si>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</si>
  <si>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</si>
  <si>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</si>
  <si>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</si>
  <si>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</si>
  <si>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</si>
  <si>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</si>
  <si>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FiscalYear</t>
  </si>
  <si>
    <t>PercentChange</t>
  </si>
  <si>
    <t>LSA Tracking</t>
  </si>
  <si>
    <t>10-year average annual change</t>
  </si>
  <si>
    <t>General Fund Appropriations for Iowa Tuition Grants</t>
  </si>
  <si>
    <t>Add the Tuition Grant Program - Standing and the Tuition Grant - For Profit -Standing lines</t>
  </si>
  <si>
    <t>Moved to the Department of Ed with the FY2024 Alignment Bill 7/12/2023 mp</t>
  </si>
  <si>
    <t>Review the Approved Education Budget Bill for Figures</t>
  </si>
  <si>
    <t>Pull Appropriations Tracking for Ed</t>
  </si>
  <si>
    <t>Combine $ for Tuition Grant - Standing and For-Profit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</si>
</sst>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#,##0\ ;\(#,##0\)"/>
    <numFmt numFmtId="165" formatCode="0.0"/>
    <numFmt numFmtId="166" formatCode="0.0%"/>
    <numFmt numFmtId="167" formatCode="#,##0;\-\ #,##0"/>
    <numFmt numFmtId="168" formatCode="0.0%;\ \-\ 0.0%"/>
    <numFmt numFmtId="169" formatCode="#,##0_)"/>
    <numFmt numFmtId="171" formatCode="_(&quot;$&quot;* #,##0_);_(&quot;$&quot;* \(#,##0\);_(&quot;$&quot;* &quot;0&quot;_);_(@_)"/>
  </numFmts>
  <fonts count="14" x14ac:knownFonts="1"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Wingdings"/>
      <charset val="2"/>
    </font>
    <font>
      <sz val="9"/>
      <name val="Arial"/>
      <family val="2"/>
    </font>
    <font>
      <sz val="8"/>
      <name val="Arial"/>
      <family val="2"/>
    </font>
    <font>
      <sz val="8.5"/>
      <name val="Univers Condensed"/>
      <family val="2"/>
    </font>
    <font>
      <sz val="8.5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theme="0" tint="-0.249977111117893"/>
      </bottom>
      <diagonal/>
    </border>
    <border>
      <left/>
      <right style="dashDot">
        <color theme="0" tint="-0.249977111117893"/>
      </right>
      <top/>
      <bottom style="dashDot">
        <color theme="0" tint="-0.249977111117893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9"/>
  </cellStyleXfs>
  <cellXfs count="92">
    <xf borderId="0" fillId="0" fontId="0" numFmtId="0" xfId="0"/>
    <xf applyFont="1" borderId="0" fillId="0" fontId="2" numFmtId="0" xfId="0"/>
    <xf applyAlignment="1" applyFont="1" borderId="0" fillId="0" fontId="3" numFmtId="0" xfId="0">
      <alignment horizontal="center"/>
    </xf>
    <xf applyFont="1" borderId="0" fillId="0" fontId="4" numFmtId="0" xfId="0"/>
    <xf applyAlignment="1" applyFont="1" borderId="0" fillId="0" fontId="4" numFmtId="0" xfId="0">
      <alignment vertical="top"/>
    </xf>
    <xf applyAlignment="1" applyFont="1" applyNumberFormat="1" borderId="0" fillId="0" fontId="3" numFmtId="1" xfId="0">
      <alignment horizontal="centerContinuous"/>
    </xf>
    <xf applyAlignment="1" applyFont="1" borderId="0" fillId="0" fontId="4" numFmtId="0" xfId="0">
      <alignment horizontal="centerContinuous"/>
    </xf>
    <xf applyFont="1" borderId="0" fillId="0" fontId="5" numFmtId="0" xfId="0"/>
    <xf applyAlignment="1" applyFont="1" applyProtection="1" borderId="0" fillId="0" fontId="5" numFmtId="0" xfId="0">
      <alignment horizontal="center"/>
      <protection locked="0"/>
    </xf>
    <xf applyFont="1" applyNumberFormat="1" applyProtection="1" borderId="0" fillId="0" fontId="5" numFmtId="1" xfId="0">
      <protection locked="0"/>
    </xf>
    <xf applyFont="1" applyNumberFormat="1" applyProtection="1" borderId="0" fillId="0" fontId="5" numFmtId="164" xfId="0">
      <protection locked="0"/>
    </xf>
    <xf applyAlignment="1" applyFont="1" applyNumberFormat="1" borderId="0" fillId="0" fontId="5" numFmtId="1" xfId="0">
      <alignment horizontal="center"/>
    </xf>
    <xf applyFont="1" applyNumberFormat="1" borderId="0" fillId="0" fontId="5" numFmtId="165" xfId="0"/>
    <xf applyAlignment="1" applyFont="1" borderId="0" fillId="0" fontId="5" numFmtId="0" xfId="0">
      <alignment horizontal="center"/>
    </xf>
    <xf applyAlignment="1" applyFont="1" borderId="0" fillId="0" fontId="4" numFmtId="0" xfId="0">
      <alignment horizontal="left"/>
    </xf>
    <xf applyAlignment="1" applyFont="1" borderId="0" fillId="0" fontId="5" numFmtId="0" xfId="0">
      <alignment vertical="top"/>
    </xf>
    <xf applyFont="1" applyNumberFormat="1" borderId="0" fillId="0" fontId="3" numFmtId="1" xfId="0"/>
    <xf applyFont="1" borderId="0" fillId="0" fontId="3" numFmtId="0" xfId="0"/>
    <xf applyAlignment="1" applyFont="1" borderId="0" fillId="0" fontId="3" numFmtId="0" xfId="0">
      <alignment horizontal="centerContinuous"/>
    </xf>
    <xf applyAlignment="1" applyFont="1" borderId="0" fillId="0" fontId="9" numFmtId="0" xfId="0">
      <alignment horizontal="left"/>
    </xf>
    <xf applyFont="1" borderId="0" fillId="0" fontId="10" numFmtId="0" xfId="0"/>
    <xf applyAlignment="1" applyFont="1" borderId="0" fillId="0" fontId="11" numFmtId="0" xfId="0">
      <alignment horizontal="right"/>
    </xf>
    <xf applyFont="1" borderId="0" fillId="0" fontId="11" numFmtId="0" xfId="0"/>
    <xf applyAlignment="1" applyFont="1" borderId="0" fillId="0" fontId="9" numFmtId="0" xfId="0">
      <alignment horizontal="center"/>
    </xf>
    <xf applyAlignment="1" applyFont="1" borderId="0" fillId="0" fontId="9" numFmtId="0" xfId="0">
      <alignment horizontal="right"/>
    </xf>
    <xf applyAlignment="1" applyFont="1" applyNumberFormat="1" borderId="0" fillId="0" fontId="9" numFmtId="165" xfId="1"/>
    <xf applyFont="1" applyNumberFormat="1" borderId="0" fillId="0" fontId="9" numFmtId="165" xfId="3"/>
    <xf applyFont="1" applyNumberFormat="1" borderId="0" fillId="0" fontId="10" numFmtId="165" xfId="0"/>
    <xf applyAlignment="1" applyBorder="1" applyFont="1" applyNumberFormat="1" borderId="0" fillId="0" fontId="11" numFmtId="3" xfId="1"/>
    <xf applyAlignment="1" applyBorder="1" applyFont="1" applyNumberFormat="1" borderId="0" fillId="0" fontId="11" numFmtId="167" xfId="2"/>
    <xf applyBorder="1" applyFont="1" applyNumberFormat="1" borderId="0" fillId="0" fontId="11" numFmtId="168" xfId="3"/>
    <xf applyAlignment="1" applyFont="1" applyNumberFormat="1" borderId="0" fillId="0" fontId="11" numFmtId="3" xfId="1"/>
    <xf applyAlignment="1" applyFont="1" applyNumberFormat="1" borderId="0" fillId="0" fontId="11" numFmtId="167" xfId="2"/>
    <xf applyFont="1" borderId="0" fillId="0" fontId="7" numFmtId="0" xfId="0"/>
    <xf applyAlignment="1" applyFont="1" borderId="0" fillId="0" fontId="6" numFmtId="0" xfId="0">
      <alignment horizontal="left"/>
    </xf>
    <xf applyFont="1" applyNumberFormat="1" borderId="0" fillId="0" fontId="4" numFmtId="168" xfId="3"/>
    <xf applyBorder="1" applyFont="1" applyNumberFormat="1" borderId="0" fillId="0" fontId="4" numFmtId="168" xfId="3"/>
    <xf applyAlignment="1" applyBorder="1" applyFont="1" borderId="1" fillId="0" fontId="4" numFmtId="0" xfId="0">
      <alignment horizontal="center"/>
    </xf>
    <xf applyFont="1" borderId="0" fillId="0" fontId="8" numFmtId="0" xfId="0"/>
    <xf applyAlignment="1" applyBorder="1" applyFont="1" applyNumberFormat="1" borderId="0" fillId="0" fontId="4" numFmtId="3" xfId="1"/>
    <xf applyAlignment="1" applyBorder="1" applyFont="1" applyNumberFormat="1" borderId="0" fillId="0" fontId="4" numFmtId="167" xfId="2"/>
    <xf applyAlignment="1" applyFont="1" applyNumberFormat="1" borderId="0" fillId="0" fontId="5" numFmtId="166" xfId="0">
      <alignment vertical="top"/>
    </xf>
    <xf applyAlignment="1" borderId="0" fillId="0" fontId="0" numFmtId="0" xfId="0">
      <alignment horizontal="left"/>
    </xf>
    <xf applyAlignment="1" borderId="0" fillId="0" fontId="0" numFmtId="0" xfId="0">
      <alignment wrapText="1"/>
    </xf>
    <xf applyAlignment="1" applyNumberFormat="1" borderId="0" fillId="0" fontId="0" numFmtId="1" xfId="0">
      <alignment horizontal="left" vertical="top" wrapText="1"/>
    </xf>
    <xf applyAlignment="1" applyNumberFormat="1" borderId="0" fillId="0" fontId="0" numFmtId="1" xfId="0">
      <alignment horizontal="right"/>
    </xf>
    <xf applyFont="1" applyProtection="1" borderId="0" fillId="0" fontId="5" numFmtId="0" xfId="0">
      <protection hidden="1"/>
    </xf>
    <xf applyAlignment="1" applyFont="1" applyProtection="1" borderId="0" fillId="0" fontId="4" numFmtId="0" xfId="0">
      <alignment horizontal="left"/>
      <protection hidden="1"/>
    </xf>
    <xf applyFont="1" applyProtection="1" borderId="0" fillId="0" fontId="4" numFmtId="0" xfId="0">
      <protection hidden="1"/>
    </xf>
    <xf applyAlignment="1" applyBorder="1" applyFont="1" applyNumberFormat="1" applyProtection="1" borderId="0" fillId="0" fontId="4" numFmtId="166" xfId="1">
      <protection hidden="1"/>
    </xf>
    <xf applyBorder="1" applyFont="1" applyProtection="1" borderId="3" fillId="0" fontId="5" numFmtId="0" xfId="0">
      <protection hidden="1"/>
    </xf>
    <xf applyAlignment="1" applyBorder="1" applyFont="1" applyProtection="1" borderId="2" fillId="0" fontId="4" numFmtId="0" xfId="0">
      <alignment horizontal="left"/>
      <protection hidden="1"/>
    </xf>
    <xf applyBorder="1" applyFont="1" applyProtection="1" borderId="2" fillId="0" fontId="4" numFmtId="0" xfId="0">
      <protection hidden="1"/>
    </xf>
    <xf applyAlignment="1" applyBorder="1" applyFont="1" applyNumberFormat="1" applyProtection="1" borderId="2" fillId="0" fontId="4" numFmtId="166" xfId="1">
      <protection hidden="1"/>
    </xf>
    <xf applyBorder="1" applyFont="1" applyProtection="1" borderId="2" fillId="0" fontId="5" numFmtId="0" xfId="0">
      <protection hidden="1"/>
    </xf>
    <xf applyBorder="1" applyFont="1" applyProtection="1" borderId="2" fillId="0" fontId="11" numFmtId="0" xfId="0">
      <protection hidden="1"/>
    </xf>
    <xf applyFont="1" applyNumberFormat="1" applyProtection="1" borderId="0" fillId="0" fontId="4" numFmtId="168" xfId="3">
      <protection hidden="1"/>
    </xf>
    <xf applyAlignment="1" applyNumberFormat="1" borderId="0" fillId="0" fontId="0" numFmtId="3" xfId="0">
      <alignment horizontal="left"/>
    </xf>
    <xf applyAlignment="1" applyBorder="1" applyFont="1" applyNumberFormat="1" borderId="0" fillId="0" fontId="0" numFmtId="3" xfId="2">
      <alignment horizontal="right"/>
    </xf>
    <xf applyAlignment="1" applyBorder="1" applyFont="1" applyNumberFormat="1" borderId="0" fillId="0" fontId="0" numFmtId="168" xfId="3">
      <alignment horizontal="right"/>
    </xf>
    <xf applyNumberFormat="1" borderId="0" fillId="0" fontId="0" numFmtId="3" xfId="0"/>
    <xf applyAlignment="1" borderId="0" fillId="0" fontId="0" numFmtId="0" xfId="0">
      <alignment vertical="top"/>
    </xf>
    <xf applyAlignment="1" applyBorder="1" applyFont="1" applyNumberFormat="1" borderId="0" fillId="0" fontId="0" numFmtId="3" xfId="1">
      <alignment horizontal="right"/>
    </xf>
    <xf applyFont="1" applyNumberFormat="1" borderId="0" fillId="0" fontId="0" numFmtId="168" xfId="3"/>
    <xf applyNumberFormat="1" borderId="0" fillId="0" fontId="0" numFmtId="1" xfId="0"/>
    <xf applyAlignment="1" applyNumberFormat="1" borderId="0" fillId="0" fontId="0" numFmtId="1" xfId="0">
      <alignment horizontal="left"/>
    </xf>
    <xf applyAlignment="1" borderId="0" fillId="0" fontId="0" numFmtId="0" xfId="0">
      <alignment horizontal="right"/>
    </xf>
    <xf applyAlignment="1" borderId="0" fillId="0" fontId="0" numFmtId="0" xfId="0">
      <alignment horizontal="center"/>
    </xf>
    <xf applyAlignment="1" applyBorder="1" applyFont="1" applyNumberFormat="1" borderId="0" fillId="0" fontId="0" numFmtId="3" xfId="1"/>
    <xf applyAlignment="1" applyBorder="1" applyFont="1" applyNumberFormat="1" borderId="0" fillId="0" fontId="0" numFmtId="167" xfId="2"/>
    <xf applyBorder="1" applyFont="1" applyNumberFormat="1" borderId="0" fillId="0" fontId="0" numFmtId="168" xfId="3"/>
    <xf applyAlignment="1" applyFont="1" applyNumberFormat="1" borderId="0" fillId="0" fontId="0" numFmtId="3" xfId="1"/>
    <xf applyAlignment="1" applyFont="1" applyNumberFormat="1" borderId="0" fillId="0" fontId="0" numFmtId="167" xfId="2"/>
    <xf applyFont="1" applyNumberFormat="1" borderId="0" fillId="0" fontId="0" numFmtId="166" xfId="3"/>
    <xf applyFont="1" applyNumberFormat="1" borderId="0" fillId="0" fontId="11" numFmtId="3" xfId="0"/>
    <xf applyFont="1" applyNumberFormat="1" borderId="0" fillId="0" fontId="4" numFmtId="166" xfId="3"/>
    <xf applyFont="1" borderId="0" fillId="0" fontId="13" numFmtId="0" xfId="0"/>
    <xf applyAlignment="1" applyBorder="1" applyFont="1" applyNumberFormat="1" applyProtection="1" borderId="2" fillId="0" fontId="4" numFmtId="169" xfId="1">
      <protection hidden="1"/>
    </xf>
    <xf applyAlignment="1" applyBorder="1" applyFont="1" applyNumberFormat="1" applyProtection="1" borderId="0" fillId="0" fontId="4" numFmtId="169" xfId="1">
      <protection hidden="1"/>
    </xf>
    <xf applyAlignment="1" applyBorder="1" applyFont="1" applyNumberFormat="1" applyProtection="1" borderId="0" fillId="0" fontId="4" numFmtId="42" xfId="1">
      <protection hidden="1"/>
    </xf>
    <xf applyBorder="1" applyFont="1" borderId="1" fillId="0" fontId="4" numFmtId="0" xfId="0"/>
    <xf applyAlignment="1" applyBorder="1" applyFont="1" applyNumberFormat="1" borderId="1" fillId="0" fontId="4" numFmtId="167" xfId="2"/>
    <xf applyBorder="1" applyFont="1" applyNumberFormat="1" borderId="1" fillId="0" fontId="4" numFmtId="168" xfId="3"/>
    <xf applyNumberFormat="1" borderId="0" fillId="0" fontId="0" numFmtId="14" xfId="0"/>
    <xf applyBorder="1" applyFont="1" applyNumberFormat="1" borderId="0" fillId="0" fontId="11" numFmtId="166" xfId="3"/>
    <xf applyAlignment="1" borderId="0" fillId="0" fontId="0" numFmtId="0" xfId="0">
      <alignment horizontal="left" indent="2" vertical="top" wrapText="1"/>
    </xf>
    <xf applyAlignment="1" borderId="0" fillId="0" fontId="0" numFmtId="0" xfId="0">
      <alignment horizontal="left"/>
    </xf>
    <xf applyAlignment="1" applyFont="1" borderId="0" fillId="0" fontId="13" numFmtId="0" xfId="0">
      <alignment horizontal="left"/>
    </xf>
    <xf applyAlignment="1" applyFont="1" borderId="0" fillId="0" fontId="13" numFmtId="0" xfId="0">
      <alignment horizontal="center"/>
    </xf>
    <xf applyAlignment="1" applyBorder="1" applyFont="1" borderId="1" fillId="0" fontId="12" numFmtId="0" xfId="0">
      <alignment horizontal="left"/>
    </xf>
    <xf applyAlignment="1" applyFont="1" borderId="0" fillId="0" fontId="12" numFmtId="0" xfId="0">
      <alignment horizontal="left"/>
    </xf>
    <xf applyAlignment="1" applyBorder="1" applyFont="1" applyNumberFormat="1" applyProtection="1" borderId="0" fillId="0" fontId="4" numFmtId="171" xfId="1">
      <protection hidden="1"/>
    </xf>
  </cellXfs>
  <cellStyles count="4">
    <cellStyle builtinId="3" name="Comma" xfId="1"/>
    <cellStyle builtinId="4" name="Currency" xfId="2"/>
    <cellStyle builtinId="0" name="Normal" xfId="0"/>
    <cellStyle builtinId="5" name="Percent" xfId="3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40085311333187E-2"/>
          <c:y val="3.2904690267375108E-2"/>
          <c:w val="0.9138241583767297"/>
          <c:h val="0.87882764654418211"/>
        </c:manualLayout>
      </c:layout>
      <c:barChart>
        <c:barDir val="col"/>
        <c:grouping val="clustered"/>
        <c:varyColors val="0"/>
        <c:ser>
          <c:idx val="1"/>
          <c:order val="0"/>
          <c:tx>
            <c:v>Appropriations </c:v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Factbook!$C$27:$C$37</c:f>
              <c:strCache>
                <c:ptCount val="11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  <c:pt idx="7">
                  <c:v>FY 2023</c:v>
                </c:pt>
                <c:pt idx="8">
                  <c:v>FY 2024</c:v>
                </c:pt>
                <c:pt idx="9">
                  <c:v>FY 2025</c:v>
                </c:pt>
                <c:pt idx="10">
                  <c:v>FY 2026</c:v>
                </c:pt>
              </c:strCache>
            </c:strRef>
          </c:cat>
          <c:val>
            <c:numRef>
              <c:f>Factbook!$E$27:$E$37</c:f>
              <c:numCache>
                <c:formatCode>#,##0_)</c:formatCode>
                <c:ptCount val="11"/>
                <c:pt idx="0" formatCode="_(&quot;$&quot;* #,##0_);_(&quot;$&quot;* \(#,##0\);_(&quot;$&quot;* &quot;-&quot;_);_(@_)">
                  <c:v>50388448</c:v>
                </c:pt>
                <c:pt idx="1">
                  <c:v>50914681</c:v>
                </c:pt>
                <c:pt idx="2">
                  <c:v>48130951</c:v>
                </c:pt>
                <c:pt idx="3">
                  <c:v>47007171</c:v>
                </c:pt>
                <c:pt idx="4">
                  <c:v>48129683</c:v>
                </c:pt>
                <c:pt idx="5">
                  <c:v>48129683</c:v>
                </c:pt>
                <c:pt idx="6">
                  <c:v>49352270</c:v>
                </c:pt>
                <c:pt idx="7">
                  <c:v>50618451</c:v>
                </c:pt>
                <c:pt idx="8">
                  <c:v>51529531</c:v>
                </c:pt>
                <c:pt idx="9">
                  <c:v>52817769</c:v>
                </c:pt>
                <c:pt idx="10">
                  <c:v>53874124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35C-AACC-97ED80817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327863680"/>
        <c:axId val="327943296"/>
      </c:barChart>
      <c:barChart>
        <c:barDir val="col"/>
        <c:grouping val="clustered"/>
        <c:varyColors val="0"/>
        <c:ser>
          <c:idx val="0"/>
          <c:order val="1"/>
          <c:spPr>
            <a:noFill/>
          </c:spPr>
          <c:invertIfNegative val="0"/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588-435C-AACC-97ED80817F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Factbook!$T$27:$T$37</c:f>
              <c:numCache>
                <c:formatCode>0.0%;\ \-\ 0.0%</c:formatCode>
                <c:ptCount val="11"/>
                <c:pt idx="0">
                  <c:v>0</c:v>
                </c:pt>
                <c:pt idx="1">
                  <c:v>1.0443524674544451E-2</c:v>
                </c:pt>
                <c:pt idx="2">
                  <c:v>-5.4674407171479679E-2</c:v>
                </c:pt>
                <c:pt idx="3" formatCode="0.0%">
                  <c:v>-2.3348385532627434E-2</c:v>
                </c:pt>
                <c:pt idx="4">
                  <c:v>2.3879590626715231E-2</c:v>
                </c:pt>
                <c:pt idx="5">
                  <c:v>0</c:v>
                </c:pt>
                <c:pt idx="6">
                  <c:v>2.5401933355763011E-2</c:v>
                </c:pt>
                <c:pt idx="7">
                  <c:v>2.5655982997337307E-2</c:v>
                </c:pt>
                <c:pt idx="8">
                  <c:v>1.7998970375446691E-2</c:v>
                </c:pt>
                <c:pt idx="9">
                  <c:v>2.4999994663254359E-2</c:v>
                </c:pt>
                <c:pt idx="10">
                  <c:v>1.9999992805451512E-2</c:v>
                </c:pt>
              </c:numCache>
            </c:numRef>
          </c:cat>
          <c:val>
            <c:numRef>
              <c:f>Factbook!$S$27:$S$37</c:f>
              <c:numCache>
                <c:formatCode>#,##0</c:formatCode>
                <c:ptCount val="11"/>
                <c:pt idx="0">
                  <c:v>47388448</c:v>
                </c:pt>
                <c:pt idx="1">
                  <c:v>47914681</c:v>
                </c:pt>
                <c:pt idx="2">
                  <c:v>45130951</c:v>
                </c:pt>
                <c:pt idx="3">
                  <c:v>44007171</c:v>
                </c:pt>
                <c:pt idx="4">
                  <c:v>45129683</c:v>
                </c:pt>
                <c:pt idx="5">
                  <c:v>45129683</c:v>
                </c:pt>
                <c:pt idx="6">
                  <c:v>46352270</c:v>
                </c:pt>
                <c:pt idx="7">
                  <c:v>47618451</c:v>
                </c:pt>
                <c:pt idx="8">
                  <c:v>48529531</c:v>
                </c:pt>
                <c:pt idx="9">
                  <c:v>49817769</c:v>
                </c:pt>
                <c:pt idx="10">
                  <c:v>50874124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8-435C-AACC-97ED80817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327947008"/>
        <c:axId val="327945216"/>
      </c:barChart>
      <c:catAx>
        <c:axId val="3278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327943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7943296"/>
        <c:scaling>
          <c:orientation val="minMax"/>
          <c:max val="60000000"/>
        </c:scaling>
        <c:delete val="0"/>
        <c:axPos val="l"/>
        <c:numFmt formatCode="[=60]&quot;$&quot;##.0;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863680"/>
        <c:crosses val="autoZero"/>
        <c:crossBetween val="between"/>
        <c:majorUnit val="10000000"/>
        <c:dispUnits>
          <c:builtInUnit val="millions"/>
        </c:dispUnits>
      </c:valAx>
      <c:valAx>
        <c:axId val="327945216"/>
        <c:scaling>
          <c:orientation val="minMax"/>
          <c:max val="60000000"/>
          <c:min val="0"/>
        </c:scaling>
        <c:delete val="1"/>
        <c:axPos val="r"/>
        <c:numFmt formatCode="#,##0" sourceLinked="1"/>
        <c:majorTickMark val="out"/>
        <c:minorTickMark val="none"/>
        <c:tickLblPos val="nextTo"/>
        <c:crossAx val="327947008"/>
        <c:crosses val="max"/>
        <c:crossBetween val="between"/>
      </c:valAx>
      <c:catAx>
        <c:axId val="327947008"/>
        <c:scaling>
          <c:orientation val="minMax"/>
        </c:scaling>
        <c:delete val="1"/>
        <c:axPos val="b"/>
        <c:numFmt formatCode="0.0%;\ \-\ 0.0%" sourceLinked="1"/>
        <c:majorTickMark val="out"/>
        <c:minorTickMark val="none"/>
        <c:tickLblPos val="nextTo"/>
        <c:crossAx val="327945216"/>
        <c:crosses val="autoZero"/>
        <c:auto val="0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chemeClr val="bg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&amp;L&amp;8Source:  Legislative Services Agency, Fiscal Services Division
LSA Staff Contact:  Michael Peters (515.281.6934) m&amp;Uichael.peters@legis.iowa.gov
&amp;U
&amp;C&amp;G
&amp;R&amp;G</c:oddFooter>
    </c:headerFooter>
    <c:pageMargins b="1" l="0.75" r="0.75" t="1" header="0.5" footer="0.5"/>
    <c:pageSetup orientation="landscape" horizontalDpi="-4"/>
  </c:printSettings>
  <c:userShapes r:id="rId1"/>
</c:chartSpac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0.02285</cdr:x>
      <cdr:y>0.15085</cdr:y>
    </cdr:from>
    <cdr:to>
      <cdr:x>0.02285</cdr:x>
      <cdr:y>0.15085</cdr:y>
    </cdr:to>
    <cdr:sp macro="" textlink="">
      <cdr:nvSpPr>
        <cdr:cNvPr id="12290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085" y="47099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millions</a:t>
          </a:r>
        </a:p>
      </cdr:txBody>
    </cdr:sp>
  </cdr:relSizeAnchor>
  <cdr:relSizeAnchor xmlns:cdr="http://schemas.openxmlformats.org/drawingml/2006/chartDrawing">
    <cdr:from>
      <cdr:x>0.91115</cdr:x>
      <cdr:y>0.01707</cdr:y>
    </cdr:from>
    <cdr:to>
      <cdr:x>0.92857</cdr:x>
      <cdr:y>0.08144</cdr:y>
    </cdr:to>
    <cdr:sp macro="" textlink="">
      <cdr:nvSpPr>
        <cdr:cNvPr id="12291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5260" y="53200"/>
          <a:ext cx="76199" cy="200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0.07408</cdr:x>
      <cdr:y>0.01016</cdr:y>
    </cdr:from>
    <cdr:to>
      <cdr:x>0.419</cdr:x>
      <cdr:y>0.11941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0408" y="38735"/>
          <a:ext cx="2190242" cy="416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Appropriated (in Millions)</a:t>
          </a:r>
        </a:p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Percent</a:t>
          </a:r>
          <a:r>
            <a:rPr lang="en-US" sz="9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Change</a:t>
          </a:r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0"/>
  <sheetViews>
    <sheetView workbookViewId="0">
      <pane activePane="bottomLeft" state="frozen" topLeftCell="A2" ySplit="1"/>
      <selection activeCell="I24" pane="bottomLeft" sqref="I24"/>
    </sheetView>
  </sheetViews>
  <sheetFormatPr customHeight="1" defaultColWidth="9.140625" defaultRowHeight="12" x14ac:dyDescent="0.2"/>
  <cols>
    <col min="1" max="1" customWidth="true" style="64" width="9.0" collapsed="false"/>
    <col min="2" max="2" bestFit="true" customWidth="true" style="60" width="12.42578125" collapsed="false"/>
    <col min="3" max="3" bestFit="true" customWidth="true" style="60" width="11.0" collapsed="false"/>
    <col min="4" max="4" bestFit="true" customWidth="true" width="14.28515625" collapsed="false"/>
  </cols>
  <sheetData>
    <row customHeight="1" ht="12" r="1" spans="1:24" x14ac:dyDescent="0.2">
      <c r="A1" s="65" t="s">
        <v>23</v>
      </c>
      <c r="B1" s="57" t="s">
        <v>12</v>
      </c>
      <c r="C1" s="57" t="s">
        <v>13</v>
      </c>
      <c r="D1" s="42" t="s">
        <v>24</v>
      </c>
    </row>
    <row customHeight="1" ht="12" r="2" spans="1:24" x14ac:dyDescent="0.2">
      <c r="A2" s="45">
        <v>2001</v>
      </c>
      <c r="B2" s="58">
        <v>48830075</v>
      </c>
      <c r="C2" s="58">
        <v>1165325</v>
      </c>
      <c r="D2" s="59">
        <v>2.4E-2</v>
      </c>
      <c r="G2" s="60"/>
    </row>
    <row customHeight="1" ht="12" r="3" spans="1:24" x14ac:dyDescent="0.2">
      <c r="A3" s="45">
        <v>2002</v>
      </c>
      <c r="B3" s="58">
        <v>47155382</v>
      </c>
      <c r="C3" s="58">
        <f>IF(B3&gt;0,SUM(B3-B2),"")</f>
        <v>-1674693</v>
      </c>
      <c r="D3" s="59">
        <f>IF(C2&lt;&gt;0,(C3/B2),"")</f>
        <v>-3.4296342981246702E-2</v>
      </c>
    </row>
    <row customHeight="1" ht="12" r="4" spans="1:24" x14ac:dyDescent="0.2">
      <c r="A4" s="45">
        <v>2003</v>
      </c>
      <c r="B4" s="58">
        <v>46117964</v>
      </c>
      <c r="C4" s="58">
        <f ref="C4:C67" si="0" t="shared">IF(B4&gt;0,SUM(B4-B3),"")</f>
        <v>-1037418</v>
      </c>
      <c r="D4" s="59">
        <f ref="D4:D16" si="1" t="shared">IF(C3&lt;&gt;0,(C4/B3),"")</f>
        <v>-2.1999991432579212E-2</v>
      </c>
      <c r="I4" s="66"/>
      <c r="K4" s="67"/>
      <c r="M4" s="67"/>
      <c r="O4" s="67"/>
    </row>
    <row customHeight="1" ht="12" r="5" spans="1:24" x14ac:dyDescent="0.2">
      <c r="A5" s="45">
        <v>2004</v>
      </c>
      <c r="B5" s="58">
        <v>45200787</v>
      </c>
      <c r="C5" s="58">
        <f si="0" t="shared"/>
        <v>-917177</v>
      </c>
      <c r="D5" s="59">
        <f si="1" t="shared"/>
        <v>-1.9887629904910806E-2</v>
      </c>
      <c r="K5" s="68"/>
      <c r="M5" s="69"/>
      <c r="O5" s="70"/>
    </row>
    <row customFormat="1" customHeight="1" ht="12" r="6" s="61" spans="1:24" x14ac:dyDescent="0.2">
      <c r="A6" s="45">
        <v>2005</v>
      </c>
      <c r="B6" s="58">
        <v>47157515</v>
      </c>
      <c r="C6" s="58">
        <f si="0" t="shared"/>
        <v>1956728</v>
      </c>
      <c r="D6" s="59">
        <f si="1" t="shared"/>
        <v>4.3289688739269076E-2</v>
      </c>
      <c r="G6"/>
      <c r="H6"/>
      <c r="I6"/>
      <c r="J6"/>
      <c r="K6" s="68"/>
      <c r="L6"/>
      <c r="M6" s="69"/>
      <c r="N6"/>
      <c r="O6" s="70"/>
      <c r="P6"/>
      <c r="Q6"/>
      <c r="R6"/>
      <c r="S6"/>
      <c r="T6"/>
      <c r="U6"/>
      <c r="V6"/>
      <c r="W6"/>
      <c r="X6"/>
    </row>
    <row customFormat="1" customHeight="1" ht="12" r="7" s="61" spans="1:24" x14ac:dyDescent="0.2">
      <c r="A7" s="45">
        <v>2006</v>
      </c>
      <c r="B7" s="62">
        <v>49673575</v>
      </c>
      <c r="C7" s="58">
        <f si="0" t="shared"/>
        <v>2516060</v>
      </c>
      <c r="D7" s="59">
        <f si="1" t="shared"/>
        <v>5.3354380526624438E-2</v>
      </c>
      <c r="G7"/>
      <c r="H7"/>
      <c r="I7"/>
      <c r="J7"/>
      <c r="K7" s="68"/>
      <c r="L7"/>
      <c r="M7" s="69"/>
      <c r="N7"/>
      <c r="O7" s="70"/>
      <c r="P7"/>
      <c r="Q7"/>
      <c r="R7"/>
      <c r="S7"/>
      <c r="T7"/>
      <c r="U7"/>
      <c r="V7"/>
      <c r="W7"/>
      <c r="X7"/>
    </row>
    <row customHeight="1" ht="12" r="8" spans="1:24" x14ac:dyDescent="0.2">
      <c r="A8" s="45">
        <v>2007</v>
      </c>
      <c r="B8" s="62">
        <v>51673576</v>
      </c>
      <c r="C8" s="58">
        <f si="0" t="shared"/>
        <v>2000001</v>
      </c>
      <c r="D8" s="59">
        <f si="1" t="shared"/>
        <v>4.026287618718806E-2</v>
      </c>
      <c r="G8" s="61"/>
      <c r="K8" s="71"/>
      <c r="M8" s="72"/>
      <c r="O8" s="63"/>
      <c r="Q8" s="61"/>
      <c r="R8" s="61"/>
      <c r="S8" s="61"/>
      <c r="T8" s="61"/>
      <c r="U8" s="42"/>
      <c r="V8" s="61"/>
      <c r="W8" s="61"/>
      <c r="X8" s="61"/>
    </row>
    <row customHeight="1" ht="12" r="9" spans="1:24" x14ac:dyDescent="0.2">
      <c r="A9" s="45">
        <v>2008</v>
      </c>
      <c r="B9" s="62">
        <v>53748576</v>
      </c>
      <c r="C9" s="58">
        <f si="0" t="shared"/>
        <v>2075000</v>
      </c>
      <c r="D9" s="59">
        <f si="1" t="shared"/>
        <v>4.0155920310218127E-2</v>
      </c>
      <c r="G9" s="61"/>
      <c r="K9" s="71"/>
      <c r="M9" s="72"/>
      <c r="O9" s="63"/>
      <c r="Q9" s="61"/>
      <c r="R9" s="61"/>
      <c r="S9" s="61"/>
      <c r="T9" s="61"/>
      <c r="U9" s="61"/>
      <c r="V9" s="61"/>
      <c r="W9" s="61"/>
      <c r="X9" s="61"/>
    </row>
    <row customHeight="1" ht="12" r="10" spans="1:24" x14ac:dyDescent="0.2">
      <c r="A10" s="45">
        <v>2009</v>
      </c>
      <c r="B10" s="62">
        <v>54764597</v>
      </c>
      <c r="C10" s="58">
        <f si="0" t="shared"/>
        <v>1016021</v>
      </c>
      <c r="D10" s="59">
        <f si="1" t="shared"/>
        <v>1.8903217082439541E-2</v>
      </c>
      <c r="E10" s="63"/>
      <c r="G10" s="61"/>
      <c r="K10" s="71"/>
      <c r="M10" s="72"/>
      <c r="O10" s="63"/>
      <c r="Q10" s="61"/>
      <c r="R10" s="61"/>
      <c r="S10" s="61"/>
      <c r="T10" s="61"/>
      <c r="U10" s="61"/>
      <c r="V10" s="61"/>
      <c r="W10" s="61"/>
      <c r="X10" s="61"/>
    </row>
    <row customHeight="1" ht="12" r="11" spans="1:24" x14ac:dyDescent="0.2">
      <c r="A11" s="45">
        <v>2010</v>
      </c>
      <c r="B11" s="62">
        <v>46981467</v>
      </c>
      <c r="C11" s="58">
        <f si="0" t="shared"/>
        <v>-7783130</v>
      </c>
      <c r="D11" s="59">
        <f si="1" t="shared"/>
        <v>-0.14211973476222239</v>
      </c>
      <c r="G11" s="61"/>
      <c r="Q11" s="61"/>
      <c r="R11" s="61"/>
      <c r="S11" s="61"/>
      <c r="T11" s="61"/>
      <c r="U11" s="61"/>
      <c r="V11" s="61"/>
      <c r="W11" s="61"/>
      <c r="X11" s="61"/>
    </row>
    <row customHeight="1" ht="12" r="12" spans="1:24" x14ac:dyDescent="0.2">
      <c r="A12" s="45">
        <v>2011</v>
      </c>
      <c r="B12" s="62">
        <v>48663935</v>
      </c>
      <c r="C12" s="58">
        <f si="0" t="shared"/>
        <v>1682468</v>
      </c>
      <c r="D12" s="59">
        <f si="1" t="shared"/>
        <v>3.5811312575658824E-2</v>
      </c>
      <c r="G12" s="61"/>
      <c r="Q12" s="61"/>
      <c r="R12" s="61"/>
      <c r="S12" s="61"/>
      <c r="T12" s="61"/>
      <c r="U12" s="61"/>
      <c r="V12" s="61"/>
      <c r="W12" s="61"/>
      <c r="X12" s="61"/>
    </row>
    <row customHeight="1" ht="12" r="13" spans="1:24" x14ac:dyDescent="0.2">
      <c r="A13" s="45">
        <v>2012</v>
      </c>
      <c r="B13" s="62">
        <v>47513448</v>
      </c>
      <c r="C13" s="58">
        <f si="0" t="shared"/>
        <v>-1150487</v>
      </c>
      <c r="D13" s="59">
        <f si="1" t="shared"/>
        <v>-2.3641470834612942E-2</v>
      </c>
      <c r="G13" s="61"/>
      <c r="Q13" s="61"/>
      <c r="R13" s="61"/>
      <c r="S13" s="61"/>
      <c r="T13" s="61"/>
      <c r="U13" s="61"/>
      <c r="V13" s="61"/>
      <c r="W13" s="61"/>
      <c r="X13" s="61"/>
    </row>
    <row customHeight="1" ht="12" r="14" spans="1:24" x14ac:dyDescent="0.2">
      <c r="A14" s="45">
        <v>2013</v>
      </c>
      <c r="B14" s="62">
        <v>48013448</v>
      </c>
      <c r="C14" s="58">
        <f si="0" t="shared"/>
        <v>500000</v>
      </c>
      <c r="D14" s="59">
        <f si="1" t="shared"/>
        <v>1.0523336466762E-2</v>
      </c>
      <c r="G14" s="61"/>
      <c r="Q14" s="61"/>
      <c r="R14" s="61"/>
      <c r="S14" s="61"/>
      <c r="T14" s="61"/>
      <c r="U14" s="61"/>
      <c r="V14" s="61"/>
      <c r="W14" s="61"/>
      <c r="X14" s="61"/>
    </row>
    <row customHeight="1" ht="12" r="15" spans="1:24" x14ac:dyDescent="0.2">
      <c r="A15" s="45">
        <v>2014</v>
      </c>
      <c r="B15" s="62">
        <v>49513448</v>
      </c>
      <c r="C15" s="58">
        <f si="0" t="shared"/>
        <v>1500000</v>
      </c>
      <c r="D15" s="59">
        <f si="1" t="shared"/>
        <v>3.124124724389717E-2</v>
      </c>
      <c r="G15" s="61"/>
      <c r="Q15" s="61"/>
      <c r="R15" s="61"/>
      <c r="S15" s="61"/>
      <c r="T15" s="61"/>
      <c r="U15" s="61"/>
      <c r="V15" s="61"/>
      <c r="W15" s="61"/>
      <c r="X15" s="61"/>
    </row>
    <row customHeight="1" ht="12" r="16" spans="1:24" x14ac:dyDescent="0.2">
      <c r="A16" s="45">
        <v>2015</v>
      </c>
      <c r="B16" s="62">
        <v>50388448</v>
      </c>
      <c r="C16" s="58">
        <f si="0" t="shared"/>
        <v>875000</v>
      </c>
      <c r="D16" s="59">
        <f si="1" t="shared"/>
        <v>1.7671966613999494E-2</v>
      </c>
      <c r="G16" s="61"/>
      <c r="Q16" s="61"/>
      <c r="R16" s="61"/>
      <c r="S16" s="61"/>
      <c r="T16" s="61"/>
      <c r="U16" s="61"/>
      <c r="V16" s="61"/>
      <c r="W16" s="61"/>
      <c r="X16" s="61"/>
    </row>
    <row customHeight="1" ht="12" r="17" spans="1:24" x14ac:dyDescent="0.2">
      <c r="A17" s="45">
        <v>2016</v>
      </c>
      <c r="B17" s="62">
        <f>48413448+1975000</f>
        <v>50388448</v>
      </c>
      <c r="C17" s="58">
        <f si="0" t="shared"/>
        <v>0</v>
      </c>
      <c r="D17" s="59">
        <f>IF(C16&lt;&gt;0,(C17/B16),"")</f>
        <v>0</v>
      </c>
      <c r="G17" s="61"/>
      <c r="Q17" s="61"/>
      <c r="R17" s="61"/>
      <c r="S17" s="61"/>
      <c r="T17" s="61"/>
      <c r="U17" s="61"/>
      <c r="V17" s="61"/>
      <c r="W17" s="61"/>
      <c r="X17" s="61"/>
    </row>
    <row customHeight="1" ht="12" r="18" spans="1:24" x14ac:dyDescent="0.2">
      <c r="A18" s="64">
        <v>2017</v>
      </c>
      <c r="B18" s="60">
        <f>48939681+1975000</f>
        <v>50914681</v>
      </c>
      <c r="C18" s="58">
        <f si="0" t="shared"/>
        <v>526233</v>
      </c>
      <c r="D18" s="59">
        <f>IF(B17&lt;&gt;-1,(C18/B17),"")</f>
        <v>1.0443524674544451E-2</v>
      </c>
      <c r="F18" s="73">
        <f>1975000/B18</f>
        <v>3.8790383465232746E-2</v>
      </c>
    </row>
    <row customHeight="1" ht="12" r="19" spans="1:24" x14ac:dyDescent="0.2">
      <c r="A19" s="64">
        <v>2018</v>
      </c>
      <c r="B19" s="60">
        <f>46630951+1500000</f>
        <v>48130951</v>
      </c>
      <c r="C19" s="58">
        <f si="0" t="shared"/>
        <v>-2783730</v>
      </c>
      <c r="D19" s="59">
        <f>IF(B18&lt;&gt;-1,(C19/B18),"")</f>
        <v>-5.4674407171479679E-2</v>
      </c>
    </row>
    <row customHeight="1" ht="12" r="20" spans="1:24" x14ac:dyDescent="0.2">
      <c r="A20" s="64">
        <v>2019</v>
      </c>
      <c r="B20" s="60">
        <f>46630951+376220</f>
        <v>47007171</v>
      </c>
      <c r="C20" s="58">
        <f si="0" t="shared"/>
        <v>-1123780</v>
      </c>
      <c r="D20" s="59">
        <f ref="D20:D82" si="2" t="shared">IF(B19&lt;&gt;-1,(C20/B19),"")</f>
        <v>-2.3348385532627434E-2</v>
      </c>
    </row>
    <row customHeight="1" ht="12" r="21" spans="1:24" x14ac:dyDescent="0.2">
      <c r="A21" s="64">
        <v>2020</v>
      </c>
      <c r="B21" s="60">
        <f>47703463+426220</f>
        <v>48129683</v>
      </c>
      <c r="C21" s="58">
        <f si="0" t="shared"/>
        <v>1122512</v>
      </c>
      <c r="D21" s="59">
        <f si="2" t="shared"/>
        <v>2.3879590626715231E-2</v>
      </c>
    </row>
    <row customHeight="1" ht="12" r="22" spans="1:24" x14ac:dyDescent="0.2">
      <c r="A22" s="64">
        <v>2021</v>
      </c>
      <c r="B22" s="60">
        <f>47703463+426220</f>
        <v>48129683</v>
      </c>
      <c r="C22" s="58">
        <f si="0" t="shared"/>
        <v>0</v>
      </c>
      <c r="D22" s="59">
        <f si="2" t="shared"/>
        <v>0</v>
      </c>
    </row>
    <row customHeight="1" ht="12" r="23" spans="1:24" x14ac:dyDescent="0.2">
      <c r="A23" s="64">
        <v>2022</v>
      </c>
      <c r="B23" s="60">
        <f>48896050+456220</f>
        <v>49352270</v>
      </c>
      <c r="C23" s="58">
        <f si="0" t="shared"/>
        <v>1222587</v>
      </c>
      <c r="D23" s="59">
        <f si="2" t="shared"/>
        <v>2.5401933355763011E-2</v>
      </c>
    </row>
    <row customHeight="1" ht="12" r="24" spans="1:24" x14ac:dyDescent="0.2">
      <c r="A24" s="64">
        <v>2023</v>
      </c>
      <c r="B24" s="60">
        <v>50618451</v>
      </c>
      <c r="C24" s="58">
        <f si="0" t="shared"/>
        <v>1266181</v>
      </c>
      <c r="D24" s="59">
        <f si="2" t="shared"/>
        <v>2.5655982997337307E-2</v>
      </c>
    </row>
    <row customHeight="1" ht="12" r="25" spans="1:24" x14ac:dyDescent="0.2">
      <c r="A25" s="64">
        <v>2024</v>
      </c>
      <c r="B25" s="60">
        <v>51529531</v>
      </c>
      <c r="C25" s="58">
        <f si="0" t="shared"/>
        <v>911080</v>
      </c>
      <c r="D25" s="59">
        <f si="2" t="shared"/>
        <v>1.7998970375446691E-2</v>
      </c>
    </row>
    <row customHeight="1" ht="12" r="26" spans="1:24" x14ac:dyDescent="0.2">
      <c r="A26" s="64">
        <v>2025</v>
      </c>
      <c r="B26" s="60">
        <v>52817769</v>
      </c>
      <c r="C26" s="58">
        <f si="0" t="shared"/>
        <v>1288238</v>
      </c>
      <c r="D26" s="59">
        <f si="2" t="shared"/>
        <v>2.4999994663254359E-2</v>
      </c>
    </row>
    <row customHeight="1" ht="12" r="27" spans="1:24" x14ac:dyDescent="0.2">
      <c r="A27" s="64">
        <v>2026</v>
      </c>
      <c r="B27" s="60">
        <v>53874124</v>
      </c>
      <c r="C27" s="58">
        <f si="0" t="shared"/>
        <v>1056355</v>
      </c>
      <c r="D27" s="59">
        <f si="2" t="shared"/>
        <v>1.9999992805451512E-2</v>
      </c>
    </row>
    <row customHeight="1" ht="12" r="28" spans="1:24" x14ac:dyDescent="0.2">
      <c r="C28" s="58" t="str">
        <f si="0" t="shared"/>
        <v/>
      </c>
      <c r="D28" s="59" t="e">
        <f si="2" t="shared"/>
        <v>#VALUE!</v>
      </c>
    </row>
    <row customHeight="1" ht="12" r="29" spans="1:24" x14ac:dyDescent="0.2">
      <c r="C29" s="58" t="str">
        <f si="0" t="shared"/>
        <v/>
      </c>
      <c r="D29" s="59" t="e">
        <f si="2" t="shared"/>
        <v>#VALUE!</v>
      </c>
    </row>
    <row customHeight="1" ht="12" r="30" spans="1:24" x14ac:dyDescent="0.2">
      <c r="C30" s="58" t="str">
        <f si="0" t="shared"/>
        <v/>
      </c>
      <c r="D30" s="59" t="e">
        <f si="2" t="shared"/>
        <v>#VALUE!</v>
      </c>
    </row>
    <row customHeight="1" ht="12" r="31" spans="1:24" x14ac:dyDescent="0.2">
      <c r="C31" s="58" t="str">
        <f si="0" t="shared"/>
        <v/>
      </c>
      <c r="D31" s="59" t="e">
        <f si="2" t="shared"/>
        <v>#VALUE!</v>
      </c>
    </row>
    <row customHeight="1" ht="12" r="32" spans="1:24" x14ac:dyDescent="0.2">
      <c r="C32" s="58" t="str">
        <f si="0" t="shared"/>
        <v/>
      </c>
      <c r="D32" s="59" t="e">
        <f si="2" t="shared"/>
        <v>#VALUE!</v>
      </c>
    </row>
    <row customHeight="1" ht="12" r="33" spans="3:4" x14ac:dyDescent="0.2">
      <c r="C33" s="58" t="str">
        <f si="0" t="shared"/>
        <v/>
      </c>
      <c r="D33" s="59" t="e">
        <f si="2" t="shared"/>
        <v>#VALUE!</v>
      </c>
    </row>
    <row customHeight="1" ht="12" r="34" spans="3:4" x14ac:dyDescent="0.2">
      <c r="C34" s="58" t="str">
        <f si="0" t="shared"/>
        <v/>
      </c>
      <c r="D34" s="59" t="e">
        <f si="2" t="shared"/>
        <v>#VALUE!</v>
      </c>
    </row>
    <row customHeight="1" ht="12" r="35" spans="3:4" x14ac:dyDescent="0.2">
      <c r="C35" s="58" t="str">
        <f si="0" t="shared"/>
        <v/>
      </c>
      <c r="D35" s="59" t="e">
        <f si="2" t="shared"/>
        <v>#VALUE!</v>
      </c>
    </row>
    <row customHeight="1" ht="12" r="36" spans="3:4" x14ac:dyDescent="0.2">
      <c r="C36" s="58" t="str">
        <f si="0" t="shared"/>
        <v/>
      </c>
      <c r="D36" s="59" t="e">
        <f si="2" t="shared"/>
        <v>#VALUE!</v>
      </c>
    </row>
    <row customHeight="1" ht="12" r="37" spans="3:4" x14ac:dyDescent="0.2">
      <c r="C37" s="58" t="str">
        <f si="0" t="shared"/>
        <v/>
      </c>
      <c r="D37" s="59" t="e">
        <f si="2" t="shared"/>
        <v>#VALUE!</v>
      </c>
    </row>
    <row customHeight="1" ht="12" r="38" spans="3:4" x14ac:dyDescent="0.2">
      <c r="C38" s="58" t="str">
        <f si="0" t="shared"/>
        <v/>
      </c>
      <c r="D38" s="59" t="e">
        <f si="2" t="shared"/>
        <v>#VALUE!</v>
      </c>
    </row>
    <row customHeight="1" ht="12" r="39" spans="3:4" x14ac:dyDescent="0.2">
      <c r="C39" s="58" t="str">
        <f si="0" t="shared"/>
        <v/>
      </c>
      <c r="D39" s="59" t="e">
        <f si="2" t="shared"/>
        <v>#VALUE!</v>
      </c>
    </row>
    <row customHeight="1" ht="12" r="40" spans="3:4" x14ac:dyDescent="0.2">
      <c r="C40" s="58" t="str">
        <f si="0" t="shared"/>
        <v/>
      </c>
      <c r="D40" s="59" t="e">
        <f si="2" t="shared"/>
        <v>#VALUE!</v>
      </c>
    </row>
    <row customHeight="1" ht="12" r="41" spans="3:4" x14ac:dyDescent="0.2">
      <c r="C41" s="58" t="str">
        <f si="0" t="shared"/>
        <v/>
      </c>
      <c r="D41" s="59" t="e">
        <f si="2" t="shared"/>
        <v>#VALUE!</v>
      </c>
    </row>
    <row customHeight="1" ht="12" r="42" spans="3:4" x14ac:dyDescent="0.2">
      <c r="C42" s="58" t="str">
        <f si="0" t="shared"/>
        <v/>
      </c>
      <c r="D42" s="59" t="e">
        <f si="2" t="shared"/>
        <v>#VALUE!</v>
      </c>
    </row>
    <row customHeight="1" ht="12" r="43" spans="3:4" x14ac:dyDescent="0.2">
      <c r="C43" s="58" t="str">
        <f si="0" t="shared"/>
        <v/>
      </c>
      <c r="D43" s="59" t="e">
        <f si="2" t="shared"/>
        <v>#VALUE!</v>
      </c>
    </row>
    <row customHeight="1" ht="12" r="44" spans="3:4" x14ac:dyDescent="0.2">
      <c r="C44" s="58" t="str">
        <f si="0" t="shared"/>
        <v/>
      </c>
      <c r="D44" s="59" t="e">
        <f si="2" t="shared"/>
        <v>#VALUE!</v>
      </c>
    </row>
    <row customHeight="1" ht="12" r="45" spans="3:4" x14ac:dyDescent="0.2">
      <c r="C45" s="58" t="str">
        <f si="0" t="shared"/>
        <v/>
      </c>
      <c r="D45" s="59" t="e">
        <f si="2" t="shared"/>
        <v>#VALUE!</v>
      </c>
    </row>
    <row customHeight="1" ht="12" r="46" spans="3:4" x14ac:dyDescent="0.2">
      <c r="C46" s="58" t="str">
        <f si="0" t="shared"/>
        <v/>
      </c>
      <c r="D46" s="59" t="e">
        <f si="2" t="shared"/>
        <v>#VALUE!</v>
      </c>
    </row>
    <row customHeight="1" ht="12" r="47" spans="3:4" x14ac:dyDescent="0.2">
      <c r="C47" s="58" t="str">
        <f si="0" t="shared"/>
        <v/>
      </c>
      <c r="D47" s="59" t="e">
        <f si="2" t="shared"/>
        <v>#VALUE!</v>
      </c>
    </row>
    <row customHeight="1" ht="12" r="48" spans="3:4" x14ac:dyDescent="0.2">
      <c r="C48" s="58" t="str">
        <f si="0" t="shared"/>
        <v/>
      </c>
      <c r="D48" s="59" t="e">
        <f si="2" t="shared"/>
        <v>#VALUE!</v>
      </c>
    </row>
    <row customHeight="1" ht="12" r="49" spans="3:4" x14ac:dyDescent="0.2">
      <c r="C49" s="58" t="str">
        <f si="0" t="shared"/>
        <v/>
      </c>
      <c r="D49" s="59" t="e">
        <f si="2" t="shared"/>
        <v>#VALUE!</v>
      </c>
    </row>
    <row customHeight="1" ht="12" r="50" spans="3:4" x14ac:dyDescent="0.2">
      <c r="C50" s="58" t="str">
        <f si="0" t="shared"/>
        <v/>
      </c>
      <c r="D50" s="59" t="e">
        <f si="2" t="shared"/>
        <v>#VALUE!</v>
      </c>
    </row>
    <row customHeight="1" ht="12" r="51" spans="3:4" x14ac:dyDescent="0.2">
      <c r="C51" s="58" t="str">
        <f si="0" t="shared"/>
        <v/>
      </c>
      <c r="D51" s="59" t="e">
        <f si="2" t="shared"/>
        <v>#VALUE!</v>
      </c>
    </row>
    <row customHeight="1" ht="12" r="52" spans="3:4" x14ac:dyDescent="0.2">
      <c r="C52" s="58" t="str">
        <f si="0" t="shared"/>
        <v/>
      </c>
      <c r="D52" s="59" t="e">
        <f si="2" t="shared"/>
        <v>#VALUE!</v>
      </c>
    </row>
    <row customHeight="1" ht="12" r="53" spans="3:4" x14ac:dyDescent="0.2">
      <c r="C53" s="58" t="str">
        <f si="0" t="shared"/>
        <v/>
      </c>
      <c r="D53" s="59" t="e">
        <f si="2" t="shared"/>
        <v>#VALUE!</v>
      </c>
    </row>
    <row customHeight="1" ht="12" r="54" spans="3:4" x14ac:dyDescent="0.2">
      <c r="C54" s="58" t="str">
        <f si="0" t="shared"/>
        <v/>
      </c>
      <c r="D54" s="59" t="e">
        <f si="2" t="shared"/>
        <v>#VALUE!</v>
      </c>
    </row>
    <row customHeight="1" ht="12" r="55" spans="3:4" x14ac:dyDescent="0.2">
      <c r="C55" s="58" t="str">
        <f si="0" t="shared"/>
        <v/>
      </c>
      <c r="D55" s="59" t="e">
        <f si="2" t="shared"/>
        <v>#VALUE!</v>
      </c>
    </row>
    <row customHeight="1" ht="12" r="56" spans="3:4" x14ac:dyDescent="0.2">
      <c r="C56" s="58" t="str">
        <f si="0" t="shared"/>
        <v/>
      </c>
      <c r="D56" s="59" t="e">
        <f si="2" t="shared"/>
        <v>#VALUE!</v>
      </c>
    </row>
    <row customHeight="1" ht="12" r="57" spans="3:4" x14ac:dyDescent="0.2">
      <c r="C57" s="58" t="str">
        <f si="0" t="shared"/>
        <v/>
      </c>
      <c r="D57" s="59" t="e">
        <f si="2" t="shared"/>
        <v>#VALUE!</v>
      </c>
    </row>
    <row customHeight="1" ht="12" r="58" spans="3:4" x14ac:dyDescent="0.2">
      <c r="C58" s="58" t="str">
        <f si="0" t="shared"/>
        <v/>
      </c>
      <c r="D58" s="59" t="e">
        <f si="2" t="shared"/>
        <v>#VALUE!</v>
      </c>
    </row>
    <row customHeight="1" ht="12" r="59" spans="3:4" x14ac:dyDescent="0.2">
      <c r="C59" s="58" t="str">
        <f si="0" t="shared"/>
        <v/>
      </c>
      <c r="D59" s="59" t="e">
        <f si="2" t="shared"/>
        <v>#VALUE!</v>
      </c>
    </row>
    <row customHeight="1" ht="12" r="60" spans="3:4" x14ac:dyDescent="0.2">
      <c r="C60" s="58" t="str">
        <f si="0" t="shared"/>
        <v/>
      </c>
      <c r="D60" s="59" t="e">
        <f si="2" t="shared"/>
        <v>#VALUE!</v>
      </c>
    </row>
    <row customHeight="1" ht="12" r="61" spans="3:4" x14ac:dyDescent="0.2">
      <c r="C61" s="58" t="str">
        <f si="0" t="shared"/>
        <v/>
      </c>
      <c r="D61" s="59" t="e">
        <f si="2" t="shared"/>
        <v>#VALUE!</v>
      </c>
    </row>
    <row customHeight="1" ht="12" r="62" spans="3:4" x14ac:dyDescent="0.2">
      <c r="C62" s="58" t="str">
        <f si="0" t="shared"/>
        <v/>
      </c>
      <c r="D62" s="59" t="e">
        <f si="2" t="shared"/>
        <v>#VALUE!</v>
      </c>
    </row>
    <row customHeight="1" ht="12" r="63" spans="3:4" x14ac:dyDescent="0.2">
      <c r="C63" s="58" t="str">
        <f si="0" t="shared"/>
        <v/>
      </c>
      <c r="D63" s="59" t="e">
        <f si="2" t="shared"/>
        <v>#VALUE!</v>
      </c>
    </row>
    <row customHeight="1" ht="12" r="64" spans="3:4" x14ac:dyDescent="0.2">
      <c r="C64" s="58" t="str">
        <f si="0" t="shared"/>
        <v/>
      </c>
      <c r="D64" s="59" t="e">
        <f si="2" t="shared"/>
        <v>#VALUE!</v>
      </c>
    </row>
    <row customHeight="1" ht="12" r="65" spans="3:4" x14ac:dyDescent="0.2">
      <c r="C65" s="58" t="str">
        <f si="0" t="shared"/>
        <v/>
      </c>
      <c r="D65" s="59" t="e">
        <f si="2" t="shared"/>
        <v>#VALUE!</v>
      </c>
    </row>
    <row customHeight="1" ht="12" r="66" spans="3:4" x14ac:dyDescent="0.2">
      <c r="C66" s="58" t="str">
        <f si="0" t="shared"/>
        <v/>
      </c>
      <c r="D66" s="59" t="e">
        <f si="2" t="shared"/>
        <v>#VALUE!</v>
      </c>
    </row>
    <row customHeight="1" ht="12" r="67" spans="3:4" x14ac:dyDescent="0.2">
      <c r="C67" s="58" t="str">
        <f si="0" t="shared"/>
        <v/>
      </c>
      <c r="D67" s="59" t="e">
        <f si="2" t="shared"/>
        <v>#VALUE!</v>
      </c>
    </row>
    <row customHeight="1" ht="12" r="68" spans="3:4" x14ac:dyDescent="0.2">
      <c r="C68" s="58" t="str">
        <f ref="C68:C108" si="3" t="shared">IF(B68&gt;0,SUM(B68-B67),"")</f>
        <v/>
      </c>
      <c r="D68" s="59" t="e">
        <f si="2" t="shared"/>
        <v>#VALUE!</v>
      </c>
    </row>
    <row customHeight="1" ht="12" r="69" spans="3:4" x14ac:dyDescent="0.2">
      <c r="C69" s="58" t="str">
        <f si="3" t="shared"/>
        <v/>
      </c>
      <c r="D69" s="59" t="e">
        <f si="2" t="shared"/>
        <v>#VALUE!</v>
      </c>
    </row>
    <row customHeight="1" ht="12" r="70" spans="3:4" x14ac:dyDescent="0.2">
      <c r="C70" s="58" t="str">
        <f si="3" t="shared"/>
        <v/>
      </c>
      <c r="D70" s="59" t="e">
        <f si="2" t="shared"/>
        <v>#VALUE!</v>
      </c>
    </row>
    <row customHeight="1" ht="12" r="71" spans="3:4" x14ac:dyDescent="0.2">
      <c r="C71" s="58" t="str">
        <f si="3" t="shared"/>
        <v/>
      </c>
      <c r="D71" s="59" t="e">
        <f si="2" t="shared"/>
        <v>#VALUE!</v>
      </c>
    </row>
    <row customHeight="1" ht="12" r="72" spans="3:4" x14ac:dyDescent="0.2">
      <c r="C72" s="58" t="str">
        <f si="3" t="shared"/>
        <v/>
      </c>
      <c r="D72" s="59" t="e">
        <f si="2" t="shared"/>
        <v>#VALUE!</v>
      </c>
    </row>
    <row customHeight="1" ht="12" r="73" spans="3:4" x14ac:dyDescent="0.2">
      <c r="C73" s="58" t="str">
        <f si="3" t="shared"/>
        <v/>
      </c>
      <c r="D73" s="59" t="e">
        <f si="2" t="shared"/>
        <v>#VALUE!</v>
      </c>
    </row>
    <row customHeight="1" ht="12" r="74" spans="3:4" x14ac:dyDescent="0.2">
      <c r="C74" s="58" t="str">
        <f si="3" t="shared"/>
        <v/>
      </c>
      <c r="D74" s="59" t="e">
        <f si="2" t="shared"/>
        <v>#VALUE!</v>
      </c>
    </row>
    <row customHeight="1" ht="12" r="75" spans="3:4" x14ac:dyDescent="0.2">
      <c r="C75" s="58" t="str">
        <f si="3" t="shared"/>
        <v/>
      </c>
      <c r="D75" s="59" t="e">
        <f si="2" t="shared"/>
        <v>#VALUE!</v>
      </c>
    </row>
    <row customHeight="1" ht="12" r="76" spans="3:4" x14ac:dyDescent="0.2">
      <c r="C76" s="58" t="str">
        <f si="3" t="shared"/>
        <v/>
      </c>
      <c r="D76" s="59" t="e">
        <f si="2" t="shared"/>
        <v>#VALUE!</v>
      </c>
    </row>
    <row customHeight="1" ht="12" r="77" spans="3:4" x14ac:dyDescent="0.2">
      <c r="C77" s="58" t="str">
        <f si="3" t="shared"/>
        <v/>
      </c>
      <c r="D77" s="59" t="e">
        <f si="2" t="shared"/>
        <v>#VALUE!</v>
      </c>
    </row>
    <row customHeight="1" ht="12" r="78" spans="3:4" x14ac:dyDescent="0.2">
      <c r="C78" s="58" t="str">
        <f si="3" t="shared"/>
        <v/>
      </c>
      <c r="D78" s="59" t="e">
        <f si="2" t="shared"/>
        <v>#VALUE!</v>
      </c>
    </row>
    <row customHeight="1" ht="12" r="79" spans="3:4" x14ac:dyDescent="0.2">
      <c r="C79" s="58" t="str">
        <f si="3" t="shared"/>
        <v/>
      </c>
      <c r="D79" s="59" t="e">
        <f si="2" t="shared"/>
        <v>#VALUE!</v>
      </c>
    </row>
    <row customHeight="1" ht="12" r="80" spans="3:4" x14ac:dyDescent="0.2">
      <c r="C80" s="58" t="str">
        <f si="3" t="shared"/>
        <v/>
      </c>
      <c r="D80" s="59" t="e">
        <f si="2" t="shared"/>
        <v>#VALUE!</v>
      </c>
    </row>
    <row customHeight="1" ht="12" r="81" spans="3:4" x14ac:dyDescent="0.2">
      <c r="C81" s="58" t="str">
        <f si="3" t="shared"/>
        <v/>
      </c>
      <c r="D81" s="59" t="e">
        <f si="2" t="shared"/>
        <v>#VALUE!</v>
      </c>
    </row>
    <row customHeight="1" ht="12" r="82" spans="3:4" x14ac:dyDescent="0.2">
      <c r="C82" s="58" t="str">
        <f si="3" t="shared"/>
        <v/>
      </c>
      <c r="D82" s="59" t="e">
        <f si="2" t="shared"/>
        <v>#VALUE!</v>
      </c>
    </row>
    <row customHeight="1" ht="12" r="83" spans="3:4" x14ac:dyDescent="0.2">
      <c r="C83" s="58" t="str">
        <f si="3" t="shared"/>
        <v/>
      </c>
      <c r="D83" s="59" t="e">
        <f ref="D83:D108" si="4" t="shared">IF(B82&lt;&gt;-1,(C83/B82),"")</f>
        <v>#VALUE!</v>
      </c>
    </row>
    <row customHeight="1" ht="12" r="84" spans="3:4" x14ac:dyDescent="0.2">
      <c r="C84" s="58" t="str">
        <f si="3" t="shared"/>
        <v/>
      </c>
      <c r="D84" s="59" t="e">
        <f si="4" t="shared"/>
        <v>#VALUE!</v>
      </c>
    </row>
    <row customHeight="1" ht="12" r="85" spans="3:4" x14ac:dyDescent="0.2">
      <c r="C85" s="58" t="str">
        <f si="3" t="shared"/>
        <v/>
      </c>
      <c r="D85" s="59" t="e">
        <f si="4" t="shared"/>
        <v>#VALUE!</v>
      </c>
    </row>
    <row customHeight="1" ht="12" r="86" spans="3:4" x14ac:dyDescent="0.2">
      <c r="C86" s="58" t="str">
        <f si="3" t="shared"/>
        <v/>
      </c>
      <c r="D86" s="59" t="e">
        <f si="4" t="shared"/>
        <v>#VALUE!</v>
      </c>
    </row>
    <row customHeight="1" ht="12" r="87" spans="3:4" x14ac:dyDescent="0.2">
      <c r="C87" s="58" t="str">
        <f si="3" t="shared"/>
        <v/>
      </c>
      <c r="D87" s="59" t="e">
        <f si="4" t="shared"/>
        <v>#VALUE!</v>
      </c>
    </row>
    <row customHeight="1" ht="12" r="88" spans="3:4" x14ac:dyDescent="0.2">
      <c r="C88" s="58" t="str">
        <f si="3" t="shared"/>
        <v/>
      </c>
      <c r="D88" s="59" t="e">
        <f si="4" t="shared"/>
        <v>#VALUE!</v>
      </c>
    </row>
    <row customHeight="1" ht="12" r="89" spans="3:4" x14ac:dyDescent="0.2">
      <c r="C89" s="58" t="str">
        <f si="3" t="shared"/>
        <v/>
      </c>
      <c r="D89" s="59" t="e">
        <f si="4" t="shared"/>
        <v>#VALUE!</v>
      </c>
    </row>
    <row customHeight="1" ht="12" r="90" spans="3:4" x14ac:dyDescent="0.2">
      <c r="C90" s="58" t="str">
        <f si="3" t="shared"/>
        <v/>
      </c>
      <c r="D90" s="59" t="e">
        <f si="4" t="shared"/>
        <v>#VALUE!</v>
      </c>
    </row>
    <row customHeight="1" ht="12" r="91" spans="3:4" x14ac:dyDescent="0.2">
      <c r="C91" s="58" t="str">
        <f si="3" t="shared"/>
        <v/>
      </c>
      <c r="D91" s="59" t="e">
        <f si="4" t="shared"/>
        <v>#VALUE!</v>
      </c>
    </row>
    <row customHeight="1" ht="12" r="92" spans="3:4" x14ac:dyDescent="0.2">
      <c r="C92" s="58" t="str">
        <f si="3" t="shared"/>
        <v/>
      </c>
      <c r="D92" s="59" t="e">
        <f si="4" t="shared"/>
        <v>#VALUE!</v>
      </c>
    </row>
    <row customHeight="1" ht="12" r="93" spans="3:4" x14ac:dyDescent="0.2">
      <c r="C93" s="58" t="str">
        <f si="3" t="shared"/>
        <v/>
      </c>
      <c r="D93" s="59" t="e">
        <f si="4" t="shared"/>
        <v>#VALUE!</v>
      </c>
    </row>
    <row customHeight="1" ht="12" r="94" spans="3:4" x14ac:dyDescent="0.2">
      <c r="C94" s="58" t="str">
        <f si="3" t="shared"/>
        <v/>
      </c>
      <c r="D94" s="59" t="e">
        <f si="4" t="shared"/>
        <v>#VALUE!</v>
      </c>
    </row>
    <row customHeight="1" ht="12" r="95" spans="3:4" x14ac:dyDescent="0.2">
      <c r="C95" s="58" t="str">
        <f si="3" t="shared"/>
        <v/>
      </c>
      <c r="D95" s="59" t="e">
        <f si="4" t="shared"/>
        <v>#VALUE!</v>
      </c>
    </row>
    <row customHeight="1" ht="12" r="96" spans="3:4" x14ac:dyDescent="0.2">
      <c r="C96" s="58" t="str">
        <f si="3" t="shared"/>
        <v/>
      </c>
      <c r="D96" s="59" t="e">
        <f si="4" t="shared"/>
        <v>#VALUE!</v>
      </c>
    </row>
    <row customHeight="1" ht="12" r="97" spans="3:4" x14ac:dyDescent="0.2">
      <c r="C97" s="58" t="str">
        <f si="3" t="shared"/>
        <v/>
      </c>
      <c r="D97" s="59" t="e">
        <f si="4" t="shared"/>
        <v>#VALUE!</v>
      </c>
    </row>
    <row customHeight="1" ht="12" r="98" spans="3:4" x14ac:dyDescent="0.2">
      <c r="C98" s="58" t="str">
        <f si="3" t="shared"/>
        <v/>
      </c>
      <c r="D98" s="59" t="e">
        <f si="4" t="shared"/>
        <v>#VALUE!</v>
      </c>
    </row>
    <row customHeight="1" ht="12" r="99" spans="3:4" x14ac:dyDescent="0.2">
      <c r="C99" s="58" t="str">
        <f si="3" t="shared"/>
        <v/>
      </c>
      <c r="D99" s="59" t="e">
        <f si="4" t="shared"/>
        <v>#VALUE!</v>
      </c>
    </row>
    <row customHeight="1" ht="12" r="100" spans="3:4" x14ac:dyDescent="0.2">
      <c r="C100" s="58" t="str">
        <f si="3" t="shared"/>
        <v/>
      </c>
      <c r="D100" s="59" t="e">
        <f si="4" t="shared"/>
        <v>#VALUE!</v>
      </c>
    </row>
    <row customHeight="1" ht="12" r="101" spans="3:4" x14ac:dyDescent="0.2">
      <c r="C101" s="58" t="str">
        <f si="3" t="shared"/>
        <v/>
      </c>
      <c r="D101" s="59" t="e">
        <f si="4" t="shared"/>
        <v>#VALUE!</v>
      </c>
    </row>
    <row customHeight="1" ht="12" r="102" spans="3:4" x14ac:dyDescent="0.2">
      <c r="C102" s="58" t="str">
        <f si="3" t="shared"/>
        <v/>
      </c>
      <c r="D102" s="59" t="e">
        <f si="4" t="shared"/>
        <v>#VALUE!</v>
      </c>
    </row>
    <row customHeight="1" ht="12" r="103" spans="3:4" x14ac:dyDescent="0.2">
      <c r="C103" s="58" t="str">
        <f si="3" t="shared"/>
        <v/>
      </c>
      <c r="D103" s="59" t="e">
        <f si="4" t="shared"/>
        <v>#VALUE!</v>
      </c>
    </row>
    <row customHeight="1" ht="12" r="104" spans="3:4" x14ac:dyDescent="0.2">
      <c r="C104" s="58" t="str">
        <f si="3" t="shared"/>
        <v/>
      </c>
      <c r="D104" s="59" t="e">
        <f si="4" t="shared"/>
        <v>#VALUE!</v>
      </c>
    </row>
    <row customHeight="1" ht="12" r="105" spans="3:4" x14ac:dyDescent="0.2">
      <c r="C105" s="58" t="str">
        <f si="3" t="shared"/>
        <v/>
      </c>
      <c r="D105" s="59" t="e">
        <f si="4" t="shared"/>
        <v>#VALUE!</v>
      </c>
    </row>
    <row customHeight="1" ht="12" r="106" spans="3:4" x14ac:dyDescent="0.2">
      <c r="C106" s="58" t="str">
        <f si="3" t="shared"/>
        <v/>
      </c>
      <c r="D106" s="59" t="e">
        <f si="4" t="shared"/>
        <v>#VALUE!</v>
      </c>
    </row>
    <row customHeight="1" ht="12" r="107" spans="3:4" x14ac:dyDescent="0.2">
      <c r="C107" s="58" t="str">
        <f si="3" t="shared"/>
        <v/>
      </c>
      <c r="D107" s="59" t="e">
        <f si="4" t="shared"/>
        <v>#VALUE!</v>
      </c>
    </row>
    <row customHeight="1" ht="12" r="108" spans="3:4" x14ac:dyDescent="0.2">
      <c r="C108" s="58" t="str">
        <f si="3" t="shared"/>
        <v/>
      </c>
      <c r="D108" s="59" t="e">
        <f si="4" t="shared"/>
        <v>#VALUE!</v>
      </c>
    </row>
    <row customHeight="1" ht="12" r="109" spans="3:4" x14ac:dyDescent="0.2">
      <c r="C109" s="58" t="str">
        <f ref="C109:C110" si="5" t="shared">IF(B108&gt;0,SUM(B109-B108),"")</f>
        <v/>
      </c>
    </row>
    <row customHeight="1" ht="12" r="110" spans="3:4" x14ac:dyDescent="0.2">
      <c r="C110" s="58" t="str">
        <f si="5" t="shared"/>
        <v/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2007-01-16T16:30:33Z</dcterms:created>
  <dc:creator>Guanci, Michael [LEGIS]</dc:creator>
  <cp:lastModifiedBy>Peters, Michael [LEGIS]</cp:lastModifiedBy>
  <cp:lastPrinted>2023-05-19T14:51:52Z</cp:lastPrinted>
  <dcterms:modified xsi:type="dcterms:W3CDTF">2025-10-02T18:17:09Z</dcterms:modified>
</cp:coreProperties>
</file>