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defaultThemeVersion="124226"/>
  <mc:AlternateContent>
    <mc:Choice Requires="x15">
      <x15ac:absPath xmlns:x15ac="http://schemas.microsoft.com/office/spreadsheetml/2010/11/ac" url="C:\Users\maria.wagenhofer\AppData\Local\linc\"/>
    </mc:Choice>
  </mc:AlternateContent>
  <xr:revisionPtr documentId="13_ncr:1_{98B615B9-293D-4895-8DC1-8E75A44F5367}"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<sst xmlns="http://schemas.openxmlformats.org/spreadsheetml/2006/main" count="73" uniqueCount="33">
  <si>
    <t>Rebuild Iowa Infrastructure Fund (RIIF)</t>
  </si>
  <si>
    <t>Technology Reinvestment Fund (TRF)</t>
  </si>
  <si>
    <t>N/A</t>
  </si>
  <si>
    <t>FY 2005</t>
  </si>
  <si>
    <t>FY 2003</t>
  </si>
  <si>
    <t>FY 2004</t>
  </si>
  <si>
    <t>Revenue Bonds Capitals Fund (RBC)</t>
  </si>
  <si>
    <t>Total Infrastructure-Related Appropriations</t>
  </si>
  <si>
    <t>Other</t>
  </si>
  <si>
    <t xml:space="preserve">FY </t>
  </si>
  <si>
    <t>Department/Source</t>
  </si>
  <si>
    <t>Annual</t>
  </si>
  <si>
    <t>Source if Website - URL</t>
  </si>
  <si>
    <t>Quarterly</t>
  </si>
  <si>
    <t>Frequency Released</t>
  </si>
  <si>
    <t>Monthly</t>
  </si>
  <si>
    <t>Notes</t>
  </si>
  <si>
    <t>Variable</t>
  </si>
  <si>
    <t>FiscalYear</t>
  </si>
  <si>
    <t>RebuildIowaInfrastructureFund</t>
  </si>
  <si>
    <t>RestrictedCapitalFund</t>
  </si>
  <si>
    <t>FY2009PrisonBondingFund</t>
  </si>
  <si>
    <t>RevenueBondsCapitalsFund</t>
  </si>
  <si>
    <t>RevenueBondsCapitalsIIFund</t>
  </si>
  <si>
    <t>TechnologyReinvestmentFund</t>
  </si>
  <si>
    <t>EndowmentHealthRestCapitalsFund</t>
  </si>
  <si>
    <t>TotalInfrastructureRelatedApp</t>
  </si>
  <si>
    <t>Infrastructure Funding</t>
  </si>
  <si>
    <t xml:space="preserve">Est. FY </t>
  </si>
  <si>
    <r>
      <t xml:space="preserve">All Infrastructure-Related Funds </t>
    </r>
    <r>
      <rPr>
        <b/>
        <sz val="14"/>
        <rFont val="Calibri"/>
        <family val="2"/>
      </rPr>
      <t>—</t>
    </r>
    <r>
      <rPr>
        <b/>
        <sz val="14"/>
        <rFont val="Arial"/>
        <family val="2"/>
      </rPr>
      <t xml:space="preserve"> Appropriations </t>
    </r>
  </si>
  <si>
    <t>2)  The General Assembly occasionally appropriates funds from other sources for infrastructure-related projects.  These appropriations are reflected as “Other” in the table above.</t>
  </si>
  <si>
    <t xml:space="preserve">Note: The TRF is funded with a standing appropriation of $17.5 million from the General Fund.  All fiscal years except Fiscal Year 2022 received funding from the RIIF in place of the General Fund.  The appropriations from the RIIF to the TRF have been subtracted to avoid double counting. </t>
  </si>
  <si>
    <t>(in Millions)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</si>
</sst>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44" formatCode="_(&quot;$&quot;* #,##0.00_);_(&quot;$&quot;* \(#,##0.00\);_(&quot;$&quot;* &quot;-&quot;??_);_(@_)"/>
    <numFmt numFmtId="164" formatCode="#,##0.0\ ;\(#,##0.0\)"/>
    <numFmt numFmtId="165" formatCode="&quot;$&quot;* #,##0.0\ ;\(&quot;$&quot;#,##0.0\)"/>
    <numFmt numFmtId="166" formatCode="&quot;$&quot;* #,##0.0;\(&quot;$&quot;#,##0.0\)"/>
    <numFmt numFmtId="167" formatCode="0.0"/>
    <numFmt numFmtId="168" formatCode="_(* #,##0.0;_(* \(#,##0.0\);_(* &quot;-&quot;??;_(@_)"/>
    <numFmt numFmtId="169" formatCode="_(&quot;$&quot;* #,##0.0_);_(&quot;$&quot;* \(#,##0.0\);_(&quot;$&quot;* &quot;-&quot;??_);_(@_)"/>
    <numFmt numFmtId="170" formatCode="_(* #,##0.0_);_(* \(#,##0.0\);_(* &quot;-&quot;??_);_(@_)"/>
    <numFmt numFmtId="171" formatCode="_(* #,##0_);_(* \(#,##0\);_(* &quot;-&quot;??_);_(@_)"/>
  </numFmts>
  <fonts count="11" x14ac:knownFonts="1">
    <font>
      <sz val="9"/>
      <name val="Arial"/>
      <family val="2"/>
    </font>
    <font>
      <sz val="9"/>
      <name val="Arial"/>
      <family val="2"/>
    </font>
    <font>
      <sz val="10"/>
      <name val="Arial"/>
      <family val="2"/>
    </font>
    <font>
      <sz val="16"/>
      <name val="Arial"/>
      <family val="2"/>
    </font>
    <font>
      <b/>
      <sz val="14"/>
      <name val="Arial"/>
      <family val="2"/>
    </font>
    <font>
      <u/>
      <sz val="9"/>
      <name val="Arial"/>
      <family val="2"/>
    </font>
    <font>
      <sz val="9"/>
      <name val="Arial"/>
      <family val="2"/>
    </font>
    <font>
      <sz val="9"/>
      <name val="Arial"/>
      <family val="2"/>
    </font>
    <font>
      <sz val="11"/>
      <name val="Arial"/>
      <family val="2"/>
    </font>
    <font>
      <sz val="9"/>
      <color indexed="8"/>
      <name val="Arial"/>
      <family val="2"/>
    </font>
    <font>
      <b/>
      <sz val="14"/>
      <name val="Calibri"/>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3">
    <xf borderId="0" fillId="0" fontId="0" numFmtId="0"/>
    <xf applyAlignment="0" applyBorder="0" applyFill="0" applyFont="0" applyProtection="0" borderId="0" fillId="0" fontId="1" numFmtId="43"/>
    <xf applyAlignment="0" applyBorder="0" applyFill="0" applyFont="0" applyProtection="0" borderId="0" fillId="0" fontId="1" numFmtId="44"/>
  </cellStyleXfs>
  <cellXfs count="53">
    <xf borderId="0" fillId="0" fontId="0" numFmtId="0" xfId="0"/>
    <xf applyFont="1" applyProtection="1" borderId="0" fillId="0" fontId="1" numFmtId="0" xfId="0">
      <protection locked="0"/>
    </xf>
    <xf applyFont="1" borderId="0" fillId="0" fontId="1" numFmtId="0" xfId="0"/>
    <xf applyFont="1" borderId="0" fillId="0" fontId="2" numFmtId="0" xfId="0"/>
    <xf applyAlignment="1" applyFont="1" applyNumberFormat="1" borderId="0" fillId="0" fontId="2" numFmtId="164" xfId="0">
      <alignment horizontal="center"/>
    </xf>
    <xf applyFont="1" applyNumberFormat="1" borderId="0" fillId="0" fontId="2" numFmtId="166" xfId="0"/>
    <xf applyFont="1" applyNumberFormat="1" borderId="0" fillId="0" fontId="2" numFmtId="164" xfId="0"/>
    <xf applyAlignment="1" applyFont="1" borderId="0" fillId="0" fontId="2" numFmtId="0" xfId="0">
      <alignment horizontal="left"/>
    </xf>
    <xf applyFont="1" borderId="0" fillId="0" fontId="3" numFmtId="0" xfId="0"/>
    <xf applyFont="1" borderId="0" fillId="0" fontId="4" numFmtId="0" xfId="0"/>
    <xf applyAlignment="1" applyFont="1" borderId="0" fillId="0" fontId="8" numFmtId="0" xfId="0">
      <alignment horizontal="center"/>
    </xf>
    <xf applyAlignment="1" applyFont="1" borderId="0" fillId="0" fontId="4" numFmtId="0" xfId="0">
      <alignment horizontal="center"/>
    </xf>
    <xf applyFont="1" borderId="0" fillId="0" fontId="9" numFmtId="0" xfId="0"/>
    <xf applyAlignment="1" applyFont="1" borderId="0" fillId="0" fontId="9" numFmtId="0" xfId="0">
      <alignment wrapText="1"/>
    </xf>
    <xf applyAlignment="1" applyFont="1" applyNumberFormat="1" borderId="0" fillId="0" fontId="9" numFmtId="1" xfId="0">
      <alignment horizontal="left" vertical="top" wrapText="1"/>
    </xf>
    <xf applyAlignment="1" applyFont="1" applyNumberFormat="1" borderId="0" fillId="0" fontId="6" numFmtId="167" xfId="0">
      <alignment horizontal="right"/>
    </xf>
    <xf applyAlignment="1" applyNumberFormat="1" borderId="0" fillId="0" fontId="0" numFmtId="167" xfId="0">
      <alignment horizontal="left"/>
    </xf>
    <xf applyAlignment="1" applyNumberFormat="1" borderId="0" fillId="0" fontId="0" numFmtId="1" xfId="0">
      <alignment horizontal="right"/>
    </xf>
    <xf applyAlignment="1" borderId="0" fillId="0" fontId="0" numFmtId="0" xfId="0">
      <alignment horizontal="right"/>
    </xf>
    <xf applyAlignment="1" applyNumberFormat="1" borderId="0" fillId="0" fontId="0" numFmtId="167" xfId="0">
      <alignment horizontal="right"/>
    </xf>
    <xf applyAlignment="1" applyNumberFormat="1" borderId="0" fillId="0" fontId="0" numFmtId="1" xfId="0">
      <alignment horizontal="left"/>
    </xf>
    <xf applyAlignment="1" borderId="0" fillId="0" fontId="0" numFmtId="0" xfId="0">
      <alignment horizontal="left"/>
    </xf>
    <xf applyFont="1" applyProtection="1" borderId="0" fillId="0" fontId="7" numFmtId="0" xfId="0">
      <protection hidden="1"/>
    </xf>
    <xf applyAlignment="1" applyProtection="1" borderId="0" fillId="0" fontId="0" numFmtId="0" xfId="0">
      <alignment horizontal="center"/>
      <protection hidden="1"/>
    </xf>
    <xf applyProtection="1" borderId="0" fillId="0" fontId="0" numFmtId="0" xfId="0">
      <protection hidden="1"/>
    </xf>
    <xf applyAlignment="1" applyFont="1" applyProtection="1" borderId="0" fillId="0" fontId="5" numFmtId="0" xfId="0">
      <alignment horizontal="center"/>
      <protection hidden="1"/>
    </xf>
    <xf applyAlignment="1" applyBorder="1" applyProtection="1" borderId="2" fillId="0" fontId="0" numFmtId="0" xfId="0">
      <alignment horizontal="center"/>
      <protection hidden="1"/>
    </xf>
    <xf applyFont="1" applyProtection="1" borderId="0" fillId="0" fontId="6" numFmtId="0" xfId="0">
      <protection hidden="1"/>
    </xf>
    <xf applyFont="1" applyProtection="1" borderId="0" fillId="0" fontId="2" numFmtId="0" xfId="0">
      <protection hidden="1"/>
    </xf>
    <xf applyAlignment="1" applyFont="1" applyNumberFormat="1" applyProtection="1" borderId="0" fillId="0" fontId="6" numFmtId="164" xfId="0">
      <alignment horizontal="center"/>
      <protection hidden="1"/>
    </xf>
    <xf applyFont="1" applyNumberFormat="1" applyProtection="1" borderId="0" fillId="0" fontId="6" numFmtId="166" xfId="0">
      <protection hidden="1"/>
    </xf>
    <xf applyFont="1" applyNumberFormat="1" applyProtection="1" borderId="0" fillId="0" fontId="2" numFmtId="164" xfId="0">
      <protection hidden="1"/>
    </xf>
    <xf applyAlignment="1" applyFont="1" applyNumberFormat="1" applyProtection="1" borderId="0" fillId="0" fontId="6" numFmtId="165" xfId="0">
      <alignment horizontal="right"/>
      <protection hidden="1"/>
    </xf>
    <xf applyFont="1" applyNumberFormat="1" applyProtection="1" borderId="0" fillId="0" fontId="6" numFmtId="167" xfId="0">
      <protection hidden="1"/>
    </xf>
    <xf applyAlignment="1" applyNumberFormat="1" applyProtection="1" borderId="0" fillId="0" fontId="0" numFmtId="165" xfId="0">
      <alignment horizontal="right"/>
      <protection hidden="1"/>
    </xf>
    <xf applyAlignment="1" applyFont="1" applyProtection="1" borderId="0" fillId="0" fontId="6" numFmtId="0" xfId="0">
      <alignment horizontal="left"/>
      <protection hidden="1"/>
    </xf>
    <xf applyBorder="1" applyFont="1" applyNumberFormat="1" applyProtection="1" borderId="1" fillId="0" fontId="6" numFmtId="166" xfId="0">
      <protection hidden="1"/>
    </xf>
    <xf applyBorder="1" applyFont="1" applyNumberFormat="1" applyProtection="1" borderId="0" fillId="0" fontId="6" numFmtId="168" xfId="1">
      <protection hidden="1"/>
    </xf>
    <xf applyBorder="1" applyFont="1" applyNumberFormat="1" applyProtection="1" borderId="0" fillId="0" fontId="2" numFmtId="168" xfId="1">
      <protection hidden="1"/>
    </xf>
    <xf applyFont="1" applyNumberFormat="1" applyProtection="1" borderId="0" fillId="0" fontId="6" numFmtId="168" xfId="1">
      <protection hidden="1"/>
    </xf>
    <xf applyBorder="1" applyFont="1" applyNumberFormat="1" applyProtection="1" borderId="0" fillId="0" fontId="6" numFmtId="169" xfId="2">
      <protection hidden="1"/>
    </xf>
    <xf applyBorder="1" applyFont="1" applyNumberFormat="1" applyProtection="1" borderId="1" fillId="0" fontId="6" numFmtId="169" xfId="2">
      <protection hidden="1"/>
    </xf>
    <xf applyBorder="1" applyFont="1" applyNumberFormat="1" applyProtection="1" borderId="2" fillId="0" fontId="6" numFmtId="170" xfId="1">
      <protection hidden="1"/>
    </xf>
    <xf applyBorder="1" applyFont="1" applyNumberFormat="1" applyProtection="1" borderId="0" fillId="0" fontId="6" numFmtId="170" xfId="1">
      <protection hidden="1"/>
    </xf>
    <xf applyAlignment="1" borderId="0" fillId="0" fontId="0" numFmtId="0" xfId="0">
      <alignment horizontal="left" vertical="center"/>
    </xf>
    <xf applyAlignment="1" applyFont="1" applyNumberFormat="1" borderId="0" fillId="0" fontId="2" numFmtId="164" xfId="0">
      <alignment horizontal="left" vertical="center"/>
    </xf>
    <xf applyAlignment="1" applyFont="1" applyNumberFormat="1" borderId="0" fillId="0" fontId="2" numFmtId="164" xfId="0">
      <alignment horizontal="center" vertical="center"/>
    </xf>
    <xf applyAlignment="1" applyFont="1" applyNumberFormat="1" borderId="0" fillId="0" fontId="2" numFmtId="164" xfId="0">
      <alignment vertical="center"/>
    </xf>
    <xf applyAlignment="1" borderId="0" fillId="0" fontId="0" numFmtId="0" xfId="0">
      <alignment vertical="center"/>
    </xf>
    <xf applyAlignment="1" applyBorder="1" applyFont="1" applyNumberFormat="1" borderId="0" fillId="0" fontId="0" numFmtId="171" xfId="1">
      <alignment horizontal="right"/>
    </xf>
    <xf applyAlignment="1" borderId="0" fillId="0" fontId="0" numFmtId="0" xfId="0">
      <alignment horizontal="left" vertical="top" wrapText="1"/>
    </xf>
    <xf applyAlignment="1" applyFont="1" borderId="0" fillId="0" fontId="4" numFmtId="0" xfId="0">
      <alignment horizontal="left"/>
    </xf>
    <xf applyAlignment="1" borderId="0" fillId="0" fontId="0" numFmtId="0" xfId="0">
      <alignment horizontal="left"/>
    </xf>
  </cellXfs>
  <cellStyles count="3">
    <cellStyle builtinId="3" name="Comma" xfId="1"/>
    <cellStyle builtinId="4" name="Currency" xfId="2"/>
    <cellStyle builtinId="0" name="Normal" xfId="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9"/>
  <sheetViews>
    <sheetView workbookViewId="0">
      <pane activePane="bottomLeft" state="frozen" topLeftCell="A12" ySplit="1"/>
      <selection activeCell="J30" pane="bottomLeft" sqref="J30"/>
    </sheetView>
  </sheetViews>
  <sheetFormatPr defaultColWidth="9" defaultRowHeight="12" x14ac:dyDescent="0.2"/>
  <cols>
    <col min="1" max="1" bestFit="true" customWidth="true" style="17" width="9.42578125" collapsed="false"/>
    <col min="2" max="2" bestFit="true" customWidth="true" style="19" width="26.140625" collapsed="false"/>
    <col min="3" max="3" bestFit="true" customWidth="true" style="19" width="19.28515625" collapsed="false"/>
    <col min="4" max="4" bestFit="true" customWidth="true" style="19" width="31.0" collapsed="false"/>
    <col min="5" max="5" bestFit="true" customWidth="true" style="19" width="23.42578125" collapsed="false"/>
    <col min="6" max="6" bestFit="true" customWidth="true" style="19" width="24.42578125" collapsed="false"/>
    <col min="7" max="7" bestFit="true" customWidth="true" style="19" width="25.42578125" collapsed="false"/>
    <col min="8" max="8" bestFit="true" customWidth="true" style="19" width="26.140625" collapsed="false"/>
    <col min="9" max="9" bestFit="true" customWidth="true" style="19" width="5.42578125" collapsed="false"/>
    <col min="10" max="10" bestFit="true" customWidth="true" style="19" width="25.42578125" collapsed="false"/>
    <col min="11" max="12" bestFit="true" customWidth="true" style="18" width="6.42578125" collapsed="false"/>
    <col min="13" max="13" style="18" width="9.0" collapsed="false"/>
    <col min="14" max="14" bestFit="true" customWidth="true" style="18" width="14.5703125" collapsed="false"/>
    <col min="15" max="16384" style="18" width="9.0" collapsed="false"/>
  </cols>
  <sheetData>
    <row customFormat="1" r="1" s="21" spans="1:14" x14ac:dyDescent="0.2">
      <c r="A1" s="20" t="s">
        <v>18</v>
      </c>
      <c r="B1" s="16" t="s">
        <v>19</v>
      </c>
      <c r="C1" s="16" t="s">
        <v>20</v>
      </c>
      <c r="D1" s="16" t="s">
        <v>25</v>
      </c>
      <c r="E1" s="16" t="s">
        <v>21</v>
      </c>
      <c r="F1" s="16" t="s">
        <v>22</v>
      </c>
      <c r="G1" s="16" t="s">
        <v>23</v>
      </c>
      <c r="H1" s="16" t="s">
        <v>24</v>
      </c>
      <c r="I1" s="16" t="s">
        <v>8</v>
      </c>
      <c r="J1" s="16" t="s">
        <v>26</v>
      </c>
    </row>
    <row r="2" spans="1:14" x14ac:dyDescent="0.2">
      <c r="A2" s="17">
        <v>2003</v>
      </c>
      <c r="B2" s="15">
        <v>29.6</v>
      </c>
      <c r="C2" s="15">
        <v>187.2</v>
      </c>
      <c r="D2" s="15" t="s">
        <v>2</v>
      </c>
      <c r="E2" s="15" t="s">
        <v>2</v>
      </c>
      <c r="F2" s="15" t="s">
        <v>2</v>
      </c>
      <c r="G2" s="15" t="s">
        <v>2</v>
      </c>
      <c r="H2" s="15" t="s">
        <v>2</v>
      </c>
      <c r="I2" s="15">
        <v>0</v>
      </c>
      <c r="J2" s="15">
        <f>IF(B2&gt;0,SUM(B2:I2),"")</f>
        <v>216.79999999999998</v>
      </c>
    </row>
    <row customHeight="1" ht="12.6" r="3" spans="1:14" x14ac:dyDescent="0.2">
      <c r="A3" s="17">
        <v>2004</v>
      </c>
      <c r="B3" s="15">
        <v>58.6</v>
      </c>
      <c r="C3" s="15">
        <v>150.1</v>
      </c>
      <c r="D3" s="15" t="s">
        <v>2</v>
      </c>
      <c r="E3" s="15" t="s">
        <v>2</v>
      </c>
      <c r="F3" s="15" t="s">
        <v>2</v>
      </c>
      <c r="G3" s="15" t="s">
        <v>2</v>
      </c>
      <c r="H3" s="15" t="s">
        <v>2</v>
      </c>
      <c r="I3" s="15">
        <v>0</v>
      </c>
      <c r="J3" s="15">
        <f ref="J3:J69" si="0" t="shared">IF(B3&gt;0,SUM(B3:I3),"")</f>
        <v>208.7</v>
      </c>
    </row>
    <row r="4" spans="1:14" x14ac:dyDescent="0.2">
      <c r="A4" s="17">
        <v>2005</v>
      </c>
      <c r="B4" s="15">
        <v>109.6</v>
      </c>
      <c r="C4" s="15">
        <v>68</v>
      </c>
      <c r="D4" s="15" t="s">
        <v>2</v>
      </c>
      <c r="E4" s="15" t="s">
        <v>2</v>
      </c>
      <c r="F4" s="15" t="s">
        <v>2</v>
      </c>
      <c r="G4" s="15" t="s">
        <v>2</v>
      </c>
      <c r="H4" s="15" t="s">
        <v>2</v>
      </c>
      <c r="I4" s="15">
        <v>0</v>
      </c>
      <c r="J4" s="15">
        <f si="0" t="shared"/>
        <v>177.6</v>
      </c>
    </row>
    <row r="5" spans="1:14" x14ac:dyDescent="0.2">
      <c r="A5" s="17">
        <v>2006</v>
      </c>
      <c r="B5" s="15">
        <f>126.8</f>
        <v>126.8</v>
      </c>
      <c r="C5" s="15">
        <v>65.599999999999994</v>
      </c>
      <c r="D5" s="15">
        <v>0</v>
      </c>
      <c r="E5" s="15" t="s">
        <v>2</v>
      </c>
      <c r="F5" s="15" t="s">
        <v>2</v>
      </c>
      <c r="G5" s="15" t="s">
        <v>2</v>
      </c>
      <c r="H5" s="15" t="s">
        <v>2</v>
      </c>
      <c r="I5" s="15">
        <v>0</v>
      </c>
      <c r="J5" s="15">
        <f si="0" t="shared"/>
        <v>192.39999999999998</v>
      </c>
    </row>
    <row r="6" spans="1:14" x14ac:dyDescent="0.2">
      <c r="A6" s="17">
        <v>2007</v>
      </c>
      <c r="B6" s="15">
        <f>139.3</f>
        <v>139.30000000000001</v>
      </c>
      <c r="C6" s="15">
        <v>0</v>
      </c>
      <c r="D6" s="15">
        <v>103.8</v>
      </c>
      <c r="E6" s="15" t="s">
        <v>2</v>
      </c>
      <c r="F6" s="15" t="s">
        <v>2</v>
      </c>
      <c r="G6" s="15" t="s">
        <v>2</v>
      </c>
      <c r="H6" s="15">
        <v>17.5</v>
      </c>
      <c r="I6" s="15">
        <v>0</v>
      </c>
      <c r="J6" s="15">
        <f si="0" t="shared"/>
        <v>260.60000000000002</v>
      </c>
    </row>
    <row r="7" spans="1:14" x14ac:dyDescent="0.2">
      <c r="A7" s="17">
        <v>2008</v>
      </c>
      <c r="B7" s="15">
        <f>262</f>
        <v>262</v>
      </c>
      <c r="C7" s="15">
        <v>0</v>
      </c>
      <c r="D7" s="15">
        <v>1.4</v>
      </c>
      <c r="E7" s="15" t="s">
        <v>2</v>
      </c>
      <c r="F7" s="15" t="s">
        <v>2</v>
      </c>
      <c r="G7" s="15" t="s">
        <v>2</v>
      </c>
      <c r="H7" s="15">
        <v>17.5</v>
      </c>
      <c r="I7" s="15">
        <v>0</v>
      </c>
      <c r="J7" s="15">
        <f si="0" t="shared"/>
        <v>280.89999999999998</v>
      </c>
    </row>
    <row r="8" spans="1:14" x14ac:dyDescent="0.2">
      <c r="A8" s="17">
        <v>2009</v>
      </c>
      <c r="B8" s="15">
        <f>226.4-17.5</f>
        <v>208.9</v>
      </c>
      <c r="C8" s="15">
        <v>3.3</v>
      </c>
      <c r="D8" s="15">
        <v>8.3000000000000007</v>
      </c>
      <c r="E8" s="15">
        <v>130.69999999999999</v>
      </c>
      <c r="F8" s="15">
        <v>185</v>
      </c>
      <c r="G8" s="15" t="s">
        <v>2</v>
      </c>
      <c r="H8" s="15">
        <v>17.5</v>
      </c>
      <c r="I8" s="15">
        <v>0</v>
      </c>
      <c r="J8" s="15">
        <f si="0" t="shared"/>
        <v>553.70000000000005</v>
      </c>
    </row>
    <row r="9" spans="1:14" x14ac:dyDescent="0.2">
      <c r="A9" s="17">
        <v>2010</v>
      </c>
      <c r="B9" s="15">
        <f>206.8-14.5</f>
        <v>192.3</v>
      </c>
      <c r="C9" s="15">
        <v>0.2</v>
      </c>
      <c r="D9" s="15">
        <v>0</v>
      </c>
      <c r="E9" s="15">
        <v>0</v>
      </c>
      <c r="F9" s="15">
        <v>317.5</v>
      </c>
      <c r="G9" s="15" t="s">
        <v>2</v>
      </c>
      <c r="H9" s="15">
        <v>14.8</v>
      </c>
      <c r="I9" s="15">
        <v>0</v>
      </c>
      <c r="J9" s="15">
        <f si="0" t="shared"/>
        <v>524.79999999999995</v>
      </c>
    </row>
    <row r="10" spans="1:14" x14ac:dyDescent="0.2">
      <c r="A10" s="17">
        <v>2011</v>
      </c>
      <c r="B10" s="15">
        <f>153.5-10</f>
        <v>143.5</v>
      </c>
      <c r="C10" s="15">
        <v>0</v>
      </c>
      <c r="D10" s="15">
        <v>0</v>
      </c>
      <c r="E10" s="15">
        <v>0</v>
      </c>
      <c r="F10" s="15">
        <v>38.4</v>
      </c>
      <c r="G10" s="15">
        <v>146</v>
      </c>
      <c r="H10" s="15">
        <v>10.1</v>
      </c>
      <c r="I10" s="15">
        <v>8.6</v>
      </c>
      <c r="J10" s="15">
        <f si="0" t="shared"/>
        <v>346.6</v>
      </c>
    </row>
    <row r="11" spans="1:14" x14ac:dyDescent="0.2">
      <c r="A11" s="17">
        <v>2012</v>
      </c>
      <c r="B11" s="15">
        <f>168-15.5</f>
        <v>152.5</v>
      </c>
      <c r="C11" s="15">
        <v>0</v>
      </c>
      <c r="D11" s="15">
        <v>-2</v>
      </c>
      <c r="E11" s="15">
        <v>0</v>
      </c>
      <c r="F11" s="15">
        <v>4.9000000000000004</v>
      </c>
      <c r="G11" s="15">
        <v>4</v>
      </c>
      <c r="H11" s="15">
        <v>15.5</v>
      </c>
      <c r="I11" s="15">
        <v>0</v>
      </c>
      <c r="J11" s="15">
        <f si="0" t="shared"/>
        <v>174.9</v>
      </c>
    </row>
    <row r="12" spans="1:14" x14ac:dyDescent="0.2">
      <c r="A12" s="17">
        <v>2013</v>
      </c>
      <c r="B12" s="15">
        <v>210.6</v>
      </c>
      <c r="C12" s="15">
        <v>0</v>
      </c>
      <c r="D12" s="15">
        <v>2</v>
      </c>
      <c r="E12" s="15">
        <v>0</v>
      </c>
      <c r="F12" s="15">
        <v>0</v>
      </c>
      <c r="G12" s="15">
        <v>0</v>
      </c>
      <c r="H12" s="15">
        <v>19.5</v>
      </c>
      <c r="I12" s="15">
        <v>42.5</v>
      </c>
      <c r="J12" s="15">
        <f si="0" t="shared"/>
        <v>274.60000000000002</v>
      </c>
      <c r="N12" s="49"/>
    </row>
    <row r="13" spans="1:14" x14ac:dyDescent="0.2">
      <c r="A13" s="17">
        <v>2014</v>
      </c>
      <c r="B13" s="19">
        <f>202.2-14.3</f>
        <v>187.89999999999998</v>
      </c>
      <c r="C13" s="15">
        <v>0</v>
      </c>
      <c r="D13" s="15">
        <v>0</v>
      </c>
      <c r="E13" s="15">
        <v>0</v>
      </c>
      <c r="F13" s="15">
        <v>0</v>
      </c>
      <c r="G13" s="15">
        <v>0</v>
      </c>
      <c r="H13" s="15">
        <v>12.5</v>
      </c>
      <c r="I13" s="15">
        <v>0</v>
      </c>
      <c r="J13" s="15">
        <f si="0" t="shared"/>
        <v>200.39999999999998</v>
      </c>
      <c r="N13" s="49"/>
    </row>
    <row r="14" spans="1:14" x14ac:dyDescent="0.2">
      <c r="A14" s="17">
        <v>2015</v>
      </c>
      <c r="B14" s="15">
        <v>169.6</v>
      </c>
      <c r="C14" s="15">
        <v>0</v>
      </c>
      <c r="D14" s="15">
        <v>0</v>
      </c>
      <c r="E14" s="15">
        <v>0</v>
      </c>
      <c r="F14" s="15">
        <v>0</v>
      </c>
      <c r="G14" s="15">
        <v>0</v>
      </c>
      <c r="H14" s="15">
        <v>20.7</v>
      </c>
      <c r="I14" s="15">
        <v>2.5</v>
      </c>
      <c r="J14" s="15">
        <f si="0" t="shared"/>
        <v>192.79999999999998</v>
      </c>
      <c r="N14" s="49"/>
    </row>
    <row r="15" spans="1:14" x14ac:dyDescent="0.2">
      <c r="A15" s="17">
        <v>2016</v>
      </c>
      <c r="B15" s="15">
        <v>198.4</v>
      </c>
      <c r="C15" s="15">
        <v>0</v>
      </c>
      <c r="D15" s="15">
        <v>0</v>
      </c>
      <c r="E15" s="15">
        <v>0</v>
      </c>
      <c r="F15" s="15">
        <v>0</v>
      </c>
      <c r="G15" s="15">
        <v>4.5999999999999996</v>
      </c>
      <c r="H15" s="15">
        <v>0</v>
      </c>
      <c r="I15" s="15">
        <v>0</v>
      </c>
      <c r="J15" s="15">
        <f si="0" t="shared"/>
        <v>203</v>
      </c>
      <c r="N15" s="49">
        <v>202569191</v>
      </c>
    </row>
    <row r="16" spans="1:14" x14ac:dyDescent="0.2">
      <c r="A16" s="17">
        <v>2017</v>
      </c>
      <c r="B16" s="19">
        <v>194.5</v>
      </c>
      <c r="C16" s="15">
        <v>0</v>
      </c>
      <c r="D16" s="15">
        <v>0</v>
      </c>
      <c r="E16" s="15">
        <v>0</v>
      </c>
      <c r="F16" s="15">
        <v>0.8</v>
      </c>
      <c r="G16" s="15">
        <v>0.7</v>
      </c>
      <c r="H16" s="15">
        <v>0.2</v>
      </c>
      <c r="I16" s="15">
        <v>16.7</v>
      </c>
      <c r="J16" s="15">
        <f si="0" t="shared"/>
        <v>212.89999999999998</v>
      </c>
      <c r="N16" s="49">
        <v>17697295</v>
      </c>
    </row>
    <row r="17" spans="1:14" x14ac:dyDescent="0.2">
      <c r="A17" s="17">
        <v>2018</v>
      </c>
      <c r="B17" s="19">
        <f>179.4-10</f>
        <v>169.4</v>
      </c>
      <c r="C17" s="19">
        <v>0</v>
      </c>
      <c r="D17" s="19">
        <v>0</v>
      </c>
      <c r="E17" s="19">
        <v>0</v>
      </c>
      <c r="F17" s="19">
        <v>2.2000000000000002</v>
      </c>
      <c r="G17" s="19">
        <v>0</v>
      </c>
      <c r="H17" s="19">
        <v>10.1</v>
      </c>
      <c r="I17" s="19">
        <v>12.2</v>
      </c>
      <c r="J17" s="15">
        <f si="0" t="shared"/>
        <v>193.89999999999998</v>
      </c>
      <c r="N17" s="49">
        <f>N15-N16</f>
        <v>184871896</v>
      </c>
    </row>
    <row r="18" spans="1:14" x14ac:dyDescent="0.2">
      <c r="A18" s="17">
        <v>2019</v>
      </c>
      <c r="B18" s="19">
        <f>193.7-14.4</f>
        <v>179.29999999999998</v>
      </c>
      <c r="C18" s="19">
        <v>0</v>
      </c>
      <c r="D18" s="19">
        <v>0</v>
      </c>
      <c r="E18" s="19">
        <v>0</v>
      </c>
      <c r="F18" s="19">
        <v>0</v>
      </c>
      <c r="G18" s="19">
        <v>0</v>
      </c>
      <c r="H18" s="19">
        <v>14.4</v>
      </c>
      <c r="I18" s="19">
        <v>0</v>
      </c>
      <c r="J18" s="15">
        <f si="0" t="shared"/>
        <v>193.7</v>
      </c>
      <c r="N18" s="49"/>
    </row>
    <row r="19" spans="1:14" x14ac:dyDescent="0.2">
      <c r="A19" s="17">
        <v>2020</v>
      </c>
      <c r="B19" s="19">
        <f>198.9-18.1</f>
        <v>180.8</v>
      </c>
      <c r="C19" s="19">
        <v>0</v>
      </c>
      <c r="D19" s="19">
        <v>0</v>
      </c>
      <c r="E19" s="19">
        <v>0</v>
      </c>
      <c r="F19" s="19">
        <v>0</v>
      </c>
      <c r="G19" s="19">
        <v>0</v>
      </c>
      <c r="H19" s="19">
        <v>18.100000000000001</v>
      </c>
      <c r="I19" s="19">
        <v>0</v>
      </c>
      <c r="J19" s="15">
        <f si="0" t="shared"/>
        <v>198.9</v>
      </c>
    </row>
    <row r="20" spans="1:14" x14ac:dyDescent="0.2">
      <c r="A20" s="17">
        <v>2021</v>
      </c>
      <c r="B20" s="19">
        <f>170.3-18.6</f>
        <v>151.70000000000002</v>
      </c>
      <c r="C20" s="19">
        <v>0</v>
      </c>
      <c r="D20" s="19">
        <v>0</v>
      </c>
      <c r="E20" s="19">
        <v>0</v>
      </c>
      <c r="F20" s="19">
        <v>0</v>
      </c>
      <c r="G20" s="19">
        <v>0</v>
      </c>
      <c r="H20" s="19">
        <v>18.600000000000001</v>
      </c>
      <c r="I20" s="19">
        <v>0</v>
      </c>
      <c r="J20" s="15">
        <f si="0" t="shared"/>
        <v>170.3</v>
      </c>
    </row>
    <row r="21" spans="1:14" x14ac:dyDescent="0.2">
      <c r="A21" s="17">
        <v>2022</v>
      </c>
      <c r="B21" s="19">
        <v>202.6</v>
      </c>
      <c r="C21" s="19">
        <v>0</v>
      </c>
      <c r="D21" s="19">
        <v>0</v>
      </c>
      <c r="E21" s="19">
        <v>0</v>
      </c>
      <c r="F21" s="19">
        <v>0</v>
      </c>
      <c r="G21" s="19">
        <v>0</v>
      </c>
      <c r="H21" s="19">
        <v>17.7</v>
      </c>
      <c r="I21" s="19">
        <v>0</v>
      </c>
      <c r="J21" s="15">
        <f si="0" t="shared"/>
        <v>220.29999999999998</v>
      </c>
    </row>
    <row r="22" spans="1:14" x14ac:dyDescent="0.2">
      <c r="A22" s="17">
        <v>2023</v>
      </c>
      <c r="B22" s="19">
        <v>271.10000000000002</v>
      </c>
      <c r="C22" s="19">
        <v>0</v>
      </c>
      <c r="D22" s="19">
        <v>0</v>
      </c>
      <c r="E22" s="19">
        <v>0</v>
      </c>
      <c r="F22" s="19">
        <v>0</v>
      </c>
      <c r="G22" s="19">
        <v>0</v>
      </c>
      <c r="H22" s="19">
        <v>20.5</v>
      </c>
      <c r="I22" s="19">
        <v>0</v>
      </c>
      <c r="J22" s="15">
        <f si="0" t="shared"/>
        <v>291.60000000000002</v>
      </c>
    </row>
    <row r="23" spans="1:14" x14ac:dyDescent="0.2">
      <c r="A23" s="17">
        <v>2024</v>
      </c>
      <c r="B23" s="15">
        <v>237.4</v>
      </c>
      <c r="C23" s="19">
        <v>0</v>
      </c>
      <c r="D23" s="19">
        <v>0</v>
      </c>
      <c r="E23" s="19">
        <v>0</v>
      </c>
      <c r="F23" s="19">
        <v>0</v>
      </c>
      <c r="G23" s="19">
        <v>0</v>
      </c>
      <c r="H23" s="19">
        <v>18.399999999999999</v>
      </c>
      <c r="I23" s="19">
        <v>0</v>
      </c>
      <c r="J23" s="15">
        <f si="0" t="shared"/>
        <v>255.8</v>
      </c>
    </row>
    <row r="24" spans="1:14" x14ac:dyDescent="0.2">
      <c r="A24" s="17">
        <v>2025</v>
      </c>
      <c r="B24" s="15">
        <v>240.1</v>
      </c>
      <c r="C24" s="19">
        <v>0</v>
      </c>
      <c r="D24" s="19">
        <v>0</v>
      </c>
      <c r="E24" s="19">
        <v>0</v>
      </c>
      <c r="F24" s="19">
        <v>0</v>
      </c>
      <c r="G24" s="19">
        <v>0</v>
      </c>
      <c r="H24" s="19">
        <v>21.1</v>
      </c>
      <c r="I24" s="19">
        <v>0</v>
      </c>
      <c r="J24" s="15">
        <f si="0" t="shared"/>
        <v>261.2</v>
      </c>
    </row>
    <row r="25" spans="1:14" x14ac:dyDescent="0.2">
      <c r="A25" s="17">
        <v>2026</v>
      </c>
      <c r="B25" s="15">
        <v>245.6</v>
      </c>
      <c r="C25" s="19">
        <v>0</v>
      </c>
      <c r="D25" s="19">
        <v>0</v>
      </c>
      <c r="E25" s="19">
        <v>0</v>
      </c>
      <c r="F25" s="19">
        <v>0</v>
      </c>
      <c r="G25" s="19">
        <v>0</v>
      </c>
      <c r="H25" s="19">
        <v>18.3</v>
      </c>
      <c r="I25" s="19">
        <v>0</v>
      </c>
      <c r="J25" s="15">
        <f si="0" t="shared"/>
        <v>263.89999999999998</v>
      </c>
    </row>
    <row r="26" spans="1:14" x14ac:dyDescent="0.2">
      <c r="J26" s="15" t="str">
        <f si="0" t="shared"/>
        <v/>
      </c>
    </row>
    <row r="27" spans="1:14" x14ac:dyDescent="0.2">
      <c r="J27" s="15" t="str">
        <f si="0" t="shared"/>
        <v/>
      </c>
    </row>
    <row r="28" spans="1:14" x14ac:dyDescent="0.2">
      <c r="J28" s="15" t="str">
        <f si="0" t="shared"/>
        <v/>
      </c>
    </row>
    <row r="29" spans="1:14" x14ac:dyDescent="0.2">
      <c r="J29" s="15" t="str">
        <f si="0" t="shared"/>
        <v/>
      </c>
    </row>
    <row r="30" spans="1:14" x14ac:dyDescent="0.2">
      <c r="J30" s="15" t="str">
        <f si="0" t="shared"/>
        <v/>
      </c>
    </row>
    <row r="31" spans="1:14" x14ac:dyDescent="0.2">
      <c r="J31" s="15" t="str">
        <f si="0" t="shared"/>
        <v/>
      </c>
    </row>
    <row r="32" spans="1:14" x14ac:dyDescent="0.2">
      <c r="J32" s="15" t="str">
        <f si="0" t="shared"/>
        <v/>
      </c>
    </row>
    <row r="33" spans="10:10" x14ac:dyDescent="0.2">
      <c r="J33" s="15" t="str">
        <f si="0" t="shared"/>
        <v/>
      </c>
    </row>
    <row r="34" spans="10:10" x14ac:dyDescent="0.2">
      <c r="J34" s="15" t="str">
        <f si="0" t="shared"/>
        <v/>
      </c>
    </row>
    <row r="35" spans="10:10" x14ac:dyDescent="0.2">
      <c r="J35" s="15" t="str">
        <f si="0" t="shared"/>
        <v/>
      </c>
    </row>
    <row r="36" spans="10:10" x14ac:dyDescent="0.2">
      <c r="J36" s="15" t="str">
        <f si="0" t="shared"/>
        <v/>
      </c>
    </row>
    <row r="37" spans="10:10" x14ac:dyDescent="0.2">
      <c r="J37" s="15" t="str">
        <f si="0" t="shared"/>
        <v/>
      </c>
    </row>
    <row r="38" spans="10:10" x14ac:dyDescent="0.2">
      <c r="J38" s="15" t="str">
        <f si="0" t="shared"/>
        <v/>
      </c>
    </row>
    <row r="39" spans="10:10" x14ac:dyDescent="0.2">
      <c r="J39" s="15" t="str">
        <f si="0" t="shared"/>
        <v/>
      </c>
    </row>
    <row r="40" spans="10:10" x14ac:dyDescent="0.2">
      <c r="J40" s="15" t="str">
        <f si="0" t="shared"/>
        <v/>
      </c>
    </row>
    <row r="41" spans="10:10" x14ac:dyDescent="0.2">
      <c r="J41" s="15" t="str">
        <f si="0" t="shared"/>
        <v/>
      </c>
    </row>
    <row r="42" spans="10:10" x14ac:dyDescent="0.2">
      <c r="J42" s="15" t="str">
        <f si="0" t="shared"/>
        <v/>
      </c>
    </row>
    <row r="43" spans="10:10" x14ac:dyDescent="0.2">
      <c r="J43" s="15" t="str">
        <f si="0" t="shared"/>
        <v/>
      </c>
    </row>
    <row r="44" spans="10:10" x14ac:dyDescent="0.2">
      <c r="J44" s="15" t="str">
        <f si="0" t="shared"/>
        <v/>
      </c>
    </row>
    <row r="45" spans="10:10" x14ac:dyDescent="0.2">
      <c r="J45" s="15" t="str">
        <f si="0" t="shared"/>
        <v/>
      </c>
    </row>
    <row r="46" spans="10:10" x14ac:dyDescent="0.2">
      <c r="J46" s="15" t="str">
        <f si="0" t="shared"/>
        <v/>
      </c>
    </row>
    <row r="47" spans="10:10" x14ac:dyDescent="0.2">
      <c r="J47" s="15" t="str">
        <f si="0" t="shared"/>
        <v/>
      </c>
    </row>
    <row r="48" spans="10:10" x14ac:dyDescent="0.2">
      <c r="J48" s="15" t="str">
        <f si="0" t="shared"/>
        <v/>
      </c>
    </row>
    <row r="49" spans="10:10" x14ac:dyDescent="0.2">
      <c r="J49" s="15" t="str">
        <f si="0" t="shared"/>
        <v/>
      </c>
    </row>
    <row r="50" spans="10:10" x14ac:dyDescent="0.2">
      <c r="J50" s="15" t="str">
        <f si="0" t="shared"/>
        <v/>
      </c>
    </row>
    <row r="51" spans="10:10" x14ac:dyDescent="0.2">
      <c r="J51" s="15" t="str">
        <f si="0" t="shared"/>
        <v/>
      </c>
    </row>
    <row r="52" spans="10:10" x14ac:dyDescent="0.2">
      <c r="J52" s="15" t="str">
        <f si="0" t="shared"/>
        <v/>
      </c>
    </row>
    <row r="53" spans="10:10" x14ac:dyDescent="0.2">
      <c r="J53" s="15" t="str">
        <f si="0" t="shared"/>
        <v/>
      </c>
    </row>
    <row r="54" spans="10:10" x14ac:dyDescent="0.2">
      <c r="J54" s="15" t="str">
        <f si="0" t="shared"/>
        <v/>
      </c>
    </row>
    <row r="55" spans="10:10" x14ac:dyDescent="0.2">
      <c r="J55" s="15" t="str">
        <f si="0" t="shared"/>
        <v/>
      </c>
    </row>
    <row r="56" spans="10:10" x14ac:dyDescent="0.2">
      <c r="J56" s="15" t="str">
        <f si="0" t="shared"/>
        <v/>
      </c>
    </row>
    <row r="57" spans="10:10" x14ac:dyDescent="0.2">
      <c r="J57" s="15" t="str">
        <f si="0" t="shared"/>
        <v/>
      </c>
    </row>
    <row r="58" spans="10:10" x14ac:dyDescent="0.2">
      <c r="J58" s="15" t="str">
        <f si="0" t="shared"/>
        <v/>
      </c>
    </row>
    <row r="59" spans="10:10" x14ac:dyDescent="0.2">
      <c r="J59" s="15" t="str">
        <f si="0" t="shared"/>
        <v/>
      </c>
    </row>
    <row r="60" spans="10:10" x14ac:dyDescent="0.2">
      <c r="J60" s="15" t="str">
        <f si="0" t="shared"/>
        <v/>
      </c>
    </row>
    <row r="61" spans="10:10" x14ac:dyDescent="0.2">
      <c r="J61" s="15" t="str">
        <f si="0" t="shared"/>
        <v/>
      </c>
    </row>
    <row r="62" spans="10:10" x14ac:dyDescent="0.2">
      <c r="J62" s="15" t="str">
        <f si="0" t="shared"/>
        <v/>
      </c>
    </row>
    <row r="63" spans="10:10" x14ac:dyDescent="0.2">
      <c r="J63" s="15" t="str">
        <f si="0" t="shared"/>
        <v/>
      </c>
    </row>
    <row r="64" spans="10:10" x14ac:dyDescent="0.2">
      <c r="J64" s="15" t="str">
        <f si="0" t="shared"/>
        <v/>
      </c>
    </row>
    <row r="65" spans="10:10" x14ac:dyDescent="0.2">
      <c r="J65" s="15" t="str">
        <f si="0" t="shared"/>
        <v/>
      </c>
    </row>
    <row r="66" spans="10:10" x14ac:dyDescent="0.2">
      <c r="J66" s="15" t="str">
        <f si="0" t="shared"/>
        <v/>
      </c>
    </row>
    <row r="67" spans="10:10" x14ac:dyDescent="0.2">
      <c r="J67" s="15" t="str">
        <f si="0" t="shared"/>
        <v/>
      </c>
    </row>
    <row r="68" spans="10:10" x14ac:dyDescent="0.2">
      <c r="J68" s="15" t="str">
        <f si="0" t="shared"/>
        <v/>
      </c>
    </row>
    <row r="69" spans="10:10" x14ac:dyDescent="0.2">
      <c r="J69" s="15" t="str">
        <f si="0" t="shared"/>
        <v/>
      </c>
    </row>
    <row r="70" spans="10:10" x14ac:dyDescent="0.2">
      <c r="J70" s="15" t="str">
        <f ref="J70:J133" si="1" t="shared">IF(B70&gt;0,SUM(B70:I70),"")</f>
        <v/>
      </c>
    </row>
    <row r="71" spans="10:10" x14ac:dyDescent="0.2">
      <c r="J71" s="15" t="str">
        <f si="1" t="shared"/>
        <v/>
      </c>
    </row>
    <row r="72" spans="10:10" x14ac:dyDescent="0.2">
      <c r="J72" s="15" t="str">
        <f si="1" t="shared"/>
        <v/>
      </c>
    </row>
    <row r="73" spans="10:10" x14ac:dyDescent="0.2">
      <c r="J73" s="15" t="str">
        <f si="1" t="shared"/>
        <v/>
      </c>
    </row>
    <row r="74" spans="10:10" x14ac:dyDescent="0.2">
      <c r="J74" s="15" t="str">
        <f si="1" t="shared"/>
        <v/>
      </c>
    </row>
    <row r="75" spans="10:10" x14ac:dyDescent="0.2">
      <c r="J75" s="15" t="str">
        <f si="1" t="shared"/>
        <v/>
      </c>
    </row>
    <row r="76" spans="10:10" x14ac:dyDescent="0.2">
      <c r="J76" s="15" t="str">
        <f si="1" t="shared"/>
        <v/>
      </c>
    </row>
    <row r="77" spans="10:10" x14ac:dyDescent="0.2">
      <c r="J77" s="15" t="str">
        <f si="1" t="shared"/>
        <v/>
      </c>
    </row>
    <row r="78" spans="10:10" x14ac:dyDescent="0.2">
      <c r="J78" s="15" t="str">
        <f si="1" t="shared"/>
        <v/>
      </c>
    </row>
    <row r="79" spans="10:10" x14ac:dyDescent="0.2">
      <c r="J79" s="15" t="str">
        <f si="1" t="shared"/>
        <v/>
      </c>
    </row>
    <row r="80" spans="10:10" x14ac:dyDescent="0.2">
      <c r="J80" s="15" t="str">
        <f si="1" t="shared"/>
        <v/>
      </c>
    </row>
    <row r="81" spans="10:10" x14ac:dyDescent="0.2">
      <c r="J81" s="15" t="str">
        <f si="1" t="shared"/>
        <v/>
      </c>
    </row>
    <row r="82" spans="10:10" x14ac:dyDescent="0.2">
      <c r="J82" s="15" t="str">
        <f si="1" t="shared"/>
        <v/>
      </c>
    </row>
    <row r="83" spans="10:10" x14ac:dyDescent="0.2">
      <c r="J83" s="15" t="str">
        <f si="1" t="shared"/>
        <v/>
      </c>
    </row>
    <row r="84" spans="10:10" x14ac:dyDescent="0.2">
      <c r="J84" s="15" t="str">
        <f si="1" t="shared"/>
        <v/>
      </c>
    </row>
    <row r="85" spans="10:10" x14ac:dyDescent="0.2">
      <c r="J85" s="15" t="str">
        <f si="1" t="shared"/>
        <v/>
      </c>
    </row>
    <row r="86" spans="10:10" x14ac:dyDescent="0.2">
      <c r="J86" s="15" t="str">
        <f si="1" t="shared"/>
        <v/>
      </c>
    </row>
    <row r="87" spans="10:10" x14ac:dyDescent="0.2">
      <c r="J87" s="15" t="str">
        <f si="1" t="shared"/>
        <v/>
      </c>
    </row>
    <row r="88" spans="10:10" x14ac:dyDescent="0.2">
      <c r="J88" s="15" t="str">
        <f si="1" t="shared"/>
        <v/>
      </c>
    </row>
    <row r="89" spans="10:10" x14ac:dyDescent="0.2">
      <c r="J89" s="15" t="str">
        <f si="1" t="shared"/>
        <v/>
      </c>
    </row>
    <row r="90" spans="10:10" x14ac:dyDescent="0.2">
      <c r="J90" s="15" t="str">
        <f si="1" t="shared"/>
        <v/>
      </c>
    </row>
    <row r="91" spans="10:10" x14ac:dyDescent="0.2">
      <c r="J91" s="15" t="str">
        <f si="1" t="shared"/>
        <v/>
      </c>
    </row>
    <row r="92" spans="10:10" x14ac:dyDescent="0.2">
      <c r="J92" s="15" t="str">
        <f si="1" t="shared"/>
        <v/>
      </c>
    </row>
    <row r="93" spans="10:10" x14ac:dyDescent="0.2">
      <c r="J93" s="15" t="str">
        <f si="1" t="shared"/>
        <v/>
      </c>
    </row>
    <row r="94" spans="10:10" x14ac:dyDescent="0.2">
      <c r="J94" s="15" t="str">
        <f si="1" t="shared"/>
        <v/>
      </c>
    </row>
    <row r="95" spans="10:10" x14ac:dyDescent="0.2">
      <c r="J95" s="15" t="str">
        <f si="1" t="shared"/>
        <v/>
      </c>
    </row>
    <row r="96" spans="10:10" x14ac:dyDescent="0.2">
      <c r="J96" s="15" t="str">
        <f si="1" t="shared"/>
        <v/>
      </c>
    </row>
    <row r="97" spans="10:10" x14ac:dyDescent="0.2">
      <c r="J97" s="15" t="str">
        <f si="1" t="shared"/>
        <v/>
      </c>
    </row>
    <row r="98" spans="10:10" x14ac:dyDescent="0.2">
      <c r="J98" s="15" t="str">
        <f si="1" t="shared"/>
        <v/>
      </c>
    </row>
    <row r="99" spans="10:10" x14ac:dyDescent="0.2">
      <c r="J99" s="15" t="str">
        <f si="1" t="shared"/>
        <v/>
      </c>
    </row>
    <row r="100" spans="10:10" x14ac:dyDescent="0.2">
      <c r="J100" s="15" t="str">
        <f si="1" t="shared"/>
        <v/>
      </c>
    </row>
    <row r="101" spans="10:10" x14ac:dyDescent="0.2">
      <c r="J101" s="15" t="str">
        <f si="1" t="shared"/>
        <v/>
      </c>
    </row>
    <row r="102" spans="10:10" x14ac:dyDescent="0.2">
      <c r="J102" s="15" t="str">
        <f si="1" t="shared"/>
        <v/>
      </c>
    </row>
    <row r="103" spans="10:10" x14ac:dyDescent="0.2">
      <c r="J103" s="15" t="str">
        <f si="1" t="shared"/>
        <v/>
      </c>
    </row>
    <row r="104" spans="10:10" x14ac:dyDescent="0.2">
      <c r="J104" s="15" t="str">
        <f si="1" t="shared"/>
        <v/>
      </c>
    </row>
    <row r="105" spans="10:10" x14ac:dyDescent="0.2">
      <c r="J105" s="15" t="str">
        <f si="1" t="shared"/>
        <v/>
      </c>
    </row>
    <row r="106" spans="10:10" x14ac:dyDescent="0.2">
      <c r="J106" s="15" t="str">
        <f si="1" t="shared"/>
        <v/>
      </c>
    </row>
    <row r="107" spans="10:10" x14ac:dyDescent="0.2">
      <c r="J107" s="15" t="str">
        <f si="1" t="shared"/>
        <v/>
      </c>
    </row>
    <row r="108" spans="10:10" x14ac:dyDescent="0.2">
      <c r="J108" s="15" t="str">
        <f si="1" t="shared"/>
        <v/>
      </c>
    </row>
    <row r="109" spans="10:10" x14ac:dyDescent="0.2">
      <c r="J109" s="15" t="str">
        <f si="1" t="shared"/>
        <v/>
      </c>
    </row>
    <row r="110" spans="10:10" x14ac:dyDescent="0.2">
      <c r="J110" s="15" t="str">
        <f si="1" t="shared"/>
        <v/>
      </c>
    </row>
    <row r="111" spans="10:10" x14ac:dyDescent="0.2">
      <c r="J111" s="15" t="str">
        <f si="1" t="shared"/>
        <v/>
      </c>
    </row>
    <row r="112" spans="10:10" x14ac:dyDescent="0.2">
      <c r="J112" s="15" t="str">
        <f si="1" t="shared"/>
        <v/>
      </c>
    </row>
    <row r="113" spans="10:10" x14ac:dyDescent="0.2">
      <c r="J113" s="15" t="str">
        <f si="1" t="shared"/>
        <v/>
      </c>
    </row>
    <row r="114" spans="10:10" x14ac:dyDescent="0.2">
      <c r="J114" s="15" t="str">
        <f si="1" t="shared"/>
        <v/>
      </c>
    </row>
    <row r="115" spans="10:10" x14ac:dyDescent="0.2">
      <c r="J115" s="15" t="str">
        <f si="1" t="shared"/>
        <v/>
      </c>
    </row>
    <row r="116" spans="10:10" x14ac:dyDescent="0.2">
      <c r="J116" s="15" t="str">
        <f si="1" t="shared"/>
        <v/>
      </c>
    </row>
    <row r="117" spans="10:10" x14ac:dyDescent="0.2">
      <c r="J117" s="15" t="str">
        <f si="1" t="shared"/>
        <v/>
      </c>
    </row>
    <row r="118" spans="10:10" x14ac:dyDescent="0.2">
      <c r="J118" s="15" t="str">
        <f si="1" t="shared"/>
        <v/>
      </c>
    </row>
    <row r="119" spans="10:10" x14ac:dyDescent="0.2">
      <c r="J119" s="15" t="str">
        <f si="1" t="shared"/>
        <v/>
      </c>
    </row>
    <row r="120" spans="10:10" x14ac:dyDescent="0.2">
      <c r="J120" s="15" t="str">
        <f si="1" t="shared"/>
        <v/>
      </c>
    </row>
    <row r="121" spans="10:10" x14ac:dyDescent="0.2">
      <c r="J121" s="15" t="str">
        <f si="1" t="shared"/>
        <v/>
      </c>
    </row>
    <row r="122" spans="10:10" x14ac:dyDescent="0.2">
      <c r="J122" s="15" t="str">
        <f si="1" t="shared"/>
        <v/>
      </c>
    </row>
    <row r="123" spans="10:10" x14ac:dyDescent="0.2">
      <c r="J123" s="15" t="str">
        <f si="1" t="shared"/>
        <v/>
      </c>
    </row>
    <row r="124" spans="10:10" x14ac:dyDescent="0.2">
      <c r="J124" s="15" t="str">
        <f si="1" t="shared"/>
        <v/>
      </c>
    </row>
    <row r="125" spans="10:10" x14ac:dyDescent="0.2">
      <c r="J125" s="15" t="str">
        <f si="1" t="shared"/>
        <v/>
      </c>
    </row>
    <row r="126" spans="10:10" x14ac:dyDescent="0.2">
      <c r="J126" s="15" t="str">
        <f si="1" t="shared"/>
        <v/>
      </c>
    </row>
    <row r="127" spans="10:10" x14ac:dyDescent="0.2">
      <c r="J127" s="15" t="str">
        <f si="1" t="shared"/>
        <v/>
      </c>
    </row>
    <row r="128" spans="10:10" x14ac:dyDescent="0.2">
      <c r="J128" s="15" t="str">
        <f si="1" t="shared"/>
        <v/>
      </c>
    </row>
    <row r="129" spans="10:10" x14ac:dyDescent="0.2">
      <c r="J129" s="15" t="str">
        <f si="1" t="shared"/>
        <v/>
      </c>
    </row>
    <row r="130" spans="10:10" x14ac:dyDescent="0.2">
      <c r="J130" s="15" t="str">
        <f si="1" t="shared"/>
        <v/>
      </c>
    </row>
    <row r="131" spans="10:10" x14ac:dyDescent="0.2">
      <c r="J131" s="15" t="str">
        <f si="1" t="shared"/>
        <v/>
      </c>
    </row>
    <row r="132" spans="10:10" x14ac:dyDescent="0.2">
      <c r="J132" s="15" t="str">
        <f si="1" t="shared"/>
        <v/>
      </c>
    </row>
    <row r="133" spans="10:10" x14ac:dyDescent="0.2">
      <c r="J133" s="15" t="str">
        <f si="1" t="shared"/>
        <v/>
      </c>
    </row>
    <row r="134" spans="10:10" x14ac:dyDescent="0.2">
      <c r="J134" s="15" t="str">
        <f ref="J134:J139" si="2" t="shared">IF(B134&gt;0,SUM(B134:I134),"")</f>
        <v/>
      </c>
    </row>
    <row r="135" spans="10:10" x14ac:dyDescent="0.2">
      <c r="J135" s="15" t="str">
        <f si="2" t="shared"/>
        <v/>
      </c>
    </row>
    <row r="136" spans="10:10" x14ac:dyDescent="0.2">
      <c r="J136" s="15" t="str">
        <f si="2" t="shared"/>
        <v/>
      </c>
    </row>
    <row r="137" spans="10:10" x14ac:dyDescent="0.2">
      <c r="J137" s="15" t="str">
        <f si="2" t="shared"/>
        <v/>
      </c>
    </row>
    <row r="138" spans="10:10" x14ac:dyDescent="0.2">
      <c r="J138" s="15" t="str">
        <f si="2" t="shared"/>
        <v/>
      </c>
    </row>
    <row r="139" spans="10:10" x14ac:dyDescent="0.2">
      <c r="J139" s="15" t="str">
        <f si="2" t="shared"/>
        <v/>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Factbook</vt:lpstr>
      <vt:lpstr>Data</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2001-09-18T20:50:45Z</dcterms:created>
  <dc:creator>David L. Hinman</dc:creator>
  <cp:lastModifiedBy>Wagenhofer, Maria [LEGIS]</cp:lastModifiedBy>
  <cp:lastPrinted>2023-08-11T14:25:41Z</cp:lastPrinted>
  <dcterms:modified xsi:type="dcterms:W3CDTF">2025-12-19T19:55:38Z</dcterms:modified>
  <dc:subject>Pie Chart Template</dc:subject>
  <dc:title>FactBook</dc:title>
</cp:coreProperties>
</file>