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731"/>
  <workbookPr defaultThemeVersion="124226"/>
  <mc:AlternateContent>
    <mc:Choice Requires="x15">
      <x15ac:absPath xmlns:x15ac="http://schemas.microsoft.com/office/spreadsheetml/2010/11/ac" url="C:\Users\eric.richardson\AppData\Local\linc\"/>
    </mc:Choice>
  </mc:AlternateContent>
  <xr:revisionPtr documentId="13_ncr:1_{9BE6D1C3-9554-48B8-BA28-BE394B489EF4}" revIDLastSave="0" xr10:uidLastSave="{00000000-0000-0000-0000-000000000000}" xr6:coauthVersionLast="47" xr6:coauthVersionMax="47"/>
  <bookViews>
    <workbookView windowHeight="15840" windowWidth="29040" xWindow="-120" xr2:uid="{00000000-000D-0000-FFFF-FFFF00000000}" yWindow="-120" activeTab="0"/>
  </bookViews>
  <sheets>
    <sheet name="Data" r:id="rId2" sheetId="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<sst xmlns="http://schemas.openxmlformats.org/spreadsheetml/2006/main" count="49" uniqueCount="44">
  <si>
    <t>Fiscal</t>
  </si>
  <si>
    <t xml:space="preserve">Net </t>
  </si>
  <si>
    <t xml:space="preserve">  Year  </t>
  </si>
  <si>
    <t>Appropriations</t>
  </si>
  <si>
    <t>Reversions</t>
  </si>
  <si>
    <t xml:space="preserve">      reversions from operations for technology enhancement and employee</t>
  </si>
  <si>
    <t xml:space="preserve">      training; these are not reflected in the totals.</t>
  </si>
  <si>
    <t xml:space="preserve">      Incentive Program Fund to be used for implementation of century data</t>
  </si>
  <si>
    <t xml:space="preserve">      change programming.  For FY 1997, departments were allowed to retain     </t>
  </si>
  <si>
    <t xml:space="preserve">      only 25.0% of reversions from operations.</t>
  </si>
  <si>
    <t xml:space="preserve">      Technology Initiatives Account to fund 21 different technology projects.</t>
  </si>
  <si>
    <t xml:space="preserve">      For FY 1998, departments were allowed to retain 25.0% of reversions</t>
  </si>
  <si>
    <t xml:space="preserve">      from operations.</t>
  </si>
  <si>
    <t xml:space="preserve">      Technology Initiatives Account.  For FY 1999, departments were allowed  </t>
  </si>
  <si>
    <t xml:space="preserve">      to retain 25.0% of reversions from operations.  In FY 2000, $3.2 million of </t>
  </si>
  <si>
    <t xml:space="preserve">      reversions were deposited in the Pooled Technology Account.  For </t>
  </si>
  <si>
    <t xml:space="preserve">      of reversions from operations.</t>
  </si>
  <si>
    <t xml:space="preserve">  2) Beginning in FY 1995, departments were allowed to retain 50.0% of </t>
  </si>
  <si>
    <t xml:space="preserve">  3) In FY 1997, $15.0 million of reversions were deposited in the Reversion</t>
  </si>
  <si>
    <t xml:space="preserve">  4) In FY 1998, $19.4 million of reversions were deposited in the Reversion  </t>
  </si>
  <si>
    <t xml:space="preserve">  5) In FY 1999, $11.0 million of reversions were deposited in the Reversion </t>
  </si>
  <si>
    <t xml:space="preserve">      FY 2000, FY 2001, and FY 2002, departments were allowed to retain 25.0%</t>
  </si>
  <si>
    <t xml:space="preserve">  FiscalYear  </t>
  </si>
  <si>
    <t>PercentOfAppropriations</t>
  </si>
  <si>
    <t>NetAppropriations</t>
  </si>
  <si>
    <t>Frequency Released</t>
  </si>
  <si>
    <t>Department/Source</t>
  </si>
  <si>
    <t>Annual</t>
  </si>
  <si>
    <t>Quarterly</t>
  </si>
  <si>
    <t>Monthly</t>
  </si>
  <si>
    <t>Notes</t>
  </si>
  <si>
    <t>Variable</t>
  </si>
  <si>
    <t xml:space="preserve">General Fund Appropriations and Reversions </t>
  </si>
  <si>
    <t>Reversions as</t>
  </si>
  <si>
    <t>a Percent of</t>
  </si>
  <si>
    <t>Source if Website - DOM Control Spreadsheet</t>
  </si>
  <si>
    <t>(Dollars in Millions)</t>
  </si>
  <si>
    <t>Appropriations and reversions can come from the balance sheet released after the October REC meeting.</t>
  </si>
  <si>
    <t>Instructions</t>
  </si>
  <si>
    <t>1. Go to LSA Website: https://www.legis.iowa.gov/</t>
  </si>
  <si>
    <t>2. Click on Fiscal Analysis</t>
  </si>
  <si>
    <t>3. Go to Fiscal Update News Articles</t>
  </si>
  <si>
    <t>4. Find General Fund Balance Sheet</t>
  </si>
  <si>
    <t>https://www.legis.iowa.gov/docs/publications/BL/1386536.pdf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</si>
</sst>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#,##0.0\ ;\(&quot;$&quot;#,##0.0\)"/>
    <numFmt numFmtId="165" formatCode="#,##0.0\ ;\(#,##0.0\)"/>
    <numFmt numFmtId="166" formatCode="&quot;$&quot;* #,##0.0\ ;"/>
    <numFmt numFmtId="167" formatCode="#,##0.0_);\(#,##0.0\)"/>
    <numFmt numFmtId="168" formatCode="#,##0.0"/>
    <numFmt numFmtId="169" formatCode="0.0"/>
    <numFmt numFmtId="170" formatCode="0.0&quot;%&quot;"/>
    <numFmt numFmtId="171" formatCode="#,##0.0\ ;\-#,##0.0\ "/>
    <numFmt numFmtId="172" formatCode="0.0%"/>
  </numFmts>
  <fonts count="9" x14ac:knownFonts="1">
    <font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34998626667073579"/>
      </bottom>
      <diagonal/>
    </border>
  </borders>
  <cellStyleXfs count="3">
    <xf borderId="0" fillId="0" fontId="0" numFmtId="0"/>
    <xf borderId="0" fillId="0" fontId="6" numFmtId="0"/>
    <xf applyAlignment="0" applyBorder="0" applyFill="0" applyFont="0" applyProtection="0" borderId="0" fillId="0" fontId="1" numFmtId="9"/>
  </cellStyleXfs>
  <cellXfs count="61">
    <xf borderId="0" fillId="0" fontId="0" numFmtId="0" xfId="0"/>
    <xf applyFont="1" borderId="0" fillId="0" fontId="5" numFmtId="0" xfId="0"/>
    <xf applyAlignment="1" applyFont="1" borderId="0" fillId="0" fontId="5" numFmtId="0" xfId="0">
      <alignment vertical="top"/>
    </xf>
    <xf applyFont="1" applyProtection="1" borderId="0" fillId="0" fontId="5" numFmtId="0" xfId="0">
      <protection locked="0"/>
    </xf>
    <xf applyAlignment="1" applyFont="1" applyNumberFormat="1" borderId="0" fillId="0" fontId="5" numFmtId="168" xfId="0">
      <alignment vertical="top"/>
    </xf>
    <xf applyAlignment="1" applyFont="1" applyNumberFormat="1" borderId="0" fillId="0" fontId="5" numFmtId="168" xfId="0">
      <alignment vertical="center"/>
    </xf>
    <xf applyAlignment="1" applyFont="1" applyNumberFormat="1" applyProtection="1" borderId="0" fillId="0" fontId="5" numFmtId="168" xfId="0">
      <alignment vertical="center"/>
      <protection locked="0"/>
    </xf>
    <xf applyAlignment="1" applyNumberFormat="1" applyProtection="1" borderId="0" fillId="0" fontId="0" numFmtId="168" xfId="0">
      <alignment vertical="center"/>
      <protection locked="0"/>
    </xf>
    <xf applyAlignment="1" applyFont="1" applyNumberFormat="1" applyProtection="1" borderId="0" fillId="0" fontId="5" numFmtId="168" xfId="0">
      <alignment horizontal="right" vertical="center"/>
      <protection locked="0"/>
    </xf>
    <xf applyAlignment="1" applyNumberFormat="1" applyProtection="1" borderId="0" fillId="0" fontId="0" numFmtId="168" xfId="0">
      <alignment horizontal="right" vertical="center"/>
      <protection locked="0"/>
    </xf>
    <xf applyAlignment="1" applyFont="1" applyNumberFormat="1" borderId="0" fillId="0" fontId="1" numFmtId="168" xfId="0">
      <alignment horizontal="left" vertical="top"/>
    </xf>
    <xf applyAlignment="1" applyNumberFormat="1" borderId="0" fillId="0" fontId="0" numFmtId="164" xfId="0">
      <alignment horizontal="left" vertical="top"/>
    </xf>
    <xf applyAlignment="1" applyFont="1" borderId="0" fillId="0" fontId="2" numFmtId="0" xfId="0">
      <alignment horizontal="center" vertical="top"/>
    </xf>
    <xf applyFont="1" applyNumberFormat="1" borderId="0" fillId="0" fontId="5" numFmtId="168" xfId="0"/>
    <xf applyAlignment="1" applyFont="1" borderId="0" fillId="0" fontId="2" numFmtId="0" xfId="0">
      <alignment horizontal="center"/>
    </xf>
    <xf applyNumberFormat="1" borderId="0" fillId="0" fontId="0" numFmtId="168" xfId="0"/>
    <xf applyAlignment="1" applyNumberFormat="1" borderId="0" fillId="0" fontId="0" numFmtId="168" xfId="0">
      <alignment horizontal="left" vertical="top"/>
    </xf>
    <xf applyAlignment="1" applyFont="1" borderId="0" fillId="0" fontId="3" numFmtId="0" xfId="0">
      <alignment vertical="center"/>
    </xf>
    <xf applyAlignment="1" applyFont="1" borderId="0" fillId="0" fontId="3" numFmtId="0" xfId="0">
      <alignment horizontal="centerContinuous" vertical="center"/>
    </xf>
    <xf applyAlignment="1" applyFont="1" borderId="0" fillId="0" fontId="4" numFmtId="0" xfId="0">
      <alignment vertical="center"/>
    </xf>
    <xf applyAlignment="1" applyFont="1" borderId="0" fillId="0" fontId="4" numFmtId="0" xfId="0">
      <alignment horizontal="centerContinuous" vertical="center"/>
    </xf>
    <xf applyFont="1" borderId="0" fillId="0" fontId="1" numFmtId="0" xfId="0"/>
    <xf applyAlignment="1" applyFont="1" borderId="0" fillId="0" fontId="2" numFmtId="0" xfId="0">
      <alignment vertical="top"/>
    </xf>
    <xf applyAlignment="1" applyFont="1" borderId="0" fillId="0" fontId="5" numFmtId="0" xfId="0">
      <alignment horizontal="center" vertical="top"/>
    </xf>
    <xf applyAlignment="1" applyBorder="1" applyFont="1" borderId="1" fillId="0" fontId="1" numFmtId="0" xfId="0">
      <alignment horizontal="center" vertical="top"/>
    </xf>
    <xf applyAlignment="1" applyBorder="1" applyFont="1" applyNumberFormat="1" borderId="1" fillId="0" fontId="1" numFmtId="164" xfId="0">
      <alignment horizontal="center" vertical="top"/>
    </xf>
    <xf applyAlignment="1" applyFont="1" applyNumberFormat="1" borderId="0" fillId="0" fontId="2" numFmtId="164" xfId="0">
      <alignment horizontal="center" vertical="top"/>
    </xf>
    <xf applyFont="1" applyNumberFormat="1" borderId="0" fillId="0" fontId="5" numFmtId="167" xfId="0"/>
    <xf applyAlignment="1" applyNumberFormat="1" borderId="0" fillId="0" fontId="0" numFmtId="1" xfId="0">
      <alignment horizontal="right" vertical="top"/>
    </xf>
    <xf applyAlignment="1" applyFont="1" applyNumberFormat="1" borderId="0" fillId="0" fontId="5" numFmtId="1" xfId="0">
      <alignment horizontal="right" vertical="center"/>
    </xf>
    <xf applyAlignment="1" applyFont="1" applyNumberFormat="1" applyProtection="1" borderId="0" fillId="0" fontId="5" numFmtId="1" xfId="0">
      <alignment horizontal="right" vertical="center"/>
      <protection locked="0"/>
    </xf>
    <xf applyAlignment="1" applyNumberFormat="1" applyProtection="1" borderId="0" fillId="0" fontId="0" numFmtId="1" xfId="0">
      <alignment horizontal="right" vertical="center"/>
      <protection locked="0"/>
    </xf>
    <xf applyAlignment="1" applyNumberFormat="1" borderId="0" fillId="0" fontId="0" numFmtId="1" xfId="0">
      <alignment horizontal="right"/>
    </xf>
    <xf applyFont="1" applyNumberFormat="1" borderId="0" fillId="0" fontId="5" numFmtId="169" xfId="0"/>
    <xf applyAlignment="1" applyFont="1" applyProtection="1" borderId="0" fillId="0" fontId="5" numFmtId="0" xfId="0">
      <alignment horizontal="center" vertical="center"/>
      <protection hidden="1"/>
    </xf>
    <xf applyAlignment="1" applyFont="1" applyProtection="1" borderId="0" fillId="0" fontId="5" numFmtId="0" xfId="0">
      <alignment vertical="center"/>
      <protection hidden="1"/>
    </xf>
    <xf applyAlignment="1" applyFont="1" applyNumberFormat="1" applyProtection="1" borderId="0" fillId="0" fontId="5" numFmtId="166" xfId="0">
      <alignment vertical="center"/>
      <protection hidden="1"/>
    </xf>
    <xf applyAlignment="1" applyFont="1" applyNumberFormat="1" applyProtection="1" borderId="0" fillId="0" fontId="5" numFmtId="165" xfId="0">
      <alignment horizontal="right" vertical="center"/>
      <protection hidden="1"/>
    </xf>
    <xf applyAlignment="1" applyFont="1" applyNumberFormat="1" applyProtection="1" borderId="0" fillId="0" fontId="5" numFmtId="170" xfId="0">
      <alignment vertical="center"/>
      <protection hidden="1"/>
    </xf>
    <xf applyAlignment="1" applyFont="1" applyNumberFormat="1" applyProtection="1" borderId="0" fillId="0" fontId="5" numFmtId="165" xfId="0">
      <alignment vertical="center"/>
      <protection hidden="1"/>
    </xf>
    <xf applyAlignment="1" applyFont="1" applyNumberFormat="1" applyProtection="1" borderId="0" fillId="0" fontId="5" numFmtId="167" xfId="0">
      <alignment vertical="center"/>
      <protection hidden="1"/>
    </xf>
    <xf applyAlignment="1" applyBorder="1" applyFont="1" applyProtection="1" borderId="2" fillId="0" fontId="5" numFmtId="0" xfId="0">
      <alignment horizontal="center" vertical="center"/>
      <protection hidden="1"/>
    </xf>
    <xf applyAlignment="1" applyBorder="1" applyFont="1" applyProtection="1" borderId="2" fillId="0" fontId="5" numFmtId="0" xfId="0">
      <alignment vertical="center"/>
      <protection hidden="1"/>
    </xf>
    <xf applyAlignment="1" applyBorder="1" applyFont="1" applyNumberFormat="1" applyProtection="1" borderId="2" fillId="0" fontId="5" numFmtId="165" xfId="0">
      <alignment vertical="center"/>
      <protection hidden="1"/>
    </xf>
    <xf applyAlignment="1" applyBorder="1" applyFont="1" applyNumberFormat="1" applyProtection="1" borderId="2" fillId="0" fontId="5" numFmtId="170" xfId="0">
      <alignment vertical="center"/>
      <protection hidden="1"/>
    </xf>
    <xf applyAlignment="1" applyBorder="1" applyFont="1" applyNumberFormat="1" applyProtection="1" borderId="2" fillId="0" fontId="5" numFmtId="167" xfId="0">
      <alignment vertical="center"/>
      <protection hidden="1"/>
    </xf>
    <xf applyFont="1" applyProtection="1" borderId="0" fillId="0" fontId="5" numFmtId="0" xfId="0">
      <protection hidden="1"/>
    </xf>
    <xf applyFont="1" applyNumberFormat="1" applyProtection="1" borderId="0" fillId="0" fontId="5" numFmtId="165" xfId="0">
      <protection hidden="1"/>
    </xf>
    <xf applyBorder="1" applyFont="1" applyProtection="1" borderId="2" fillId="0" fontId="5" numFmtId="0" xfId="0">
      <protection hidden="1"/>
    </xf>
    <xf applyBorder="1" applyFont="1" applyNumberFormat="1" applyProtection="1" borderId="2" fillId="0" fontId="5" numFmtId="165" xfId="0">
      <protection hidden="1"/>
    </xf>
    <xf applyFont="1" borderId="0" fillId="0" fontId="7" numFmtId="0" xfId="1"/>
    <xf applyAlignment="1" applyFont="1" borderId="0" fillId="0" fontId="7" numFmtId="0" xfId="1">
      <alignment wrapText="1"/>
    </xf>
    <xf applyAlignment="1" applyFont="1" applyNumberFormat="1" borderId="0" fillId="0" fontId="7" numFmtId="1" xfId="1">
      <alignment horizontal="left" vertical="top" wrapText="1"/>
    </xf>
    <xf applyAlignment="1" applyBorder="1" applyFont="1" applyProtection="1" borderId="2" fillId="0" fontId="5" numFmtId="0" xfId="0">
      <alignment horizontal="left"/>
      <protection hidden="1"/>
    </xf>
    <xf applyAlignment="1" applyBorder="1" applyFont="1" applyNumberFormat="1" applyProtection="1" borderId="2" fillId="0" fontId="5" numFmtId="171" xfId="0">
      <alignment vertical="center"/>
      <protection hidden="1"/>
    </xf>
    <xf applyAlignment="1" applyFont="1" applyNumberFormat="1" applyProtection="1" borderId="0" fillId="0" fontId="5" numFmtId="171" xfId="0">
      <alignment vertical="center"/>
      <protection hidden="1"/>
    </xf>
    <xf applyBorder="1" applyFill="1" applyFont="1" applyNumberFormat="1" borderId="0" fillId="0" fontId="5" numFmtId="172" xfId="2"/>
    <xf applyAlignment="1" borderId="0" fillId="0" fontId="0" numFmtId="0" xfId="0">
      <alignment horizontal="center" vertical="top"/>
    </xf>
    <xf applyFont="1" borderId="0" fillId="0" fontId="8" numFmtId="0" xfId="1"/>
    <xf applyAlignment="1" applyFont="1" borderId="0" fillId="0" fontId="3" numFmtId="0" xfId="0">
      <alignment horizontal="left" vertical="center"/>
    </xf>
    <xf applyAlignment="1" borderId="0" fillId="0" fontId="0" numFmtId="0" xfId="0">
      <alignment horizontal="left" vertical="center"/>
    </xf>
  </cellXfs>
  <cellStyles count="3">
    <cellStyle builtinId="0" name="Normal" xfId="0"/>
    <cellStyle name="Normal 2" xfId="1" xr:uid="{00000000-0005-0000-0000-000001000000}"/>
    <cellStyle builtinId="5" name="Percent" xfId="2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P99"/>
  <sheetViews>
    <sheetView workbookViewId="0">
      <pane activePane="bottomLeft" state="frozen" topLeftCell="A14" ySplit="1"/>
      <selection activeCell="J48" pane="bottomLeft" sqref="J48"/>
    </sheetView>
  </sheetViews>
  <sheetFormatPr defaultColWidth="9" defaultRowHeight="12" x14ac:dyDescent="0.2"/>
  <cols>
    <col min="1" max="1" bestFit="true" customWidth="true" style="32" width="11.42578125" collapsed="false"/>
    <col min="2" max="2" bestFit="true" customWidth="true" style="15" width="12.42578125" collapsed="false"/>
    <col min="3" max="3" bestFit="true" customWidth="true" style="15" width="10.140625" collapsed="false"/>
    <col min="4" max="4" bestFit="true" customWidth="true" width="21.28515625" collapsed="false"/>
    <col min="5" max="5" style="15" width="9.0" collapsed="false"/>
  </cols>
  <sheetData>
    <row customFormat="1" customHeight="1" ht="11.1" r="1" s="2" spans="1:7" x14ac:dyDescent="0.2">
      <c r="A1" s="28" t="s">
        <v>22</v>
      </c>
      <c r="B1" s="10" t="s">
        <v>3</v>
      </c>
      <c r="C1" s="10" t="s">
        <v>4</v>
      </c>
      <c r="D1" s="11" t="s">
        <v>23</v>
      </c>
      <c r="E1" s="16" t="s">
        <v>24</v>
      </c>
      <c r="F1" s="12"/>
    </row>
    <row customFormat="1" customHeight="1" ht="11.45" r="2" s="1" spans="1:7" x14ac:dyDescent="0.2">
      <c r="A2" s="29">
        <v>1970</v>
      </c>
      <c r="B2" s="13">
        <v>479.8</v>
      </c>
      <c r="C2" s="13">
        <v>3.5</v>
      </c>
      <c r="D2" s="33">
        <f>IF(B2&gt;0,(C2/B2)*100,"")</f>
        <v>0.72947061275531466</v>
      </c>
      <c r="E2" s="6">
        <f ref="E2:E25" si="0" t="shared">IF(B2&gt;0,B2-C2,"")</f>
        <v>476.3</v>
      </c>
      <c r="F2" s="14"/>
    </row>
    <row customFormat="1" customHeight="1" ht="11.45" r="3" s="1" spans="1:7" x14ac:dyDescent="0.2">
      <c r="A3" s="30">
        <v>1971</v>
      </c>
      <c r="B3" s="4">
        <v>527.20000000000005</v>
      </c>
      <c r="C3" s="4">
        <v>6.5</v>
      </c>
      <c r="D3" s="33">
        <f ref="D3:D65" si="1" t="shared">IF(B3&gt;0,(C3/B3)*100,"")</f>
        <v>1.2329286798179058</v>
      </c>
      <c r="E3" s="6">
        <f si="0" t="shared"/>
        <v>520.70000000000005</v>
      </c>
      <c r="G3" s="56">
        <f>(B3-B2)/B2</f>
        <v>9.8791162984576977E-2</v>
      </c>
    </row>
    <row customFormat="1" customHeight="1" ht="11.45" r="4" s="1" spans="1:7" x14ac:dyDescent="0.2">
      <c r="A4" s="30">
        <v>1972</v>
      </c>
      <c r="B4" s="4">
        <v>592.29999999999995</v>
      </c>
      <c r="C4" s="4">
        <v>6.8</v>
      </c>
      <c r="D4" s="33">
        <f si="1" t="shared"/>
        <v>1.1480668580111431</v>
      </c>
      <c r="E4" s="6">
        <f si="0" t="shared"/>
        <v>585.5</v>
      </c>
      <c r="G4" s="56">
        <f ref="G4:G51" si="2" t="shared">(B4-B3)/B3</f>
        <v>0.12348254931714701</v>
      </c>
    </row>
    <row customFormat="1" customHeight="1" ht="11.45" r="5" s="1" spans="1:7" x14ac:dyDescent="0.2">
      <c r="A5" s="30">
        <v>1973</v>
      </c>
      <c r="B5" s="4">
        <v>628.1</v>
      </c>
      <c r="C5" s="4">
        <v>3</v>
      </c>
      <c r="D5" s="33">
        <f si="1" t="shared"/>
        <v>0.47763095048559145</v>
      </c>
      <c r="E5" s="6">
        <f si="0" t="shared"/>
        <v>625.1</v>
      </c>
      <c r="G5" s="56">
        <f si="2" t="shared"/>
        <v>6.0442343407057356E-2</v>
      </c>
    </row>
    <row customFormat="1" customHeight="1" ht="11.45" r="6" s="1" spans="1:7" x14ac:dyDescent="0.2">
      <c r="A6" s="29">
        <v>1974</v>
      </c>
      <c r="B6" s="4">
        <v>777.2</v>
      </c>
      <c r="C6" s="4">
        <v>5.8</v>
      </c>
      <c r="D6" s="33">
        <f si="1" t="shared"/>
        <v>0.74626865671641784</v>
      </c>
      <c r="E6" s="6">
        <f si="0" t="shared"/>
        <v>771.40000000000009</v>
      </c>
      <c r="G6" s="56">
        <f si="2" t="shared"/>
        <v>0.237382582391339</v>
      </c>
    </row>
    <row customFormat="1" customHeight="1" ht="11.45" r="7" s="1" spans="1:7" x14ac:dyDescent="0.2">
      <c r="A7" s="30">
        <v>1975</v>
      </c>
      <c r="B7" s="4">
        <v>899.6</v>
      </c>
      <c r="C7" s="4">
        <v>28.8</v>
      </c>
      <c r="D7" s="33">
        <f si="1" t="shared"/>
        <v>3.2014228546020456</v>
      </c>
      <c r="E7" s="6">
        <f si="0" t="shared"/>
        <v>870.80000000000007</v>
      </c>
      <c r="G7" s="56">
        <f si="2" t="shared"/>
        <v>0.15748841996911989</v>
      </c>
    </row>
    <row customFormat="1" customHeight="1" ht="11.45" r="8" s="1" spans="1:7" x14ac:dyDescent="0.2">
      <c r="A8" s="30">
        <v>1976</v>
      </c>
      <c r="B8" s="4">
        <v>1086</v>
      </c>
      <c r="C8" s="4">
        <v>8.9</v>
      </c>
      <c r="D8" s="33">
        <f si="1" t="shared"/>
        <v>0.81952117863720086</v>
      </c>
      <c r="E8" s="6">
        <f si="0" t="shared"/>
        <v>1077.0999999999999</v>
      </c>
      <c r="G8" s="56">
        <f si="2" t="shared"/>
        <v>0.20720320142285456</v>
      </c>
    </row>
    <row customFormat="1" customHeight="1" ht="11.45" r="9" s="1" spans="1:7" x14ac:dyDescent="0.2">
      <c r="A9" s="30">
        <v>1977</v>
      </c>
      <c r="B9" s="4">
        <v>1236.7</v>
      </c>
      <c r="C9" s="4">
        <v>19.8</v>
      </c>
      <c r="D9" s="33">
        <f si="1" t="shared"/>
        <v>1.6010350125333548</v>
      </c>
      <c r="E9" s="6">
        <f si="0" t="shared"/>
        <v>1216.9000000000001</v>
      </c>
      <c r="G9" s="56">
        <f si="2" t="shared"/>
        <v>0.13876611418047885</v>
      </c>
    </row>
    <row customFormat="1" customHeight="1" ht="11.45" r="10" s="1" spans="1:7" x14ac:dyDescent="0.2">
      <c r="A10" s="29">
        <v>1978</v>
      </c>
      <c r="B10" s="4">
        <v>1314.7</v>
      </c>
      <c r="C10" s="4">
        <v>10.5</v>
      </c>
      <c r="D10" s="33">
        <f si="1" t="shared"/>
        <v>0.7986612915494028</v>
      </c>
      <c r="E10" s="6">
        <f si="0" t="shared"/>
        <v>1304.2</v>
      </c>
      <c r="G10" s="56">
        <f si="2" t="shared"/>
        <v>6.3071076251313973E-2</v>
      </c>
    </row>
    <row customFormat="1" customHeight="1" ht="11.45" r="11" s="1" spans="1:7" x14ac:dyDescent="0.2">
      <c r="A11" s="29">
        <v>1979</v>
      </c>
      <c r="B11" s="4">
        <v>1421</v>
      </c>
      <c r="C11" s="4">
        <v>9.1</v>
      </c>
      <c r="D11" s="33">
        <f si="1" t="shared"/>
        <v>0.64039408866995073</v>
      </c>
      <c r="E11" s="6">
        <f si="0" t="shared"/>
        <v>1411.9</v>
      </c>
      <c r="G11" s="56">
        <f si="2" t="shared"/>
        <v>8.0854947896858556E-2</v>
      </c>
    </row>
    <row customFormat="1" customHeight="1" ht="11.45" r="12" s="1" spans="1:7" x14ac:dyDescent="0.2">
      <c r="A12" s="30">
        <v>1980</v>
      </c>
      <c r="B12" s="4">
        <v>1745.6</v>
      </c>
      <c r="C12" s="4">
        <v>11.3</v>
      </c>
      <c r="D12" s="33">
        <f si="1" t="shared"/>
        <v>0.64734188817598537</v>
      </c>
      <c r="E12" s="6">
        <f si="0" t="shared"/>
        <v>1734.3</v>
      </c>
      <c r="G12" s="56">
        <f si="2" t="shared"/>
        <v>0.22843068261787466</v>
      </c>
    </row>
    <row customFormat="1" customHeight="1" ht="11.45" r="13" s="1" spans="1:7" x14ac:dyDescent="0.2">
      <c r="A13" s="30">
        <v>1981</v>
      </c>
      <c r="B13" s="4">
        <v>1726.6</v>
      </c>
      <c r="C13" s="4">
        <v>94.2</v>
      </c>
      <c r="D13" s="33">
        <f si="1" t="shared"/>
        <v>5.4558091045986332</v>
      </c>
      <c r="E13" s="6">
        <f si="0" t="shared"/>
        <v>1632.3999999999999</v>
      </c>
      <c r="G13" s="56">
        <f si="2" t="shared"/>
        <v>-1.0884509624197984E-2</v>
      </c>
    </row>
    <row customFormat="1" customHeight="1" ht="11.45" r="14" s="1" spans="1:7" x14ac:dyDescent="0.2">
      <c r="A14" s="30">
        <v>1982</v>
      </c>
      <c r="B14" s="4">
        <v>1785.7</v>
      </c>
      <c r="C14" s="4">
        <v>23.1</v>
      </c>
      <c r="D14" s="33">
        <f si="1" t="shared"/>
        <v>1.293610348882791</v>
      </c>
      <c r="E14" s="6">
        <f si="0" t="shared"/>
        <v>1762.6000000000001</v>
      </c>
      <c r="G14" s="56">
        <f si="2" t="shared"/>
        <v>3.4229120815475585E-2</v>
      </c>
    </row>
    <row customFormat="1" customHeight="1" ht="11.45" r="15" s="1" spans="1:7" x14ac:dyDescent="0.2">
      <c r="A15" s="29">
        <v>1983</v>
      </c>
      <c r="B15" s="5">
        <v>1909.8</v>
      </c>
      <c r="C15" s="5">
        <v>38.9</v>
      </c>
      <c r="D15" s="33">
        <f si="1" t="shared"/>
        <v>2.0368624986909625</v>
      </c>
      <c r="E15" s="6">
        <f si="0" t="shared"/>
        <v>1870.8999999999999</v>
      </c>
      <c r="G15" s="56">
        <f si="2" t="shared"/>
        <v>6.9496555972447721E-2</v>
      </c>
    </row>
    <row customFormat="1" customHeight="1" ht="11.45" r="16" s="1" spans="1:7" x14ac:dyDescent="0.2">
      <c r="A16" s="29">
        <v>1984</v>
      </c>
      <c r="B16" s="5">
        <v>2046.9</v>
      </c>
      <c r="C16" s="5">
        <v>70.3</v>
      </c>
      <c r="D16" s="33">
        <f si="1" t="shared"/>
        <v>3.4344618691680093</v>
      </c>
      <c r="E16" s="6">
        <f si="0" t="shared"/>
        <v>1976.6000000000001</v>
      </c>
      <c r="G16" s="56">
        <f si="2" t="shared"/>
        <v>7.1787621740496466E-2</v>
      </c>
    </row>
    <row customFormat="1" customHeight="1" ht="11.45" r="17" s="1" spans="1:249" x14ac:dyDescent="0.2">
      <c r="A17" s="30">
        <v>1985</v>
      </c>
      <c r="B17" s="5">
        <v>2114.8000000000002</v>
      </c>
      <c r="C17" s="5">
        <v>26.2</v>
      </c>
      <c r="D17" s="33">
        <f si="1" t="shared"/>
        <v>1.2388878380934367</v>
      </c>
      <c r="E17" s="6">
        <f si="0" t="shared"/>
        <v>2088.6000000000004</v>
      </c>
      <c r="G17" s="56">
        <f si="2" t="shared"/>
        <v>3.3172113928379543E-2</v>
      </c>
    </row>
    <row customFormat="1" customHeight="1" ht="11.45" r="18" s="1" spans="1:249" x14ac:dyDescent="0.2">
      <c r="A18" s="29">
        <v>1986</v>
      </c>
      <c r="B18" s="5">
        <v>2222.8000000000002</v>
      </c>
      <c r="C18" s="5">
        <v>15.8</v>
      </c>
      <c r="D18" s="33">
        <f si="1" t="shared"/>
        <v>0.71081518805110666</v>
      </c>
      <c r="E18" s="6">
        <f si="0" t="shared"/>
        <v>2207</v>
      </c>
      <c r="G18" s="56">
        <f si="2" t="shared"/>
        <v>5.1068658974843952E-2</v>
      </c>
      <c r="IO18" s="1">
        <f>SUM(A18:IN18)</f>
        <v>6432.3618838470265</v>
      </c>
    </row>
    <row customFormat="1" customHeight="1" ht="11.45" r="19" s="1" spans="1:249" x14ac:dyDescent="0.2">
      <c r="A19" s="29">
        <v>1987</v>
      </c>
      <c r="B19" s="5">
        <v>2206.8000000000002</v>
      </c>
      <c r="C19" s="5">
        <v>13.1</v>
      </c>
      <c r="D19" s="33">
        <f si="1" t="shared"/>
        <v>0.59361972086278769</v>
      </c>
      <c r="E19" s="6">
        <f si="0" t="shared"/>
        <v>2193.7000000000003</v>
      </c>
      <c r="G19" s="56">
        <f si="2" t="shared"/>
        <v>-7.1981284865934849E-3</v>
      </c>
    </row>
    <row customFormat="1" customHeight="1" ht="11.45" r="20" s="1" spans="1:249" x14ac:dyDescent="0.2">
      <c r="A20" s="29">
        <v>1988</v>
      </c>
      <c r="B20" s="5">
        <v>2447</v>
      </c>
      <c r="C20" s="5">
        <v>24.8</v>
      </c>
      <c r="D20" s="33">
        <f si="1" t="shared"/>
        <v>1.0134859011033921</v>
      </c>
      <c r="E20" s="6">
        <f si="0" t="shared"/>
        <v>2422.1999999999998</v>
      </c>
      <c r="G20" s="56">
        <f si="2" t="shared"/>
        <v>0.10884538698568053</v>
      </c>
    </row>
    <row customFormat="1" customHeight="1" ht="11.45" r="21" s="1" spans="1:249" x14ac:dyDescent="0.2">
      <c r="A21" s="29">
        <v>1989</v>
      </c>
      <c r="B21" s="5">
        <v>2686.2</v>
      </c>
      <c r="C21" s="5">
        <v>23.4</v>
      </c>
      <c r="D21" s="33">
        <f si="1" t="shared"/>
        <v>0.87111905293723468</v>
      </c>
      <c r="E21" s="6">
        <f si="0" t="shared"/>
        <v>2662.7999999999997</v>
      </c>
      <c r="G21" s="56">
        <f si="2" t="shared"/>
        <v>9.7752349816101272E-2</v>
      </c>
    </row>
    <row customFormat="1" customHeight="1" ht="11.45" r="22" s="1" spans="1:249" x14ac:dyDescent="0.2">
      <c r="A22" s="30">
        <v>1990</v>
      </c>
      <c r="B22" s="6">
        <v>2854.6</v>
      </c>
      <c r="C22" s="6">
        <v>5.2</v>
      </c>
      <c r="D22" s="33">
        <f si="1" t="shared"/>
        <v>0.18216212429061865</v>
      </c>
      <c r="E22" s="6">
        <f si="0" t="shared"/>
        <v>2849.4</v>
      </c>
      <c r="G22" s="56">
        <f si="2" t="shared"/>
        <v>6.2690789963517277E-2</v>
      </c>
    </row>
    <row customFormat="1" customHeight="1" ht="11.45" r="23" s="1" spans="1:249" x14ac:dyDescent="0.2">
      <c r="A23" s="29">
        <v>1991</v>
      </c>
      <c r="B23" s="6">
        <v>3143.9</v>
      </c>
      <c r="C23" s="6">
        <v>13.3</v>
      </c>
      <c r="D23" s="33">
        <f si="1" t="shared"/>
        <v>0.42304144533859217</v>
      </c>
      <c r="E23" s="6">
        <f si="0" t="shared"/>
        <v>3130.6</v>
      </c>
      <c r="G23" s="56">
        <f si="2" t="shared"/>
        <v>0.10134519722553079</v>
      </c>
    </row>
    <row customFormat="1" customHeight="1" ht="11.45" r="24" s="1" spans="1:249" x14ac:dyDescent="0.2">
      <c r="A24" s="29">
        <v>1992</v>
      </c>
      <c r="B24" s="6">
        <v>3203.8</v>
      </c>
      <c r="C24" s="6">
        <v>25.3</v>
      </c>
      <c r="D24" s="33">
        <f si="1" t="shared"/>
        <v>0.78968724639490606</v>
      </c>
      <c r="E24" s="6">
        <f si="0" t="shared"/>
        <v>3178.5</v>
      </c>
      <c r="G24" s="56">
        <f si="2" t="shared"/>
        <v>1.9052768853971211E-2</v>
      </c>
    </row>
    <row customFormat="1" customHeight="1" ht="11.45" r="25" s="1" spans="1:249" x14ac:dyDescent="0.2">
      <c r="A25" s="30">
        <v>1993</v>
      </c>
      <c r="B25" s="6">
        <v>3441.5</v>
      </c>
      <c r="C25" s="6">
        <v>47.2</v>
      </c>
      <c r="D25" s="33">
        <f si="1" t="shared"/>
        <v>1.3714949876507339</v>
      </c>
      <c r="E25" s="6">
        <f si="0" t="shared"/>
        <v>3394.3</v>
      </c>
      <c r="F25" s="3"/>
      <c r="G25" s="56">
        <f si="2" t="shared"/>
        <v>7.4193145639552968E-2</v>
      </c>
    </row>
    <row customFormat="1" customHeight="1" ht="11.45" r="26" s="1" spans="1:249" x14ac:dyDescent="0.2">
      <c r="A26" s="30">
        <v>1994</v>
      </c>
      <c r="B26" s="6">
        <v>3508.1</v>
      </c>
      <c r="C26" s="6">
        <v>34</v>
      </c>
      <c r="D26" s="33">
        <f si="1" t="shared"/>
        <v>0.96918559904221657</v>
      </c>
      <c r="E26" s="6">
        <f>IF(B26&gt;0,B26-C26,"")</f>
        <v>3474.1</v>
      </c>
      <c r="F26" s="3"/>
      <c r="G26" s="56">
        <f>(B26-B25)/B25</f>
        <v>1.9352026732529393E-2</v>
      </c>
    </row>
    <row customFormat="1" customHeight="1" ht="11.45" r="27" s="1" spans="1:249" x14ac:dyDescent="0.2">
      <c r="A27" s="30">
        <v>1995</v>
      </c>
      <c r="B27" s="6">
        <v>3641.4</v>
      </c>
      <c r="C27" s="6">
        <v>30.2</v>
      </c>
      <c r="D27" s="33">
        <f si="1" t="shared"/>
        <v>0.82935134838249025</v>
      </c>
      <c r="E27" s="6">
        <f ref="E27:E89" si="3" t="shared">IF(B27&gt;0,B27-C27,"")</f>
        <v>3611.2000000000003</v>
      </c>
      <c r="G27" s="56">
        <f si="2" t="shared"/>
        <v>3.7997776574214014E-2</v>
      </c>
    </row>
    <row customFormat="1" customHeight="1" ht="11.45" r="28" s="1" spans="1:249" x14ac:dyDescent="0.2">
      <c r="A28" s="30">
        <v>1996</v>
      </c>
      <c r="B28" s="6">
        <v>3855.4</v>
      </c>
      <c r="C28" s="6">
        <v>13.6</v>
      </c>
      <c r="D28" s="33">
        <f si="1" t="shared"/>
        <v>0.35275198422991128</v>
      </c>
      <c r="E28" s="6">
        <f si="3" t="shared"/>
        <v>3841.8</v>
      </c>
      <c r="G28" s="56">
        <f si="2" t="shared"/>
        <v>5.8768605481408248E-2</v>
      </c>
    </row>
    <row customFormat="1" customHeight="1" ht="11.45" r="29" s="1" spans="1:249" x14ac:dyDescent="0.2">
      <c r="A29" s="30">
        <v>1997</v>
      </c>
      <c r="B29" s="6">
        <v>4138.8999999999996</v>
      </c>
      <c r="C29" s="6">
        <v>16.2</v>
      </c>
      <c r="D29" s="33">
        <f si="1" t="shared"/>
        <v>0.39140834521249612</v>
      </c>
      <c r="E29" s="6">
        <f si="3" t="shared"/>
        <v>4122.7</v>
      </c>
      <c r="G29" s="56">
        <f si="2" t="shared"/>
        <v>7.3533226124396833E-2</v>
      </c>
    </row>
    <row customFormat="1" customHeight="1" ht="11.45" r="30" s="1" spans="1:249" x14ac:dyDescent="0.2">
      <c r="A30" s="30">
        <v>1998</v>
      </c>
      <c r="B30" s="6">
        <v>4359.2</v>
      </c>
      <c r="C30" s="6">
        <v>5.4</v>
      </c>
      <c r="D30" s="33">
        <f si="1" t="shared"/>
        <v>0.12387594053954855</v>
      </c>
      <c r="E30" s="6">
        <f si="3" t="shared"/>
        <v>4353.8</v>
      </c>
      <c r="G30" s="56">
        <f si="2" t="shared"/>
        <v>5.3226702747106766E-2</v>
      </c>
    </row>
    <row customFormat="1" customHeight="1" ht="11.45" r="31" s="1" spans="1:249" x14ac:dyDescent="0.2">
      <c r="A31" s="30">
        <v>1999</v>
      </c>
      <c r="B31" s="6">
        <v>4529.3999999999996</v>
      </c>
      <c r="C31" s="6">
        <v>3.6</v>
      </c>
      <c r="D31" s="33">
        <f si="1" t="shared"/>
        <v>7.9480725923963449E-2</v>
      </c>
      <c r="E31" s="6">
        <f si="3" t="shared"/>
        <v>4525.7999999999993</v>
      </c>
      <c r="G31" s="56">
        <f si="2" t="shared"/>
        <v>3.9043861258946558E-2</v>
      </c>
    </row>
    <row customFormat="1" customHeight="1" ht="11.45" r="32" s="1" spans="1:249" x14ac:dyDescent="0.2">
      <c r="A32" s="30">
        <v>2000</v>
      </c>
      <c r="B32" s="6">
        <v>4763.6000000000004</v>
      </c>
      <c r="C32" s="6">
        <v>0.3</v>
      </c>
      <c r="D32" s="33">
        <f si="1" t="shared"/>
        <v>6.2977579981526571E-3</v>
      </c>
      <c r="E32" s="6">
        <f si="3" t="shared"/>
        <v>4763.3</v>
      </c>
      <c r="G32" s="56">
        <f si="2" t="shared"/>
        <v>5.1706627809423047E-2</v>
      </c>
    </row>
    <row customFormat="1" customHeight="1" ht="11.45" r="33" s="1" spans="1:7" x14ac:dyDescent="0.2">
      <c r="A33" s="30">
        <v>2001</v>
      </c>
      <c r="B33" s="6">
        <v>4886.8999999999996</v>
      </c>
      <c r="C33" s="6">
        <v>8.8000000000000007</v>
      </c>
      <c r="D33" s="33">
        <f si="1" t="shared"/>
        <v>0.18007325707503738</v>
      </c>
      <c r="E33" s="6">
        <f si="3" t="shared"/>
        <v>4878.0999999999995</v>
      </c>
      <c r="G33" s="56">
        <f si="2" t="shared"/>
        <v>2.5883785372407268E-2</v>
      </c>
    </row>
    <row customFormat="1" customHeight="1" ht="11.45" r="34" s="1" spans="1:7" x14ac:dyDescent="0.2">
      <c r="A34" s="30">
        <v>2002</v>
      </c>
      <c r="B34" s="6">
        <v>4607.5</v>
      </c>
      <c r="C34" s="6">
        <v>16.7</v>
      </c>
      <c r="D34" s="33">
        <f si="1" t="shared"/>
        <v>0.36245252306022785</v>
      </c>
      <c r="E34" s="6">
        <f si="3" t="shared"/>
        <v>4590.8</v>
      </c>
      <c r="G34" s="56">
        <f si="2" t="shared"/>
        <v>-5.7173259121324288E-2</v>
      </c>
    </row>
    <row customFormat="1" customHeight="1" ht="11.45" r="35" s="1" spans="1:7" x14ac:dyDescent="0.2">
      <c r="A35" s="30">
        <v>2003</v>
      </c>
      <c r="B35" s="6">
        <v>4534.3999999999996</v>
      </c>
      <c r="C35" s="6">
        <v>5.4</v>
      </c>
      <c r="D35" s="33">
        <f si="1" t="shared"/>
        <v>0.11908962597035992</v>
      </c>
      <c r="E35" s="6">
        <f si="3" t="shared"/>
        <v>4529</v>
      </c>
      <c r="G35" s="56">
        <f si="2" t="shared"/>
        <v>-1.5865436787845983E-2</v>
      </c>
    </row>
    <row customFormat="1" customHeight="1" ht="11.45" r="36" s="1" spans="1:7" x14ac:dyDescent="0.2">
      <c r="A36" s="30">
        <v>2004</v>
      </c>
      <c r="B36" s="6">
        <v>4524.3999999999996</v>
      </c>
      <c r="C36" s="6">
        <v>7</v>
      </c>
      <c r="D36" s="33">
        <f si="1" t="shared"/>
        <v>0.1547166475112722</v>
      </c>
      <c r="E36" s="6">
        <f si="3" t="shared"/>
        <v>4517.3999999999996</v>
      </c>
      <c r="G36" s="56">
        <f si="2" t="shared"/>
        <v>-2.2053634438955541E-3</v>
      </c>
    </row>
    <row customFormat="1" customHeight="1" ht="11.45" r="37" s="1" spans="1:7" x14ac:dyDescent="0.2">
      <c r="A37" s="30">
        <v>2005</v>
      </c>
      <c r="B37" s="6">
        <v>4606.2</v>
      </c>
      <c r="C37" s="6">
        <v>2.9</v>
      </c>
      <c r="D37" s="33">
        <f si="1" t="shared"/>
        <v>6.2958620989101641E-2</v>
      </c>
      <c r="E37" s="6">
        <f si="3" t="shared"/>
        <v>4603.3</v>
      </c>
      <c r="G37" s="56">
        <f si="2" t="shared"/>
        <v>1.8079745380602995E-2</v>
      </c>
    </row>
    <row customFormat="1" customHeight="1" ht="11.45" r="38" s="1" spans="1:7" x14ac:dyDescent="0.2">
      <c r="A38" s="30">
        <v>2006</v>
      </c>
      <c r="B38" s="6">
        <v>5031.7</v>
      </c>
      <c r="C38" s="6">
        <v>11.2</v>
      </c>
      <c r="D38" s="33">
        <f si="1" t="shared"/>
        <v>0.22258878708985033</v>
      </c>
      <c r="E38" s="6">
        <f si="3" t="shared"/>
        <v>5020.5</v>
      </c>
      <c r="G38" s="56">
        <f si="2" t="shared"/>
        <v>9.2375493899526734E-2</v>
      </c>
    </row>
    <row customFormat="1" customHeight="1" ht="11.45" r="39" s="1" spans="1:7" x14ac:dyDescent="0.2">
      <c r="A39" s="30">
        <v>2007</v>
      </c>
      <c r="B39" s="6">
        <v>5392.9</v>
      </c>
      <c r="C39" s="6">
        <v>8.1999999999999993</v>
      </c>
      <c r="D39" s="33">
        <f si="1" t="shared"/>
        <v>0.15205177177399914</v>
      </c>
      <c r="E39" s="6">
        <f si="3" t="shared"/>
        <v>5384.7</v>
      </c>
      <c r="G39" s="56">
        <f>(B39-B38)/B38</f>
        <v>7.1784883836476701E-2</v>
      </c>
    </row>
    <row customFormat="1" customHeight="1" ht="11.45" r="40" s="1" spans="1:7" x14ac:dyDescent="0.2">
      <c r="A40" s="30">
        <v>2008</v>
      </c>
      <c r="B40" s="6">
        <v>5898.4</v>
      </c>
      <c r="C40" s="6">
        <v>10.4</v>
      </c>
      <c r="D40" s="33">
        <f si="1" t="shared"/>
        <v>0.17631900176319001</v>
      </c>
      <c r="E40" s="6">
        <f si="3" t="shared"/>
        <v>5888</v>
      </c>
      <c r="G40" s="56">
        <f si="2" t="shared"/>
        <v>9.3734354428971434E-2</v>
      </c>
    </row>
    <row customFormat="1" customHeight="1" ht="11.45" r="41" s="1" spans="1:7" x14ac:dyDescent="0.2">
      <c r="A41" s="30">
        <v>2009</v>
      </c>
      <c r="B41" s="6">
        <v>5959</v>
      </c>
      <c r="C41" s="6">
        <v>-25</v>
      </c>
      <c r="D41" s="33">
        <f si="1" t="shared"/>
        <v>-0.41953347877160602</v>
      </c>
      <c r="E41" s="6">
        <f si="3" t="shared"/>
        <v>5984</v>
      </c>
      <c r="G41" s="56">
        <f si="2" t="shared"/>
        <v>1.0273972602739788E-2</v>
      </c>
    </row>
    <row customFormat="1" customHeight="1" ht="11.45" r="42" s="1" spans="1:7" x14ac:dyDescent="0.2">
      <c r="A42" s="30">
        <v>2010</v>
      </c>
      <c r="B42" s="6">
        <v>5304.7</v>
      </c>
      <c r="C42" s="6">
        <v>6.5</v>
      </c>
      <c r="D42" s="33">
        <f si="1" t="shared"/>
        <v>0.12253284822892907</v>
      </c>
      <c r="E42" s="6">
        <f si="3" t="shared"/>
        <v>5298.2</v>
      </c>
      <c r="G42" s="56">
        <f si="2" t="shared"/>
        <v>-0.10980030206410475</v>
      </c>
    </row>
    <row customFormat="1" customHeight="1" ht="11.45" r="43" s="1" spans="1:7" x14ac:dyDescent="0.2">
      <c r="A43" s="30">
        <v>2011</v>
      </c>
      <c r="B43" s="6">
        <v>5351.9</v>
      </c>
      <c r="C43" s="8">
        <v>7.5</v>
      </c>
      <c r="D43" s="33">
        <f si="1" t="shared"/>
        <v>0.14013714755507392</v>
      </c>
      <c r="E43" s="6">
        <f si="3" t="shared"/>
        <v>5344.4</v>
      </c>
      <c r="G43" s="56">
        <f si="2" t="shared"/>
        <v>8.8977699021621989E-3</v>
      </c>
    </row>
    <row customFormat="1" customHeight="1" ht="11.45" r="44" s="1" spans="1:7" x14ac:dyDescent="0.2">
      <c r="A44" s="30">
        <v>2012</v>
      </c>
      <c r="B44" s="6">
        <v>6012.5</v>
      </c>
      <c r="C44" s="8">
        <v>8.1</v>
      </c>
      <c r="D44" s="33">
        <f si="1" t="shared"/>
        <v>0.13471933471933473</v>
      </c>
      <c r="E44" s="6">
        <f si="3" t="shared"/>
        <v>6004.4</v>
      </c>
      <c r="F44" s="13"/>
      <c r="G44" s="56">
        <f si="2" t="shared"/>
        <v>0.12343279956650917</v>
      </c>
    </row>
    <row customFormat="1" customHeight="1" ht="11.45" r="45" s="1" spans="1:7" x14ac:dyDescent="0.2">
      <c r="A45" s="30">
        <v>2013</v>
      </c>
      <c r="B45" s="7">
        <v>6431.7</v>
      </c>
      <c r="C45" s="8">
        <v>18.600000000000001</v>
      </c>
      <c r="D45" s="33">
        <f si="1" t="shared"/>
        <v>0.28919259293810351</v>
      </c>
      <c r="E45" s="6">
        <f si="3" t="shared"/>
        <v>6413.0999999999995</v>
      </c>
      <c r="G45" s="56">
        <f si="2" t="shared"/>
        <v>6.9721413721413689E-2</v>
      </c>
    </row>
    <row customFormat="1" customHeight="1" ht="11.45" r="46" s="1" spans="1:7" x14ac:dyDescent="0.2">
      <c r="A46" s="31">
        <v>2014</v>
      </c>
      <c r="B46" s="7">
        <v>6482.6</v>
      </c>
      <c r="C46" s="9">
        <v>21</v>
      </c>
      <c r="D46" s="33">
        <f si="1" t="shared"/>
        <v>0.32394409650448891</v>
      </c>
      <c r="E46" s="6">
        <f si="3" t="shared"/>
        <v>6461.6</v>
      </c>
      <c r="G46" s="56">
        <f si="2" t="shared"/>
        <v>7.9139263336288294E-3</v>
      </c>
    </row>
    <row customFormat="1" customHeight="1" ht="11.45" r="47" s="1" spans="1:7" x14ac:dyDescent="0.2">
      <c r="A47" s="31">
        <v>2015</v>
      </c>
      <c r="B47" s="7">
        <v>7063.4</v>
      </c>
      <c r="C47" s="9">
        <v>7.2</v>
      </c>
      <c r="D47" s="33">
        <f>IF(B47&gt;0,(C47/B47)*100,"")</f>
        <v>0.10193391284650452</v>
      </c>
      <c r="E47" s="6">
        <f>IF(B47&gt;0,B47-C47,"")</f>
        <v>7056.2</v>
      </c>
      <c r="G47" s="56">
        <f si="2" t="shared"/>
        <v>8.9593681547527115E-2</v>
      </c>
    </row>
    <row customHeight="1" ht="11.45" r="48" spans="1:7" x14ac:dyDescent="0.2">
      <c r="A48" s="31">
        <v>2016</v>
      </c>
      <c r="B48" s="15">
        <v>7254.8</v>
      </c>
      <c r="C48" s="15">
        <v>10.5</v>
      </c>
      <c r="D48" s="33">
        <f>IF(B48&gt;0,(C48/B48)*100,"")</f>
        <v>0.14473176379776148</v>
      </c>
      <c r="E48" s="6">
        <f>IF(B48&gt;0,B48-C48,"")</f>
        <v>7244.3</v>
      </c>
      <c r="G48" s="56">
        <f si="2" t="shared"/>
        <v>2.7097431831695863E-2</v>
      </c>
    </row>
    <row customHeight="1" ht="11.45" r="49" spans="1:7" x14ac:dyDescent="0.2">
      <c r="A49" s="31">
        <v>2017</v>
      </c>
      <c r="B49" s="15">
        <v>7263.5</v>
      </c>
      <c r="C49" s="15">
        <v>5.3</v>
      </c>
      <c r="D49" s="33">
        <f si="1" t="shared"/>
        <v>7.2967577614097875E-2</v>
      </c>
      <c r="E49" s="6">
        <f si="3" t="shared"/>
        <v>7258.2</v>
      </c>
      <c r="G49" s="56">
        <f si="2" t="shared"/>
        <v>1.199206042895713E-3</v>
      </c>
    </row>
    <row customHeight="1" ht="11.45" r="50" spans="1:7" x14ac:dyDescent="0.2">
      <c r="A50" s="31">
        <v>2018</v>
      </c>
      <c r="B50" s="15">
        <v>7261.1</v>
      </c>
      <c r="C50" s="15">
        <v>4.5</v>
      </c>
      <c r="D50" s="33">
        <f si="1" t="shared"/>
        <v>6.1974081062098028E-2</v>
      </c>
      <c r="E50" s="6">
        <f si="3" t="shared"/>
        <v>7256.6</v>
      </c>
      <c r="G50" s="56">
        <f si="2" t="shared"/>
        <v>-3.304192193845441E-4</v>
      </c>
    </row>
    <row customHeight="1" ht="11.45" r="51" spans="1:7" x14ac:dyDescent="0.2">
      <c r="A51" s="31">
        <v>2019</v>
      </c>
      <c r="B51" s="15">
        <v>7646</v>
      </c>
      <c r="C51" s="15">
        <v>5.4</v>
      </c>
      <c r="D51" s="33">
        <f si="1" t="shared"/>
        <v>7.0625163484174733E-2</v>
      </c>
      <c r="E51" s="6">
        <f si="3" t="shared"/>
        <v>7640.6</v>
      </c>
      <c r="G51" s="56">
        <f si="2" t="shared"/>
        <v>5.3008497335114459E-2</v>
      </c>
    </row>
    <row customHeight="1" ht="11.45" r="52" spans="1:7" x14ac:dyDescent="0.2">
      <c r="A52" s="31">
        <v>2020</v>
      </c>
      <c r="B52" s="15">
        <v>7832.9</v>
      </c>
      <c r="C52" s="15">
        <v>12.2</v>
      </c>
      <c r="D52" s="33">
        <f si="1" t="shared"/>
        <v>0.15575329699089735</v>
      </c>
      <c r="E52" s="6">
        <f si="3" t="shared"/>
        <v>7820.7</v>
      </c>
      <c r="G52" s="56">
        <f>(B52-B51)/B51</f>
        <v>2.4444153805911539E-2</v>
      </c>
    </row>
    <row customHeight="1" ht="11.45" r="53" spans="1:7" x14ac:dyDescent="0.2">
      <c r="A53" s="32">
        <v>2021</v>
      </c>
      <c r="B53" s="15">
        <v>7826.8</v>
      </c>
      <c r="C53" s="15">
        <v>17.899999999999999</v>
      </c>
      <c r="D53" s="33">
        <f si="1" t="shared"/>
        <v>0.22870138498492357</v>
      </c>
      <c r="E53" s="6">
        <f si="3" t="shared"/>
        <v>7808.9000000000005</v>
      </c>
      <c r="G53" s="56">
        <f>(B53-B52)/B52</f>
        <v>-7.7876648495441719E-4</v>
      </c>
    </row>
    <row customHeight="1" ht="11.45" r="54" spans="1:7" x14ac:dyDescent="0.2">
      <c r="A54" s="31">
        <v>2022</v>
      </c>
      <c r="B54" s="15">
        <v>8136.5</v>
      </c>
      <c r="C54" s="15">
        <v>13.7</v>
      </c>
      <c r="D54" s="33">
        <f si="1" t="shared"/>
        <v>0.16837706630615129</v>
      </c>
      <c r="E54" s="6">
        <f si="3" t="shared"/>
        <v>8122.8</v>
      </c>
      <c r="G54" s="56">
        <f>(B54-B53)/B53</f>
        <v>3.9569172586497649E-2</v>
      </c>
    </row>
    <row customHeight="1" ht="11.45" r="55" spans="1:7" x14ac:dyDescent="0.2">
      <c r="A55" s="32">
        <v>2023</v>
      </c>
      <c r="B55" s="15">
        <v>8221.2999999999993</v>
      </c>
      <c r="C55" s="15">
        <v>9.9</v>
      </c>
      <c r="D55" s="33">
        <f si="1" t="shared"/>
        <v>0.12041891185092382</v>
      </c>
      <c r="E55" s="6">
        <f si="3" t="shared"/>
        <v>8211.4</v>
      </c>
      <c r="G55" s="56">
        <f>(B55-B54)/B54</f>
        <v>1.0422171695446356E-2</v>
      </c>
    </row>
    <row customHeight="1" ht="11.45" r="56" spans="1:7" x14ac:dyDescent="0.2">
      <c r="D56" s="33" t="str">
        <f si="1" t="shared"/>
        <v/>
      </c>
      <c r="E56" s="6" t="str">
        <f si="3" t="shared"/>
        <v/>
      </c>
    </row>
    <row customHeight="1" ht="11.45" r="57" spans="1:7" x14ac:dyDescent="0.2">
      <c r="D57" s="33" t="str">
        <f si="1" t="shared"/>
        <v/>
      </c>
      <c r="E57" s="6" t="str">
        <f si="3" t="shared"/>
        <v/>
      </c>
    </row>
    <row customHeight="1" ht="11.45" r="58" spans="1:7" x14ac:dyDescent="0.2">
      <c r="D58" s="33" t="str">
        <f si="1" t="shared"/>
        <v/>
      </c>
      <c r="E58" s="6" t="str">
        <f si="3" t="shared"/>
        <v/>
      </c>
    </row>
    <row customHeight="1" ht="11.45" r="59" spans="1:7" x14ac:dyDescent="0.2">
      <c r="D59" s="33" t="str">
        <f si="1" t="shared"/>
        <v/>
      </c>
      <c r="E59" s="6" t="str">
        <f si="3" t="shared"/>
        <v/>
      </c>
    </row>
    <row customHeight="1" ht="11.45" r="60" spans="1:7" x14ac:dyDescent="0.2">
      <c r="D60" s="33" t="str">
        <f si="1" t="shared"/>
        <v/>
      </c>
      <c r="E60" s="6" t="str">
        <f si="3" t="shared"/>
        <v/>
      </c>
    </row>
    <row customHeight="1" ht="11.45" r="61" spans="1:7" x14ac:dyDescent="0.2">
      <c r="D61" s="33" t="str">
        <f si="1" t="shared"/>
        <v/>
      </c>
      <c r="E61" s="6" t="str">
        <f si="3" t="shared"/>
        <v/>
      </c>
    </row>
    <row customHeight="1" ht="11.45" r="62" spans="1:7" x14ac:dyDescent="0.2">
      <c r="D62" s="33" t="str">
        <f si="1" t="shared"/>
        <v/>
      </c>
      <c r="E62" s="6" t="str">
        <f si="3" t="shared"/>
        <v/>
      </c>
    </row>
    <row customHeight="1" ht="11.45" r="63" spans="1:7" x14ac:dyDescent="0.2">
      <c r="D63" s="33" t="str">
        <f si="1" t="shared"/>
        <v/>
      </c>
      <c r="E63" s="6" t="str">
        <f si="3" t="shared"/>
        <v/>
      </c>
    </row>
    <row customHeight="1" ht="11.45" r="64" spans="1:7" x14ac:dyDescent="0.2">
      <c r="D64" s="33" t="str">
        <f si="1" t="shared"/>
        <v/>
      </c>
      <c r="E64" s="6" t="str">
        <f si="3" t="shared"/>
        <v/>
      </c>
    </row>
    <row r="65" spans="4:5" x14ac:dyDescent="0.2">
      <c r="D65" s="33" t="str">
        <f si="1" t="shared"/>
        <v/>
      </c>
      <c r="E65" s="6" t="str">
        <f si="3" t="shared"/>
        <v/>
      </c>
    </row>
    <row r="66" spans="4:5" x14ac:dyDescent="0.2">
      <c r="D66" s="33" t="str">
        <f ref="D66:D99" si="4" t="shared">IF(B66&gt;0,(C66/B66)*100,"")</f>
        <v/>
      </c>
      <c r="E66" s="6" t="str">
        <f si="3" t="shared"/>
        <v/>
      </c>
    </row>
    <row r="67" spans="4:5" x14ac:dyDescent="0.2">
      <c r="D67" s="33" t="str">
        <f si="4" t="shared"/>
        <v/>
      </c>
      <c r="E67" s="6" t="str">
        <f si="3" t="shared"/>
        <v/>
      </c>
    </row>
    <row r="68" spans="4:5" x14ac:dyDescent="0.2">
      <c r="D68" s="33" t="str">
        <f si="4" t="shared"/>
        <v/>
      </c>
      <c r="E68" s="6" t="str">
        <f si="3" t="shared"/>
        <v/>
      </c>
    </row>
    <row r="69" spans="4:5" x14ac:dyDescent="0.2">
      <c r="D69" s="33" t="str">
        <f si="4" t="shared"/>
        <v/>
      </c>
      <c r="E69" s="6" t="str">
        <f si="3" t="shared"/>
        <v/>
      </c>
    </row>
    <row r="70" spans="4:5" x14ac:dyDescent="0.2">
      <c r="D70" s="33" t="str">
        <f si="4" t="shared"/>
        <v/>
      </c>
      <c r="E70" s="6" t="str">
        <f si="3" t="shared"/>
        <v/>
      </c>
    </row>
    <row r="71" spans="4:5" x14ac:dyDescent="0.2">
      <c r="D71" s="33" t="str">
        <f si="4" t="shared"/>
        <v/>
      </c>
      <c r="E71" s="6" t="str">
        <f si="3" t="shared"/>
        <v/>
      </c>
    </row>
    <row r="72" spans="4:5" x14ac:dyDescent="0.2">
      <c r="D72" s="33" t="str">
        <f si="4" t="shared"/>
        <v/>
      </c>
      <c r="E72" s="6" t="str">
        <f si="3" t="shared"/>
        <v/>
      </c>
    </row>
    <row r="73" spans="4:5" x14ac:dyDescent="0.2">
      <c r="D73" s="33" t="str">
        <f si="4" t="shared"/>
        <v/>
      </c>
      <c r="E73" s="6" t="str">
        <f si="3" t="shared"/>
        <v/>
      </c>
    </row>
    <row r="74" spans="4:5" x14ac:dyDescent="0.2">
      <c r="D74" s="33" t="str">
        <f si="4" t="shared"/>
        <v/>
      </c>
      <c r="E74" s="6" t="str">
        <f si="3" t="shared"/>
        <v/>
      </c>
    </row>
    <row r="75" spans="4:5" x14ac:dyDescent="0.2">
      <c r="D75" s="33" t="str">
        <f si="4" t="shared"/>
        <v/>
      </c>
      <c r="E75" s="6" t="str">
        <f si="3" t="shared"/>
        <v/>
      </c>
    </row>
    <row r="76" spans="4:5" x14ac:dyDescent="0.2">
      <c r="D76" s="33" t="str">
        <f si="4" t="shared"/>
        <v/>
      </c>
      <c r="E76" s="6" t="str">
        <f si="3" t="shared"/>
        <v/>
      </c>
    </row>
    <row r="77" spans="4:5" x14ac:dyDescent="0.2">
      <c r="D77" s="33" t="str">
        <f si="4" t="shared"/>
        <v/>
      </c>
      <c r="E77" s="6" t="str">
        <f si="3" t="shared"/>
        <v/>
      </c>
    </row>
    <row r="78" spans="4:5" x14ac:dyDescent="0.2">
      <c r="D78" s="33" t="str">
        <f si="4" t="shared"/>
        <v/>
      </c>
      <c r="E78" s="6" t="str">
        <f si="3" t="shared"/>
        <v/>
      </c>
    </row>
    <row r="79" spans="4:5" x14ac:dyDescent="0.2">
      <c r="D79" s="33" t="str">
        <f si="4" t="shared"/>
        <v/>
      </c>
      <c r="E79" s="6" t="str">
        <f si="3" t="shared"/>
        <v/>
      </c>
    </row>
    <row r="80" spans="4:5" x14ac:dyDescent="0.2">
      <c r="D80" s="33" t="str">
        <f si="4" t="shared"/>
        <v/>
      </c>
      <c r="E80" s="6" t="str">
        <f si="3" t="shared"/>
        <v/>
      </c>
    </row>
    <row r="81" spans="4:5" x14ac:dyDescent="0.2">
      <c r="D81" s="33" t="str">
        <f si="4" t="shared"/>
        <v/>
      </c>
      <c r="E81" s="6" t="str">
        <f si="3" t="shared"/>
        <v/>
      </c>
    </row>
    <row r="82" spans="4:5" x14ac:dyDescent="0.2">
      <c r="D82" s="33" t="str">
        <f si="4" t="shared"/>
        <v/>
      </c>
      <c r="E82" s="6" t="str">
        <f si="3" t="shared"/>
        <v/>
      </c>
    </row>
    <row r="83" spans="4:5" x14ac:dyDescent="0.2">
      <c r="D83" s="33" t="str">
        <f si="4" t="shared"/>
        <v/>
      </c>
      <c r="E83" s="6" t="str">
        <f si="3" t="shared"/>
        <v/>
      </c>
    </row>
    <row r="84" spans="4:5" x14ac:dyDescent="0.2">
      <c r="D84" s="33" t="str">
        <f si="4" t="shared"/>
        <v/>
      </c>
      <c r="E84" s="6" t="str">
        <f si="3" t="shared"/>
        <v/>
      </c>
    </row>
    <row r="85" spans="4:5" x14ac:dyDescent="0.2">
      <c r="D85" s="33" t="str">
        <f si="4" t="shared"/>
        <v/>
      </c>
      <c r="E85" s="6" t="str">
        <f si="3" t="shared"/>
        <v/>
      </c>
    </row>
    <row r="86" spans="4:5" x14ac:dyDescent="0.2">
      <c r="D86" s="33" t="str">
        <f si="4" t="shared"/>
        <v/>
      </c>
      <c r="E86" s="6" t="str">
        <f si="3" t="shared"/>
        <v/>
      </c>
    </row>
    <row r="87" spans="4:5" x14ac:dyDescent="0.2">
      <c r="D87" s="33" t="str">
        <f si="4" t="shared"/>
        <v/>
      </c>
      <c r="E87" s="6" t="str">
        <f si="3" t="shared"/>
        <v/>
      </c>
    </row>
    <row r="88" spans="4:5" x14ac:dyDescent="0.2">
      <c r="D88" s="33" t="str">
        <f si="4" t="shared"/>
        <v/>
      </c>
      <c r="E88" s="6" t="str">
        <f si="3" t="shared"/>
        <v/>
      </c>
    </row>
    <row r="89" spans="4:5" x14ac:dyDescent="0.2">
      <c r="D89" s="33" t="str">
        <f si="4" t="shared"/>
        <v/>
      </c>
      <c r="E89" s="6" t="str">
        <f si="3" t="shared"/>
        <v/>
      </c>
    </row>
    <row r="90" spans="4:5" x14ac:dyDescent="0.2">
      <c r="D90" s="33" t="str">
        <f si="4" t="shared"/>
        <v/>
      </c>
      <c r="E90" s="6" t="str">
        <f ref="E90:E99" si="5" t="shared">IF(B90&gt;0,B90-C90,"")</f>
        <v/>
      </c>
    </row>
    <row r="91" spans="4:5" x14ac:dyDescent="0.2">
      <c r="D91" s="33" t="str">
        <f si="4" t="shared"/>
        <v/>
      </c>
      <c r="E91" s="6" t="str">
        <f si="5" t="shared"/>
        <v/>
      </c>
    </row>
    <row r="92" spans="4:5" x14ac:dyDescent="0.2">
      <c r="D92" s="33" t="str">
        <f si="4" t="shared"/>
        <v/>
      </c>
      <c r="E92" s="6" t="str">
        <f si="5" t="shared"/>
        <v/>
      </c>
    </row>
    <row r="93" spans="4:5" x14ac:dyDescent="0.2">
      <c r="D93" s="33" t="str">
        <f si="4" t="shared"/>
        <v/>
      </c>
      <c r="E93" s="6" t="str">
        <f si="5" t="shared"/>
        <v/>
      </c>
    </row>
    <row r="94" spans="4:5" x14ac:dyDescent="0.2">
      <c r="D94" s="33" t="str">
        <f si="4" t="shared"/>
        <v/>
      </c>
      <c r="E94" s="6" t="str">
        <f si="5" t="shared"/>
        <v/>
      </c>
    </row>
    <row r="95" spans="4:5" x14ac:dyDescent="0.2">
      <c r="D95" s="33" t="str">
        <f si="4" t="shared"/>
        <v/>
      </c>
      <c r="E95" s="6" t="str">
        <f si="5" t="shared"/>
        <v/>
      </c>
    </row>
    <row r="96" spans="4:5" x14ac:dyDescent="0.2">
      <c r="D96" s="33" t="str">
        <f si="4" t="shared"/>
        <v/>
      </c>
      <c r="E96" s="6" t="str">
        <f si="5" t="shared"/>
        <v/>
      </c>
    </row>
    <row r="97" spans="4:5" x14ac:dyDescent="0.2">
      <c r="D97" s="33" t="str">
        <f si="4" t="shared"/>
        <v/>
      </c>
      <c r="E97" s="6" t="str">
        <f si="5" t="shared"/>
        <v/>
      </c>
    </row>
    <row r="98" spans="4:5" x14ac:dyDescent="0.2">
      <c r="D98" s="33" t="str">
        <f si="4" t="shared"/>
        <v/>
      </c>
      <c r="E98" s="6" t="str">
        <f si="5" t="shared"/>
        <v/>
      </c>
    </row>
    <row r="99" spans="4:5" x14ac:dyDescent="0.2">
      <c r="D99" s="33" t="str">
        <f si="4" t="shared"/>
        <v/>
      </c>
      <c r="E99" s="6" t="str">
        <f si="5" t="shared"/>
        <v/>
      </c>
    </row>
  </sheetData>
  <pageMargins bottom="0.75" footer="0.3" header="0.3" left="0.7" right="0.7" top="0.75"/>
  <pageSetup orientation="portrait" r:id="rId1"/>
  <ignoredErrors>
    <ignoredError sqref="E2:E47 E49:E9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2007-01-12T18:39:42Z</dcterms:created>
  <dc:creator>Navara, Nicole [LEGIS]</dc:creator>
  <cp:lastModifiedBy>Richardson, Eric [LEGIS]</cp:lastModifiedBy>
  <cp:lastPrinted>2018-07-31T15:48:12Z</cp:lastPrinted>
  <dcterms:modified xsi:type="dcterms:W3CDTF">2023-11-02T20:57:08Z</dcterms:modified>
</cp:coreProperties>
</file>