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931"/>
  <workbookPr defaultThemeVersion="124226"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3_ncr:1_{087ADE64-67A1-48CB-AD2D-43A52271B170}" revIDLastSave="0" xr10:uidLastSave="{00000000-0000-0000-0000-000000000000}" xr6:coauthVersionLast="47" xr6:coauthVersionMax="47"/>
  <bookViews>
    <workbookView windowHeight="15525" windowWidth="29040" xWindow="-120" xr2:uid="{00000000-000D-0000-FFFF-FFFF00000000}" yWindow="-120" activeTab="0"/>
  </bookViews>
  <sheets>
    <sheet name="Data" r:id="rId2" sheetId="2"/>
  </sheets>
  <calcPr calcId="191029"/>
  <pivotCaches>
    <pivotCache cacheId="36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<sst xmlns="http://schemas.openxmlformats.org/spreadsheetml/2006/main" count="4857" uniqueCount="1558">
  <si>
    <t>Actual</t>
  </si>
  <si>
    <t>NA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</si>
  <si>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</si>
  <si>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</si>
  <si>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</si>
  <si>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</si>
  <si>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</si>
  <si>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</si>
  <si>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</si>
  <si>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</si>
  <si>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</si>
  <si>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AdministrativeServices</t>
  </si>
  <si>
    <t>AttorneyGeneral</t>
  </si>
  <si>
    <t>Auditor</t>
  </si>
  <si>
    <t>Blind</t>
  </si>
  <si>
    <t>ChiefInformationOfficer</t>
  </si>
  <si>
    <t>CivilRights</t>
  </si>
  <si>
    <t>CollegeStudentAid</t>
  </si>
  <si>
    <t>Commerce</t>
  </si>
  <si>
    <t>Corrections</t>
  </si>
  <si>
    <t>CulturalAffairs</t>
  </si>
  <si>
    <t>EconomicDevelopment</t>
  </si>
  <si>
    <t>Education</t>
  </si>
  <si>
    <t>ElderAffairsDeptOnAging</t>
  </si>
  <si>
    <t>EthicsCampaignDisclBoard</t>
  </si>
  <si>
    <t>GeneralAssembly</t>
  </si>
  <si>
    <t>Governor</t>
  </si>
  <si>
    <t>HumanRights</t>
  </si>
  <si>
    <t>HumanServices</t>
  </si>
  <si>
    <t>InspectionsandAppeals</t>
  </si>
  <si>
    <t>IowaFinanceAuthority</t>
  </si>
  <si>
    <t>IowaLottery</t>
  </si>
  <si>
    <t>IowaTele.&amp;Tech.Commission</t>
  </si>
  <si>
    <t>JudicialBranch</t>
  </si>
  <si>
    <t>LawEnforcementAcademy</t>
  </si>
  <si>
    <t>Management</t>
  </si>
  <si>
    <t>NaturalResources</t>
  </si>
  <si>
    <t>OfficeOfDrugControlPolicy</t>
  </si>
  <si>
    <t>OfficeOfEnergyIndependence</t>
  </si>
  <si>
    <t>ParoleBoard</t>
  </si>
  <si>
    <t>PublicDefense</t>
  </si>
  <si>
    <t>PublicEmploymentRelationsBoard</t>
  </si>
  <si>
    <t>PublicHealth</t>
  </si>
  <si>
    <t>PublicInformationBoard</t>
  </si>
  <si>
    <t>PublicSafety</t>
  </si>
  <si>
    <t>RebuildIowaOffice</t>
  </si>
  <si>
    <t>Regents</t>
  </si>
  <si>
    <t>Revenue</t>
  </si>
  <si>
    <t>SecretaryOfState</t>
  </si>
  <si>
    <t>StatePublicDefender</t>
  </si>
  <si>
    <t>Transportation</t>
  </si>
  <si>
    <t>Treasurer</t>
  </si>
  <si>
    <t>VeteransAffairs</t>
  </si>
  <si>
    <t>WorkforceDevelopment</t>
  </si>
  <si>
    <t>Totals</t>
  </si>
  <si>
    <t>HomelandSecurityandEmergencyMgmt.</t>
  </si>
  <si>
    <t>IowaPublicEmployees'RetirementSystem</t>
  </si>
  <si>
    <t>Administrative Services</t>
  </si>
  <si>
    <t>Attorney General (Justice)</t>
  </si>
  <si>
    <t>Chief Information Officer</t>
  </si>
  <si>
    <t>Civil Rights</t>
  </si>
  <si>
    <t>College Student Aid</t>
  </si>
  <si>
    <t>Cultural Affairs</t>
  </si>
  <si>
    <t>Economic Development</t>
  </si>
  <si>
    <t>Elder Affairs/Dept. on Aging</t>
  </si>
  <si>
    <t>Ethics &amp; Campaign Discl. Board</t>
  </si>
  <si>
    <t>General Assembly</t>
  </si>
  <si>
    <t>Human Rights</t>
  </si>
  <si>
    <t>Human Services</t>
  </si>
  <si>
    <t>Iowa Finance Authority</t>
  </si>
  <si>
    <t>Iowa Lottery</t>
  </si>
  <si>
    <t>Iowa Public Employees' Retirement</t>
  </si>
  <si>
    <t>Iowa Tele. &amp; Tech. Commission</t>
  </si>
  <si>
    <t>Judicial Branch</t>
  </si>
  <si>
    <t>Law Enforcement Academy</t>
  </si>
  <si>
    <t>Natural Resources</t>
  </si>
  <si>
    <t>Office of Drug Control Policy</t>
  </si>
  <si>
    <t>Parole Board</t>
  </si>
  <si>
    <t>Public Defense</t>
  </si>
  <si>
    <t>Public Employment Relations Board</t>
  </si>
  <si>
    <t>Public Health</t>
  </si>
  <si>
    <t>Public Information Board</t>
  </si>
  <si>
    <t>Public Safety</t>
  </si>
  <si>
    <t xml:space="preserve">Regents </t>
  </si>
  <si>
    <t xml:space="preserve">Revenue </t>
  </si>
  <si>
    <t>Secretary of State</t>
  </si>
  <si>
    <t>State Public Defender</t>
  </si>
  <si>
    <t>Veterans Affairs</t>
  </si>
  <si>
    <t>Workforce Development</t>
  </si>
  <si>
    <t>Iowa State Government FTE Positions by Department</t>
  </si>
  <si>
    <t>Homeland Security and Emergency Mgmt.</t>
  </si>
  <si>
    <t>Inspections &amp; Appeals</t>
  </si>
  <si>
    <t>FTE = Full-Time Equivalent</t>
  </si>
  <si>
    <t>Agriculture and Land Stewardship</t>
  </si>
  <si>
    <t>Rtype Name</t>
  </si>
  <si>
    <t>Approp Type Name</t>
  </si>
  <si>
    <t>Committee Code</t>
  </si>
  <si>
    <t>Committee Name</t>
  </si>
  <si>
    <t>Spec Dept</t>
  </si>
  <si>
    <t>Spec Dept Name</t>
  </si>
  <si>
    <t>Dept</t>
  </si>
  <si>
    <t>Dept Name</t>
  </si>
  <si>
    <t>Budget Unit ID</t>
  </si>
  <si>
    <t>Budget Unit</t>
  </si>
  <si>
    <t>Sub BU ID</t>
  </si>
  <si>
    <t>Budget Unit Name</t>
  </si>
  <si>
    <t>2021 Actual</t>
  </si>
  <si>
    <t>FTE</t>
  </si>
  <si>
    <t>State Government Operations</t>
  </si>
  <si>
    <t>684</t>
  </si>
  <si>
    <t>Administration and Regulation</t>
  </si>
  <si>
    <t>030SD</t>
  </si>
  <si>
    <t>Administrative Services, Department of</t>
  </si>
  <si>
    <t>BU-83-2-75</t>
  </si>
  <si>
    <t>0050C850001</t>
  </si>
  <si>
    <t>0</t>
  </si>
  <si>
    <t>Operations</t>
  </si>
  <si>
    <t>BU-83-2-78</t>
  </si>
  <si>
    <t>0050C860001</t>
  </si>
  <si>
    <t>Utilities</t>
  </si>
  <si>
    <t>BU-83-2-79</t>
  </si>
  <si>
    <t>0050C870001</t>
  </si>
  <si>
    <t>Terrace Hill Operations</t>
  </si>
  <si>
    <t>No Approp Type Selected</t>
  </si>
  <si>
    <t>BU-83-2-28</t>
  </si>
  <si>
    <t>00500000008</t>
  </si>
  <si>
    <t>Personnel Development Seminars</t>
  </si>
  <si>
    <t>BU-83-2-33</t>
  </si>
  <si>
    <t>00500000293</t>
  </si>
  <si>
    <t>Health Insurance Administration Fund</t>
  </si>
  <si>
    <t>BU-83-2-38</t>
  </si>
  <si>
    <t>00500000658</t>
  </si>
  <si>
    <t>I/3</t>
  </si>
  <si>
    <t>BU-83-2-40</t>
  </si>
  <si>
    <t>00500000660</t>
  </si>
  <si>
    <t>Centralized Purchasing - Administration</t>
  </si>
  <si>
    <t>BU-83-2-42</t>
  </si>
  <si>
    <t>00500000662</t>
  </si>
  <si>
    <t>Vehicle Dispatcher Revolving Fund</t>
  </si>
  <si>
    <t>BU-83-2-44</t>
  </si>
  <si>
    <t>00500000664</t>
  </si>
  <si>
    <t>Motor Pool Revolving Fund</t>
  </si>
  <si>
    <t>BU-83-2-45</t>
  </si>
  <si>
    <t>00500000665</t>
  </si>
  <si>
    <t>Self Insurance/Risk Management</t>
  </si>
  <si>
    <t>BU-83-2-46</t>
  </si>
  <si>
    <t>00500000666</t>
  </si>
  <si>
    <t>Centralized Printing Revolving Fund</t>
  </si>
  <si>
    <t>BU-83-2-47</t>
  </si>
  <si>
    <t>00500000670</t>
  </si>
  <si>
    <t>Mail Services Revolving Fund</t>
  </si>
  <si>
    <t>BU-83-2-48</t>
  </si>
  <si>
    <t>00500000672</t>
  </si>
  <si>
    <t>Human Resources Revolving Fund</t>
  </si>
  <si>
    <t>BU-83-2-49</t>
  </si>
  <si>
    <t>00500000674</t>
  </si>
  <si>
    <t>Facility &amp; Support Revolving Fund</t>
  </si>
  <si>
    <t>BU-83-2-51</t>
  </si>
  <si>
    <t>00500000685</t>
  </si>
  <si>
    <t>Worker's Compensation Insurance Fund</t>
  </si>
  <si>
    <t>State Accounting Trust Accounts</t>
  </si>
  <si>
    <t>BU-83-2-132</t>
  </si>
  <si>
    <t>00600000705</t>
  </si>
  <si>
    <t>DNR/SPOC Insurance Trust</t>
  </si>
  <si>
    <t>100SD</t>
  </si>
  <si>
    <t>Auditor of State</t>
  </si>
  <si>
    <t>BU-83-2-509</t>
  </si>
  <si>
    <t>1260P010001</t>
  </si>
  <si>
    <t>Auditor of State - General Office</t>
  </si>
  <si>
    <t>155SD</t>
  </si>
  <si>
    <t>Ethics and Campaign Disclosure Board, Iowa</t>
  </si>
  <si>
    <t>Campaign Finance Disclosure</t>
  </si>
  <si>
    <t>BU-83-2-542</t>
  </si>
  <si>
    <t>1400P210001</t>
  </si>
  <si>
    <t>Ethics &amp; Campaign Disclosure Board</t>
  </si>
  <si>
    <t>170SD</t>
  </si>
  <si>
    <t>Chief Information Officer, Office of the</t>
  </si>
  <si>
    <t>BU-86-1-37</t>
  </si>
  <si>
    <t>18500000689</t>
  </si>
  <si>
    <t>Office of Chief Information Officer</t>
  </si>
  <si>
    <t>190SD</t>
  </si>
  <si>
    <t>Commerce, Department of</t>
  </si>
  <si>
    <t>Administration</t>
  </si>
  <si>
    <t>BU-89-2-52</t>
  </si>
  <si>
    <t>2110P540019</t>
  </si>
  <si>
    <t>Commerce Office of Financial Literacy - CMRF</t>
  </si>
  <si>
    <t>Alcoholic Beverages Division</t>
  </si>
  <si>
    <t>BU-83-2-567</t>
  </si>
  <si>
    <t>2120P420001</t>
  </si>
  <si>
    <t>Alcoholic Beverages Operations</t>
  </si>
  <si>
    <t>BU-83-2-564</t>
  </si>
  <si>
    <t>21200000091</t>
  </si>
  <si>
    <t>Tobacco Compliance Employee Training</t>
  </si>
  <si>
    <t>BU-83-2-565</t>
  </si>
  <si>
    <t>21200000631</t>
  </si>
  <si>
    <t>Liquor Control Act Fund</t>
  </si>
  <si>
    <t>Professional Licensing and Reg.</t>
  </si>
  <si>
    <t>BU-83-2-628</t>
  </si>
  <si>
    <t>2170P480001</t>
  </si>
  <si>
    <t>Professional Licensing Bureau</t>
  </si>
  <si>
    <t>Banking Division</t>
  </si>
  <si>
    <t>BU-83-2-571</t>
  </si>
  <si>
    <t>21300000102</t>
  </si>
  <si>
    <t>Money Services Licensing Fund</t>
  </si>
  <si>
    <t>BU-83-2-573</t>
  </si>
  <si>
    <t>2130P550019</t>
  </si>
  <si>
    <t>Banking Division - CMRF</t>
  </si>
  <si>
    <t>Credit Union Division</t>
  </si>
  <si>
    <t>BU-83-2-578</t>
  </si>
  <si>
    <t>2140P560019</t>
  </si>
  <si>
    <t>Credit Union Division - CMRF</t>
  </si>
  <si>
    <t>Insurance Division</t>
  </si>
  <si>
    <t>BU-83-2-606</t>
  </si>
  <si>
    <t>2160P570019</t>
  </si>
  <si>
    <t>Insurance Division - CMRF</t>
  </si>
  <si>
    <t>BU-83-2-590</t>
  </si>
  <si>
    <t>21600000241</t>
  </si>
  <si>
    <t>Insurance Division Education Fund</t>
  </si>
  <si>
    <t>BU-83-2-592</t>
  </si>
  <si>
    <t>21600000364</t>
  </si>
  <si>
    <t>Insurance Division Regulatory</t>
  </si>
  <si>
    <t>BU-83-2-594</t>
  </si>
  <si>
    <t>21600000902</t>
  </si>
  <si>
    <t>Settlement Account</t>
  </si>
  <si>
    <t>BU-89-2-5</t>
  </si>
  <si>
    <t>2160P530019</t>
  </si>
  <si>
    <t>Financial Exploitation - CMRF</t>
  </si>
  <si>
    <t>Utilities Division</t>
  </si>
  <si>
    <t>BU-83-2-639</t>
  </si>
  <si>
    <t>21900000426</t>
  </si>
  <si>
    <t>Dual Party Relay Service</t>
  </si>
  <si>
    <t>BU-83-2-641</t>
  </si>
  <si>
    <t>2190P580019</t>
  </si>
  <si>
    <t>Utilities Division - CMRF</t>
  </si>
  <si>
    <t>400SD</t>
  </si>
  <si>
    <t>Governor/Lt. Governor's Office</t>
  </si>
  <si>
    <t>Governor's Office</t>
  </si>
  <si>
    <t>BU-83-2-2660</t>
  </si>
  <si>
    <t>3500C710001</t>
  </si>
  <si>
    <t>Governor's/Lt. Governor's Office</t>
  </si>
  <si>
    <t>BU-83-2-2662</t>
  </si>
  <si>
    <t>3500C730001</t>
  </si>
  <si>
    <t>Terrace Hill Quarters</t>
  </si>
  <si>
    <t>417SD</t>
  </si>
  <si>
    <t>Drug Control Policy, Governor's Office of</t>
  </si>
  <si>
    <t>BU-83-2-5284</t>
  </si>
  <si>
    <t>6420C050001</t>
  </si>
  <si>
    <t>450SD</t>
  </si>
  <si>
    <t>Human Rights, Department of</t>
  </si>
  <si>
    <t>Human Rights, Dept. of</t>
  </si>
  <si>
    <t>BU-83-2-2731</t>
  </si>
  <si>
    <t>3790J710001</t>
  </si>
  <si>
    <t>Central Administration</t>
  </si>
  <si>
    <t>BU-84-1-75</t>
  </si>
  <si>
    <t>3790J720001</t>
  </si>
  <si>
    <t>Community Advocacy and Services</t>
  </si>
  <si>
    <t>BU-83-2-2707</t>
  </si>
  <si>
    <t>37900000041</t>
  </si>
  <si>
    <t>Weatherization - D.O.E.</t>
  </si>
  <si>
    <t>BU-83-2-2712</t>
  </si>
  <si>
    <t>37900000122</t>
  </si>
  <si>
    <t>Juvenile Justice Action Grants</t>
  </si>
  <si>
    <t>BU-83-2-2716</t>
  </si>
  <si>
    <t>37900000189</t>
  </si>
  <si>
    <t>Low Income Energy Assistance</t>
  </si>
  <si>
    <t>BU-83-2-2717</t>
  </si>
  <si>
    <t>37900000190</t>
  </si>
  <si>
    <t>Weatherization - HHS (LEAP)</t>
  </si>
  <si>
    <t>BU-83-2-2724</t>
  </si>
  <si>
    <t>37900000481</t>
  </si>
  <si>
    <t>CSBG - Community Action Agency</t>
  </si>
  <si>
    <t>BU-83-2-2726</t>
  </si>
  <si>
    <t>37900000738</t>
  </si>
  <si>
    <t>Disability Donations &amp; Grants</t>
  </si>
  <si>
    <t>495SD</t>
  </si>
  <si>
    <t>Inspections and Appeals, Department of</t>
  </si>
  <si>
    <t>Inspections and Appeals, Dept. of</t>
  </si>
  <si>
    <t>BU-83-2-3331</t>
  </si>
  <si>
    <t>4270Q610001</t>
  </si>
  <si>
    <t>Administration Division</t>
  </si>
  <si>
    <t>BU-83-2-3333</t>
  </si>
  <si>
    <t>4270Q630001</t>
  </si>
  <si>
    <t>Administrative Hearings Division</t>
  </si>
  <si>
    <t>BU-83-2-3335</t>
  </si>
  <si>
    <t>4270Q640001</t>
  </si>
  <si>
    <t>Investigations Division</t>
  </si>
  <si>
    <t>BU-83-2-3336</t>
  </si>
  <si>
    <t>4270Q650001</t>
  </si>
  <si>
    <t>Health Facilities Division</t>
  </si>
  <si>
    <t>BU-83-2-3329</t>
  </si>
  <si>
    <t>4270Q510001</t>
  </si>
  <si>
    <t>Employment Appeal Board</t>
  </si>
  <si>
    <t>BU-83-2-3328</t>
  </si>
  <si>
    <t>4270Q500001</t>
  </si>
  <si>
    <t>Child Advocacy Board</t>
  </si>
  <si>
    <t>BU-83-2-3323</t>
  </si>
  <si>
    <t>42700000181</t>
  </si>
  <si>
    <t>Indian Gaming Monitoring Fund</t>
  </si>
  <si>
    <t>BU-83-2-3324</t>
  </si>
  <si>
    <t>42700000446</t>
  </si>
  <si>
    <t>Amusement Devices Special Fund</t>
  </si>
  <si>
    <t>BU-84-2-31</t>
  </si>
  <si>
    <t>4270Q750001</t>
  </si>
  <si>
    <t>Food and Consumer Safety</t>
  </si>
  <si>
    <t>BU-88-1-38</t>
  </si>
  <si>
    <t>4270000008W</t>
  </si>
  <si>
    <t>ICAB Donations and Gifts</t>
  </si>
  <si>
    <t>Racing Commission</t>
  </si>
  <si>
    <t>BU-84-2-33</t>
  </si>
  <si>
    <t>4290Q590035</t>
  </si>
  <si>
    <t>Gaming Regulation - GRF</t>
  </si>
  <si>
    <t>640SD</t>
  </si>
  <si>
    <t>Management, Department of</t>
  </si>
  <si>
    <t>Management, Dept. of</t>
  </si>
  <si>
    <t>BU-83-2-3543</t>
  </si>
  <si>
    <t>5320D010001</t>
  </si>
  <si>
    <t>Department Operations</t>
  </si>
  <si>
    <t>760SD</t>
  </si>
  <si>
    <t>BU-85-1-963</t>
  </si>
  <si>
    <t>5920P220001</t>
  </si>
  <si>
    <t>Iowa Public Information Board</t>
  </si>
  <si>
    <t>810SD</t>
  </si>
  <si>
    <t>Revenue, Department of</t>
  </si>
  <si>
    <t>Revenue, Dept. of</t>
  </si>
  <si>
    <t>BU-83-2-5143</t>
  </si>
  <si>
    <t>62509310001</t>
  </si>
  <si>
    <t>Tax Gap Collections</t>
  </si>
  <si>
    <t>BU-83-2-5145</t>
  </si>
  <si>
    <t>6250T010001</t>
  </si>
  <si>
    <t>BU-83-2-5148</t>
  </si>
  <si>
    <t>6250T040001</t>
  </si>
  <si>
    <t>Tobacco Reporting Requirements</t>
  </si>
  <si>
    <t>815SD</t>
  </si>
  <si>
    <t>Lottery Authority, Iowa</t>
  </si>
  <si>
    <t>Lottery Authority</t>
  </si>
  <si>
    <t>BU-83-2-5240</t>
  </si>
  <si>
    <t>62700000633</t>
  </si>
  <si>
    <t>Lottery Fund</t>
  </si>
  <si>
    <t>Capital Projects</t>
  </si>
  <si>
    <t>820SD</t>
  </si>
  <si>
    <t>Secretary of State, Office of the</t>
  </si>
  <si>
    <t>BU-87-2-9</t>
  </si>
  <si>
    <t>6350000009C</t>
  </si>
  <si>
    <t>SOS Technology Modernization Fund</t>
  </si>
  <si>
    <t>BU-83-2-5247</t>
  </si>
  <si>
    <t>63500000443</t>
  </si>
  <si>
    <t>State Election Fund</t>
  </si>
  <si>
    <t>BU-83-2-5251</t>
  </si>
  <si>
    <t>6350D710001</t>
  </si>
  <si>
    <t>Administration and Elections</t>
  </si>
  <si>
    <t>BU-83-2-5253</t>
  </si>
  <si>
    <t>6350D730001</t>
  </si>
  <si>
    <t>Business Services</t>
  </si>
  <si>
    <t>BU-86-2-25</t>
  </si>
  <si>
    <t>6350DD5008J</t>
  </si>
  <si>
    <t>Address Confidentiality Program - ACRF</t>
  </si>
  <si>
    <t>910SD</t>
  </si>
  <si>
    <t>Treasurer of State, Office of</t>
  </si>
  <si>
    <t>Treasurer of State</t>
  </si>
  <si>
    <t>BU-83-2-5730</t>
  </si>
  <si>
    <t>6550D860001</t>
  </si>
  <si>
    <t>Treasurer - General Office</t>
  </si>
  <si>
    <t>700SD</t>
  </si>
  <si>
    <t>IPERS Administration</t>
  </si>
  <si>
    <t>BU-83-2-4113</t>
  </si>
  <si>
    <t>55300000791</t>
  </si>
  <si>
    <t>IPERS Fund</t>
  </si>
  <si>
    <t>BU-83-2-4118</t>
  </si>
  <si>
    <t>5530D360791</t>
  </si>
  <si>
    <t>Administration - IPERS</t>
  </si>
  <si>
    <t>BU-88-2-200</t>
  </si>
  <si>
    <t>21600000249</t>
  </si>
  <si>
    <t>Service Company Oversight Fund</t>
  </si>
  <si>
    <t>673</t>
  </si>
  <si>
    <t>Agriculture and Natural Resources</t>
  </si>
  <si>
    <t>040SD</t>
  </si>
  <si>
    <t>Agriculture and Land Stewardship, Dept of</t>
  </si>
  <si>
    <t>BU-83-2-214</t>
  </si>
  <si>
    <t>0090G410001</t>
  </si>
  <si>
    <t>Administrative Division</t>
  </si>
  <si>
    <t>BU-83-2-178</t>
  </si>
  <si>
    <t>00900000029</t>
  </si>
  <si>
    <t>GW - Ag Drain Wells/Sinkholes</t>
  </si>
  <si>
    <t>BU-83-2-181</t>
  </si>
  <si>
    <t>00900000146</t>
  </si>
  <si>
    <t>Water Protection Fund</t>
  </si>
  <si>
    <t>BU-83-2-182</t>
  </si>
  <si>
    <t>00900000214</t>
  </si>
  <si>
    <t>Veterinary Medical Examiners-National</t>
  </si>
  <si>
    <t>BU-83-2-186</t>
  </si>
  <si>
    <t>00900000319</t>
  </si>
  <si>
    <t>EPA Non Point Source Pollution</t>
  </si>
  <si>
    <t>BU-83-2-187</t>
  </si>
  <si>
    <t>00900000349</t>
  </si>
  <si>
    <t>Abandoned Mined Lands Grant</t>
  </si>
  <si>
    <t>BU-83-2-189</t>
  </si>
  <si>
    <t>00900000382</t>
  </si>
  <si>
    <t>Brucellosis Eradication</t>
  </si>
  <si>
    <t>BU-83-2-190</t>
  </si>
  <si>
    <t>00900000407</t>
  </si>
  <si>
    <t>Grain Indemnity Fund</t>
  </si>
  <si>
    <t>BU-83-2-191</t>
  </si>
  <si>
    <t>00900000415</t>
  </si>
  <si>
    <t>Branding Administration Fund</t>
  </si>
  <si>
    <t>Grant Program &amp; Aid to Individuals</t>
  </si>
  <si>
    <t>BU-83-2-204</t>
  </si>
  <si>
    <t>009076H0295</t>
  </si>
  <si>
    <t>Conservation Reserve Prog - EFF</t>
  </si>
  <si>
    <t>BU-84-1-5</t>
  </si>
  <si>
    <t>009097H0450</t>
  </si>
  <si>
    <t>Fuel Inspection - UST</t>
  </si>
  <si>
    <t>BU-84-2-67</t>
  </si>
  <si>
    <t>0090000006N</t>
  </si>
  <si>
    <t>Commercial Establishment Fund</t>
  </si>
  <si>
    <t>BU-85-2-49</t>
  </si>
  <si>
    <t>0090000007T</t>
  </si>
  <si>
    <t>Water Quality Initiative Fund</t>
  </si>
  <si>
    <t>BU-88-1-1</t>
  </si>
  <si>
    <t>0090000009A</t>
  </si>
  <si>
    <t>Foreign Animal Disease Fund</t>
  </si>
  <si>
    <t>BU-88-1-80</t>
  </si>
  <si>
    <t>00900000112</t>
  </si>
  <si>
    <t>Water Quality Infrastructure Fund</t>
  </si>
  <si>
    <t>BU-89-1-11</t>
  </si>
  <si>
    <t>00900000368</t>
  </si>
  <si>
    <t>Hemp Fund</t>
  </si>
  <si>
    <t>BU-84-2-77</t>
  </si>
  <si>
    <t>00900000944</t>
  </si>
  <si>
    <t>Renewable Fuel Infrastructure Fund</t>
  </si>
  <si>
    <t>BU-85-1-897</t>
  </si>
  <si>
    <t>0090G690001</t>
  </si>
  <si>
    <t>Local Food and Farm</t>
  </si>
  <si>
    <t>BU-84-2-3</t>
  </si>
  <si>
    <t>0090GA40001</t>
  </si>
  <si>
    <t>Milk Inspections</t>
  </si>
  <si>
    <t>660SD</t>
  </si>
  <si>
    <t>Natural Resources, Department of</t>
  </si>
  <si>
    <t>BU-83-2-3714</t>
  </si>
  <si>
    <t>54200000473</t>
  </si>
  <si>
    <t>Animal Agriculture Compliance</t>
  </si>
  <si>
    <t>BU-83-2-3719</t>
  </si>
  <si>
    <t>54200000598</t>
  </si>
  <si>
    <t>Fish And Wildlife Capitals Fund</t>
  </si>
  <si>
    <t>BU-83-2-3736</t>
  </si>
  <si>
    <t>5420G720001</t>
  </si>
  <si>
    <t>Natural Resources Operations</t>
  </si>
  <si>
    <t>800SD</t>
  </si>
  <si>
    <t>Regents, Board of</t>
  </si>
  <si>
    <t>BU-83-2-4852</t>
  </si>
  <si>
    <t>6150L880001</t>
  </si>
  <si>
    <t>ISU - Livestock Disease Research</t>
  </si>
  <si>
    <t>BU-83-2-4799</t>
  </si>
  <si>
    <t>6150L330001</t>
  </si>
  <si>
    <t>ISU - Veterinary Diagnostic Laboratory</t>
  </si>
  <si>
    <t>BU-88-2-27</t>
  </si>
  <si>
    <t>6150LD70001</t>
  </si>
  <si>
    <t>UI - Iowa Center for Ag Safety &amp; Health (I-CASH)</t>
  </si>
  <si>
    <t>674</t>
  </si>
  <si>
    <t>245SD</t>
  </si>
  <si>
    <t>Cultural Affairs, Department of</t>
  </si>
  <si>
    <t>Cultural Affairs, Dept. of</t>
  </si>
  <si>
    <t>BU-83-2-1027</t>
  </si>
  <si>
    <t>2590I370001</t>
  </si>
  <si>
    <t>BU-83-2-1018</t>
  </si>
  <si>
    <t>2590I240001</t>
  </si>
  <si>
    <t>Historical Division</t>
  </si>
  <si>
    <t>BU-83-2-1028</t>
  </si>
  <si>
    <t>2590I400001</t>
  </si>
  <si>
    <t>Historic Sites</t>
  </si>
  <si>
    <t>BU-83-2-1015</t>
  </si>
  <si>
    <t>2590I210001</t>
  </si>
  <si>
    <t>Arts Division</t>
  </si>
  <si>
    <t>BU-83-2-1020</t>
  </si>
  <si>
    <t>2590I260001</t>
  </si>
  <si>
    <t>Great Places</t>
  </si>
  <si>
    <t>BU-83-2-1010</t>
  </si>
  <si>
    <t>25900000632</t>
  </si>
  <si>
    <t>Hist. Resource Development Prog. (HRDP)</t>
  </si>
  <si>
    <t>BU-83-2-1011</t>
  </si>
  <si>
    <t>25900000698</t>
  </si>
  <si>
    <t>Trust Accounts</t>
  </si>
  <si>
    <t>270SD</t>
  </si>
  <si>
    <t>Economic Development Authority</t>
  </si>
  <si>
    <t>BU-84-2-7</t>
  </si>
  <si>
    <t>2690E470001</t>
  </si>
  <si>
    <t>Economic Development Appropriation</t>
  </si>
  <si>
    <t>BU-85-1-2</t>
  </si>
  <si>
    <t>2690000007F</t>
  </si>
  <si>
    <t>High Quality Jobs Creations Assistance</t>
  </si>
  <si>
    <t>BU-85-1-3</t>
  </si>
  <si>
    <t>2690000007G</t>
  </si>
  <si>
    <t>Economic Dev Energy Projects Fund</t>
  </si>
  <si>
    <t>BU-83-2-1137</t>
  </si>
  <si>
    <t>26900000011</t>
  </si>
  <si>
    <t>Iowa Ind. New Jobs Training (NJT) 260E Fund</t>
  </si>
  <si>
    <t>BU-83-2-1149</t>
  </si>
  <si>
    <t>26900000211</t>
  </si>
  <si>
    <t>Wine and Beer Promotion Board</t>
  </si>
  <si>
    <t>BU-84-2-72</t>
  </si>
  <si>
    <t>2690000006U</t>
  </si>
  <si>
    <t>Small Business Credit Initiative Fund</t>
  </si>
  <si>
    <t>BU-83-2-1154</t>
  </si>
  <si>
    <t>26900000369</t>
  </si>
  <si>
    <t>Iowa Commission on Volunteer Service</t>
  </si>
  <si>
    <t>BU-88-2-19</t>
  </si>
  <si>
    <t>2690F130006</t>
  </si>
  <si>
    <t>Future Ready Iowa Mentor Prog - SWJCF</t>
  </si>
  <si>
    <t>BU-86-2-61</t>
  </si>
  <si>
    <t>2690F070006</t>
  </si>
  <si>
    <t>STEM Internships - SWJCF</t>
  </si>
  <si>
    <t>BU-83-2-1138</t>
  </si>
  <si>
    <t>26900000020</t>
  </si>
  <si>
    <t>Strategic Investment Fund</t>
  </si>
  <si>
    <t>BU-85-2-10</t>
  </si>
  <si>
    <t>2690000006C</t>
  </si>
  <si>
    <t>Innovation &amp; Commercialization Fund</t>
  </si>
  <si>
    <t>BU-86-2-57</t>
  </si>
  <si>
    <t>2690000007W</t>
  </si>
  <si>
    <t>Apprenticeship Training Program Fund</t>
  </si>
  <si>
    <t>BU-86-2-58</t>
  </si>
  <si>
    <t>2690000008K</t>
  </si>
  <si>
    <t>Nuisance Property Fund</t>
  </si>
  <si>
    <t>BU-87-2-14</t>
  </si>
  <si>
    <t>2690000008U</t>
  </si>
  <si>
    <t>Catalyst Building Remediation Fund</t>
  </si>
  <si>
    <t>BU-87-2-28</t>
  </si>
  <si>
    <t>2690000009F</t>
  </si>
  <si>
    <t>IA Energy Center - Main</t>
  </si>
  <si>
    <t>BU-87-2-42</t>
  </si>
  <si>
    <t>2690F090001</t>
  </si>
  <si>
    <t>Future Ready Reg. Apprenticeship Prog.</t>
  </si>
  <si>
    <t>BU-89-1-30</t>
  </si>
  <si>
    <t>2690000009Q</t>
  </si>
  <si>
    <t>Non Profit Relief Fund</t>
  </si>
  <si>
    <t>BU-89-1-28</t>
  </si>
  <si>
    <t>26900000379</t>
  </si>
  <si>
    <t>Small Business Disaster Assistance</t>
  </si>
  <si>
    <t>BU-89-2-19</t>
  </si>
  <si>
    <t>2690000010K</t>
  </si>
  <si>
    <t>Fund Only</t>
  </si>
  <si>
    <t>BU-89-2-20</t>
  </si>
  <si>
    <t>2690000010N</t>
  </si>
  <si>
    <t>BU-89-2-40</t>
  </si>
  <si>
    <t>2690000010X</t>
  </si>
  <si>
    <t>276SD</t>
  </si>
  <si>
    <t>BU-83-2-1464</t>
  </si>
  <si>
    <t>27000000169</t>
  </si>
  <si>
    <t>Finance Authority</t>
  </si>
  <si>
    <t>BU-83-2-1463</t>
  </si>
  <si>
    <t>27000000164</t>
  </si>
  <si>
    <t>Title Guaranty Fund</t>
  </si>
  <si>
    <t>755SD</t>
  </si>
  <si>
    <t>Public Employment Relations</t>
  </si>
  <si>
    <t>BU-83-2-4128</t>
  </si>
  <si>
    <t>5720Q810001</t>
  </si>
  <si>
    <t>General Office</t>
  </si>
  <si>
    <t>320SD</t>
  </si>
  <si>
    <t>Workforce Development, Department of</t>
  </si>
  <si>
    <t>Iowa Workforce Development</t>
  </si>
  <si>
    <t>BU-83-2-2214</t>
  </si>
  <si>
    <t>3090Q020001</t>
  </si>
  <si>
    <t>Labor Services Division</t>
  </si>
  <si>
    <t>BU-83-2-2213</t>
  </si>
  <si>
    <t>3090Q010001</t>
  </si>
  <si>
    <t>Workers' Compensation Division</t>
  </si>
  <si>
    <t>BU-83-2-2212</t>
  </si>
  <si>
    <t>30900000953</t>
  </si>
  <si>
    <t>Field Office Operating Fund</t>
  </si>
  <si>
    <t>BU-83-2-2242</t>
  </si>
  <si>
    <t>3090Q370001</t>
  </si>
  <si>
    <t>Offender Reentry Program</t>
  </si>
  <si>
    <t>BU-83-2-2243</t>
  </si>
  <si>
    <t>3090Q380001</t>
  </si>
  <si>
    <t>Employee Misclassification Program</t>
  </si>
  <si>
    <t>BU-88-2-3</t>
  </si>
  <si>
    <t>3090Q310006</t>
  </si>
  <si>
    <t>Future Ready Iowa Coordinator - SWJCF</t>
  </si>
  <si>
    <t>BU-87-2-32</t>
  </si>
  <si>
    <t>3090QA20001</t>
  </si>
  <si>
    <t>Future Ready Iowa Coordinator - GF</t>
  </si>
  <si>
    <t>BU-83-2-2195</t>
  </si>
  <si>
    <t>30900000052</t>
  </si>
  <si>
    <t>Special Contingency Fund</t>
  </si>
  <si>
    <t>BU-83-2-2198</t>
  </si>
  <si>
    <t>30900000107</t>
  </si>
  <si>
    <t>IWD Major Federal Programs</t>
  </si>
  <si>
    <t>BU-83-2-2199</t>
  </si>
  <si>
    <t>30900000108</t>
  </si>
  <si>
    <t>Workforce Minor Programs</t>
  </si>
  <si>
    <t>BU-83-2-2201</t>
  </si>
  <si>
    <t>30900000442</t>
  </si>
  <si>
    <t>Amateur Boxing Grants Fund</t>
  </si>
  <si>
    <t>BU-83-2-2204</t>
  </si>
  <si>
    <t>30900000648</t>
  </si>
  <si>
    <t>Boiler Safety Fund</t>
  </si>
  <si>
    <t>BU-83-2-2205</t>
  </si>
  <si>
    <t>30900000649</t>
  </si>
  <si>
    <t>Elevator Safety Fund</t>
  </si>
  <si>
    <t>BU-83-2-2206</t>
  </si>
  <si>
    <t>3090000064H</t>
  </si>
  <si>
    <t>Contractor Reg. Revolving Fund</t>
  </si>
  <si>
    <t>BU-83-2-2203</t>
  </si>
  <si>
    <t>30900000497</t>
  </si>
  <si>
    <t>Disaster Unemployment Benefits Fund</t>
  </si>
  <si>
    <t>BU-85-2-35</t>
  </si>
  <si>
    <t>6150L430006</t>
  </si>
  <si>
    <t>ISU - Economic Development - SWJCF</t>
  </si>
  <si>
    <t>BU-85-2-60</t>
  </si>
  <si>
    <t>6150L060006</t>
  </si>
  <si>
    <t>UI - Economic Development - SWJCF</t>
  </si>
  <si>
    <t>BU-85-2-32</t>
  </si>
  <si>
    <t>6150L200006</t>
  </si>
  <si>
    <t>UI - Entrepreneur and Econ Growth - SWJCF</t>
  </si>
  <si>
    <t>BU-85-2-36</t>
  </si>
  <si>
    <t>6150L520006</t>
  </si>
  <si>
    <t>UNI - Economic Development - SWJCF</t>
  </si>
  <si>
    <t>BU-88-1-65</t>
  </si>
  <si>
    <t>6150LD30001</t>
  </si>
  <si>
    <t>ISU - Biosciences Innovation Ecosystem - GF</t>
  </si>
  <si>
    <t>BU-88-2-25</t>
  </si>
  <si>
    <t>6150LD50001</t>
  </si>
  <si>
    <t>UI - Biosciences Innovation Ecosystem - GF</t>
  </si>
  <si>
    <t>BU-88-2-26</t>
  </si>
  <si>
    <t>6150LD60001</t>
  </si>
  <si>
    <t>UNI - Additive Manufacturing - GF</t>
  </si>
  <si>
    <t>BU-88-1-95</t>
  </si>
  <si>
    <t>2690000008F</t>
  </si>
  <si>
    <t>Iowa Comm. Volunteer Ser. - Community Prog. Fund</t>
  </si>
  <si>
    <t>675</t>
  </si>
  <si>
    <t>130SD</t>
  </si>
  <si>
    <t>Blind, Department for the</t>
  </si>
  <si>
    <t>Department for the Blind</t>
  </si>
  <si>
    <t>BU-83-2-516</t>
  </si>
  <si>
    <t>1310J010001</t>
  </si>
  <si>
    <t>185SD</t>
  </si>
  <si>
    <t>College Student Aid Commission</t>
  </si>
  <si>
    <t>College Student Aid Comm.</t>
  </si>
  <si>
    <t>BU-83-2-2058</t>
  </si>
  <si>
    <t>2840I010001</t>
  </si>
  <si>
    <t>BU-88-1-21</t>
  </si>
  <si>
    <t>2840IZ80001</t>
  </si>
  <si>
    <t>Future Ready Iowa Administration</t>
  </si>
  <si>
    <t>BU-83-2-2042</t>
  </si>
  <si>
    <t>28400000136</t>
  </si>
  <si>
    <t>Public/Private Partnership</t>
  </si>
  <si>
    <t>BU-83-2-2045</t>
  </si>
  <si>
    <t>28400000163</t>
  </si>
  <si>
    <t>Stafford Loan Program (GSL)</t>
  </si>
  <si>
    <t>BU-88-1-112</t>
  </si>
  <si>
    <t>2840000007X</t>
  </si>
  <si>
    <t>Postsecondary Registration Fund</t>
  </si>
  <si>
    <t>280SD</t>
  </si>
  <si>
    <t>Education, Department of</t>
  </si>
  <si>
    <t>Education, Dept. of</t>
  </si>
  <si>
    <t>BU-83-2-1762</t>
  </si>
  <si>
    <t>2820I510001</t>
  </si>
  <si>
    <t>BU-83-2-1763</t>
  </si>
  <si>
    <t>2820I520001</t>
  </si>
  <si>
    <t>Career Technical Education Administration</t>
  </si>
  <si>
    <t>BU-83-2-1797</t>
  </si>
  <si>
    <t>2820I930001</t>
  </si>
  <si>
    <t>State Library</t>
  </si>
  <si>
    <t>Local Government Assistance/Tax Relief</t>
  </si>
  <si>
    <t>BU-83-2-1767</t>
  </si>
  <si>
    <t>2820I560001</t>
  </si>
  <si>
    <t>School Food Service</t>
  </si>
  <si>
    <t>BU-83-2-1779</t>
  </si>
  <si>
    <t>2820I690001</t>
  </si>
  <si>
    <t>Student Achievement/Teacher Quality</t>
  </si>
  <si>
    <t>BU-86-1-1</t>
  </si>
  <si>
    <t>2820W010001</t>
  </si>
  <si>
    <t>Attendance Center/Website &amp; Data System</t>
  </si>
  <si>
    <t>BU-83-2-1693</t>
  </si>
  <si>
    <t>28200000031</t>
  </si>
  <si>
    <t>Education of Handicapped Act</t>
  </si>
  <si>
    <t>BU-83-2-1694</t>
  </si>
  <si>
    <t>28200000064</t>
  </si>
  <si>
    <t>Drinking Drivers Course</t>
  </si>
  <si>
    <t>BU-83-2-1696</t>
  </si>
  <si>
    <t>28200000205</t>
  </si>
  <si>
    <t>NCES - NAEP Assessments</t>
  </si>
  <si>
    <t>BU-83-2-1702</t>
  </si>
  <si>
    <t>28200000229</t>
  </si>
  <si>
    <t>Improving Teacher Quality Grants</t>
  </si>
  <si>
    <t>BU-83-2-1707</t>
  </si>
  <si>
    <t>28200000268</t>
  </si>
  <si>
    <t>Community Learning Centers</t>
  </si>
  <si>
    <t>BU-83-2-1709</t>
  </si>
  <si>
    <t>28200000275</t>
  </si>
  <si>
    <t>State Assessment</t>
  </si>
  <si>
    <t>BU-83-2-1710</t>
  </si>
  <si>
    <t>28200000277</t>
  </si>
  <si>
    <t>Adult Education</t>
  </si>
  <si>
    <t>BU-83-2-1712</t>
  </si>
  <si>
    <t>28200000281</t>
  </si>
  <si>
    <t>Veterans Education</t>
  </si>
  <si>
    <t>BU-83-2-1713</t>
  </si>
  <si>
    <t>28200000282</t>
  </si>
  <si>
    <t>DE Nonfederal Grants</t>
  </si>
  <si>
    <t>BU-83-2-1714</t>
  </si>
  <si>
    <t>28200000283</t>
  </si>
  <si>
    <t>ESEA Title 1</t>
  </si>
  <si>
    <t>BU-83-2-1717</t>
  </si>
  <si>
    <t>28200000286</t>
  </si>
  <si>
    <t>Handicapped Personnel Preparation</t>
  </si>
  <si>
    <t>BU-83-2-1719</t>
  </si>
  <si>
    <t>28200000289</t>
  </si>
  <si>
    <t>English Language Acquisition</t>
  </si>
  <si>
    <t>BU-83-2-1722</t>
  </si>
  <si>
    <t>28200000313</t>
  </si>
  <si>
    <t>LSTA</t>
  </si>
  <si>
    <t>BU-83-2-1732</t>
  </si>
  <si>
    <t>28200000401</t>
  </si>
  <si>
    <t>AIDS Education</t>
  </si>
  <si>
    <t>BU-83-2-1734</t>
  </si>
  <si>
    <t>28200000404</t>
  </si>
  <si>
    <t>School Bus Driver Permit</t>
  </si>
  <si>
    <t>BU-83-2-1735</t>
  </si>
  <si>
    <t>28200000406</t>
  </si>
  <si>
    <t>Miscellaneous Federal Grants</t>
  </si>
  <si>
    <t>BU-83-2-1737</t>
  </si>
  <si>
    <t>28200000412</t>
  </si>
  <si>
    <t>Headstart Collaborative Grant</t>
  </si>
  <si>
    <t>BU-83-2-1742</t>
  </si>
  <si>
    <t>28200000475</t>
  </si>
  <si>
    <t>Vocational Education Act</t>
  </si>
  <si>
    <t>BU-83-2-1743</t>
  </si>
  <si>
    <t>28200000484</t>
  </si>
  <si>
    <t>Homeless Child and Adults</t>
  </si>
  <si>
    <t>BU-84-2-12</t>
  </si>
  <si>
    <t>28200000986</t>
  </si>
  <si>
    <t>Early Childhood Iowa Fund</t>
  </si>
  <si>
    <t>BU-85-2-20</t>
  </si>
  <si>
    <t>2820IF80001</t>
  </si>
  <si>
    <t>Iowa Learning Online Initiative</t>
  </si>
  <si>
    <t>BU-88-1-106</t>
  </si>
  <si>
    <t>2820000007Q</t>
  </si>
  <si>
    <t>Pathways for Academic Career &amp; Employ.</t>
  </si>
  <si>
    <t>Vocational Rehabilitation</t>
  </si>
  <si>
    <t>BU-83-2-2014</t>
  </si>
  <si>
    <t>2830I670001</t>
  </si>
  <si>
    <t>BU-83-2-2015</t>
  </si>
  <si>
    <t>2830I680001</t>
  </si>
  <si>
    <t>Independent Living</t>
  </si>
  <si>
    <t>BU-83-2-2006</t>
  </si>
  <si>
    <t>28300000034</t>
  </si>
  <si>
    <t>S.S.A. Program Income Account</t>
  </si>
  <si>
    <t>BU-83-2-2010</t>
  </si>
  <si>
    <t>28300000394</t>
  </si>
  <si>
    <t>DDS Account</t>
  </si>
  <si>
    <t>BU-83-2-2011</t>
  </si>
  <si>
    <t>28300000395</t>
  </si>
  <si>
    <t>Vocational Rehabilitation-disabled</t>
  </si>
  <si>
    <t>BU-83-2-2017</t>
  </si>
  <si>
    <t>2830I800001</t>
  </si>
  <si>
    <t>Entrepreneurs with Disabilities Program</t>
  </si>
  <si>
    <t>Iowa PBS</t>
  </si>
  <si>
    <t>BU-83-2-2134</t>
  </si>
  <si>
    <t>2850I780001</t>
  </si>
  <si>
    <t>Iowa PBS Operations</t>
  </si>
  <si>
    <t>BU-83-2-2111</t>
  </si>
  <si>
    <t>28500000004</t>
  </si>
  <si>
    <t>CPB/CSG FY 90/91</t>
  </si>
  <si>
    <t>BU-83-2-2112</t>
  </si>
  <si>
    <t>28500000033</t>
  </si>
  <si>
    <t>CPB/CSG FY 91/93</t>
  </si>
  <si>
    <t>BU-83-2-2114</t>
  </si>
  <si>
    <t>28500000069</t>
  </si>
  <si>
    <t>NTIA Equipment Grants</t>
  </si>
  <si>
    <t>BU-83-2-2115</t>
  </si>
  <si>
    <t>28500000085</t>
  </si>
  <si>
    <t>Contributions Holding Account</t>
  </si>
  <si>
    <t>BU-83-2-2118</t>
  </si>
  <si>
    <t>28500000303</t>
  </si>
  <si>
    <t>Friends Funded Programming</t>
  </si>
  <si>
    <t>BU-83-2-2119</t>
  </si>
  <si>
    <t>28500000304</t>
  </si>
  <si>
    <t>Education Telecommunications Project</t>
  </si>
  <si>
    <t>BU-83-2-2121</t>
  </si>
  <si>
    <t>28500000311</t>
  </si>
  <si>
    <t>IPTV Educational &amp; Contractual Fund</t>
  </si>
  <si>
    <t>Board of Educational Examiners</t>
  </si>
  <si>
    <t>BU-88-1-12</t>
  </si>
  <si>
    <t>2860WZ90001</t>
  </si>
  <si>
    <t>BU-83-2-4836</t>
  </si>
  <si>
    <t>6150L700001</t>
  </si>
  <si>
    <t>Regents Board Office</t>
  </si>
  <si>
    <t>BU-83-2-4774</t>
  </si>
  <si>
    <t>6150L010001</t>
  </si>
  <si>
    <t xml:space="preserve">University of Iowa - General </t>
  </si>
  <si>
    <t>BU-83-2-4786</t>
  </si>
  <si>
    <t>6150L130001</t>
  </si>
  <si>
    <t>UI - Oakdale Campus</t>
  </si>
  <si>
    <t>BU-83-2-4787</t>
  </si>
  <si>
    <t>6150L140001</t>
  </si>
  <si>
    <t>UI - Hygienic Laboratory</t>
  </si>
  <si>
    <t>BU-83-2-4788</t>
  </si>
  <si>
    <t>6150L150001</t>
  </si>
  <si>
    <t>UI - Family Practice Program</t>
  </si>
  <si>
    <t>BU-83-2-4789</t>
  </si>
  <si>
    <t>6150L160001</t>
  </si>
  <si>
    <t>UI - Specialized Children Health Services</t>
  </si>
  <si>
    <t>BU-83-2-4780</t>
  </si>
  <si>
    <t>6150L070001</t>
  </si>
  <si>
    <t>UI - Iowa Cancer Registry</t>
  </si>
  <si>
    <t>BU-83-2-4792</t>
  </si>
  <si>
    <t>6150L190001</t>
  </si>
  <si>
    <t>UI - Substance Abuse Consortium</t>
  </si>
  <si>
    <t>BU-83-2-4845</t>
  </si>
  <si>
    <t>6150L790001</t>
  </si>
  <si>
    <t>UI - Biocatalysis</t>
  </si>
  <si>
    <t>BU-83-2-4795</t>
  </si>
  <si>
    <t>6150L250001</t>
  </si>
  <si>
    <t>UI - Primary Health Care</t>
  </si>
  <si>
    <t>BU-83-2-4781</t>
  </si>
  <si>
    <t>6150L080001</t>
  </si>
  <si>
    <t>UI - Iowa Birth Defects Registry</t>
  </si>
  <si>
    <t>BU-83-2-4782</t>
  </si>
  <si>
    <t>6150L090001</t>
  </si>
  <si>
    <t>UI - Iowa Nonprofit Resource Center</t>
  </si>
  <si>
    <t>BU-83-2-4796</t>
  </si>
  <si>
    <t>6150L300001</t>
  </si>
  <si>
    <t>Iowa State University - General</t>
  </si>
  <si>
    <t>BU-83-2-4805</t>
  </si>
  <si>
    <t>6150L400001</t>
  </si>
  <si>
    <t>ISU - Agricultural Experiment Station</t>
  </si>
  <si>
    <t>BU-83-2-4806</t>
  </si>
  <si>
    <t>6150L410001</t>
  </si>
  <si>
    <t>ISU - Cooperative Extension</t>
  </si>
  <si>
    <t>BU-83-2-4815</t>
  </si>
  <si>
    <t>6150L500001</t>
  </si>
  <si>
    <t>University of Northern Iowa - General</t>
  </si>
  <si>
    <t>BU-83-2-4821</t>
  </si>
  <si>
    <t>6150L560001</t>
  </si>
  <si>
    <t>UNI - Recycling and Reuse Center</t>
  </si>
  <si>
    <t>BU-83-2-4816</t>
  </si>
  <si>
    <t>6150L510001</t>
  </si>
  <si>
    <t>UNI - Math &amp; Science Collaborative</t>
  </si>
  <si>
    <t>BU-83-2-4819</t>
  </si>
  <si>
    <t>6150L540001</t>
  </si>
  <si>
    <t>UNI - Real Estate Education Program</t>
  </si>
  <si>
    <t>BU-83-2-4826</t>
  </si>
  <si>
    <t>6150L600001</t>
  </si>
  <si>
    <t>Iowa School for the Deaf</t>
  </si>
  <si>
    <t>BU-83-2-4831</t>
  </si>
  <si>
    <t>6150L650001</t>
  </si>
  <si>
    <t>Ed Services for Blind &amp; Visually Impaired</t>
  </si>
  <si>
    <t>BU-83-2-4791</t>
  </si>
  <si>
    <t>6150L180001</t>
  </si>
  <si>
    <t>UI - Iowa Flood Center</t>
  </si>
  <si>
    <t>BU-84-1-139</t>
  </si>
  <si>
    <t>6150L260001</t>
  </si>
  <si>
    <t>UI - IA Online Advanced Placement Acad.</t>
  </si>
  <si>
    <t>BU-83-2-4740</t>
  </si>
  <si>
    <t>61500000414</t>
  </si>
  <si>
    <t>UI Restricted</t>
  </si>
  <si>
    <t>BU-83-2-4741</t>
  </si>
  <si>
    <t>61500000416</t>
  </si>
  <si>
    <t>ISD Restricted</t>
  </si>
  <si>
    <t>BU-83-2-4742</t>
  </si>
  <si>
    <t>61500000417</t>
  </si>
  <si>
    <t>IBSSS Restricted</t>
  </si>
  <si>
    <t>BU-83-2-4743</t>
  </si>
  <si>
    <t>61500000418</t>
  </si>
  <si>
    <t>UNI Restricted</t>
  </si>
  <si>
    <t>BU-83-2-4748</t>
  </si>
  <si>
    <t>6150000042Z</t>
  </si>
  <si>
    <t>ISU - Restricted</t>
  </si>
  <si>
    <t>BU-86-1-44</t>
  </si>
  <si>
    <t>6150000064X</t>
  </si>
  <si>
    <t>UIHC Fund</t>
  </si>
  <si>
    <t>BU-89-2-18</t>
  </si>
  <si>
    <t>6150LE10001</t>
  </si>
  <si>
    <t>UNI - Community College Degree Attainment Program</t>
  </si>
  <si>
    <t>677</t>
  </si>
  <si>
    <t>Health and Human Services</t>
  </si>
  <si>
    <t>308SD</t>
  </si>
  <si>
    <t>Aging, Iowa Department on</t>
  </si>
  <si>
    <t>Aging, Dept. on</t>
  </si>
  <si>
    <t>BU-83-2-2140</t>
  </si>
  <si>
    <t>2970J420001</t>
  </si>
  <si>
    <t>Aging Programs</t>
  </si>
  <si>
    <t>BU-83-2-2158</t>
  </si>
  <si>
    <t>2970J430001</t>
  </si>
  <si>
    <t>Office of LTC Ombudsman</t>
  </si>
  <si>
    <t>420SD</t>
  </si>
  <si>
    <t>Public Health, Department of</t>
  </si>
  <si>
    <t>Public Health, Dept. of</t>
  </si>
  <si>
    <t>BU-83-2-4376</t>
  </si>
  <si>
    <t>58800000024</t>
  </si>
  <si>
    <t>Vital Records Modernization</t>
  </si>
  <si>
    <t>BU-83-2-4380</t>
  </si>
  <si>
    <t>58800000153</t>
  </si>
  <si>
    <t>IDPH Gifts &amp; Grants Fund</t>
  </si>
  <si>
    <t>BU-83-2-4382</t>
  </si>
  <si>
    <t>58800000390</t>
  </si>
  <si>
    <t>Rx Prof / Tech Recovery Fd</t>
  </si>
  <si>
    <t>BU-83-2-4388</t>
  </si>
  <si>
    <t>58800000952</t>
  </si>
  <si>
    <t>Drug Information Program</t>
  </si>
  <si>
    <t>BU-83-2-4390</t>
  </si>
  <si>
    <t>5880K010001</t>
  </si>
  <si>
    <t>Addictive Disorders</t>
  </si>
  <si>
    <t>BU-83-2-4392</t>
  </si>
  <si>
    <t>5880K050001</t>
  </si>
  <si>
    <t>Healthy Children and Families</t>
  </si>
  <si>
    <t>BU-83-2-4393</t>
  </si>
  <si>
    <t>5880K070001</t>
  </si>
  <si>
    <t>Chronic Conditions</t>
  </si>
  <si>
    <t>BU-83-2-4394</t>
  </si>
  <si>
    <t>5880K090001</t>
  </si>
  <si>
    <t>Community Capacity</t>
  </si>
  <si>
    <t>BU-83-2-4397</t>
  </si>
  <si>
    <t>5880K150001</t>
  </si>
  <si>
    <t>Infectious Diseases</t>
  </si>
  <si>
    <t>BU-83-2-4399</t>
  </si>
  <si>
    <t>5880K190001</t>
  </si>
  <si>
    <t>Public Protection</t>
  </si>
  <si>
    <t>BU-83-2-4400</t>
  </si>
  <si>
    <t>5880K210001</t>
  </si>
  <si>
    <t>Resource Management</t>
  </si>
  <si>
    <t>920SD</t>
  </si>
  <si>
    <t>Veterans Affairs, Department of</t>
  </si>
  <si>
    <t>Veterans Affairs, Dept. of</t>
  </si>
  <si>
    <t>BU-84-2-40</t>
  </si>
  <si>
    <t>67000000388</t>
  </si>
  <si>
    <t>Veterans License Plate Fund</t>
  </si>
  <si>
    <t>BU-83-2-5827</t>
  </si>
  <si>
    <t>67000000951</t>
  </si>
  <si>
    <t>Iowa Veterans Cemetery Fund</t>
  </si>
  <si>
    <t>BU-83-2-5828</t>
  </si>
  <si>
    <t>6700V010001</t>
  </si>
  <si>
    <t>General Administration</t>
  </si>
  <si>
    <t>BU-83-2-5831</t>
  </si>
  <si>
    <t>6700V140001</t>
  </si>
  <si>
    <t>Veterans County Grants</t>
  </si>
  <si>
    <t>BU-83-2-5839</t>
  </si>
  <si>
    <t>67100000328</t>
  </si>
  <si>
    <t>Iowa Veterans Home Canteen</t>
  </si>
  <si>
    <t>BU-83-2-5845</t>
  </si>
  <si>
    <t>6710V030001</t>
  </si>
  <si>
    <t>Iowa Veterans Home</t>
  </si>
  <si>
    <t>460SD</t>
  </si>
  <si>
    <t>Human Services, Department of</t>
  </si>
  <si>
    <t>Assistance</t>
  </si>
  <si>
    <t>BU-83-2-3057</t>
  </si>
  <si>
    <t>4130N010001</t>
  </si>
  <si>
    <t>Family Investment Program/PROMISE JOBS</t>
  </si>
  <si>
    <t>BU-83-2-3079</t>
  </si>
  <si>
    <t>4130N200001</t>
  </si>
  <si>
    <t>Medical Assistance</t>
  </si>
  <si>
    <t>BU-83-2-3087</t>
  </si>
  <si>
    <t>4130N280001</t>
  </si>
  <si>
    <t>Health Program Operations</t>
  </si>
  <si>
    <t>BU-83-2-3060</t>
  </si>
  <si>
    <t>4130N100001</t>
  </si>
  <si>
    <t>State Supplementary Assistance</t>
  </si>
  <si>
    <t>BU-83-2-3109</t>
  </si>
  <si>
    <t>4130N560001</t>
  </si>
  <si>
    <t>Child Care Assistance</t>
  </si>
  <si>
    <t>BU-83-2-3114</t>
  </si>
  <si>
    <t>4130N710001</t>
  </si>
  <si>
    <t>Child and Family Services</t>
  </si>
  <si>
    <t>BU-83-2-3032</t>
  </si>
  <si>
    <t>41300000066</t>
  </si>
  <si>
    <t>Health Care Facility Fines</t>
  </si>
  <si>
    <t>BU-83-2-3041</t>
  </si>
  <si>
    <t>41300000374</t>
  </si>
  <si>
    <t>Hawk-I Trust Fund</t>
  </si>
  <si>
    <t>BU-83-2-3081</t>
  </si>
  <si>
    <t>4130N220001</t>
  </si>
  <si>
    <t>State Children's Health Insurance</t>
  </si>
  <si>
    <t>BU-86-1-30</t>
  </si>
  <si>
    <t>41300000987</t>
  </si>
  <si>
    <t>Child Care Facility Fund</t>
  </si>
  <si>
    <t>Eldora Training School</t>
  </si>
  <si>
    <t>BU-83-2-2942</t>
  </si>
  <si>
    <t>4050M220001</t>
  </si>
  <si>
    <t>Cherokee</t>
  </si>
  <si>
    <t>BU-83-2-2965</t>
  </si>
  <si>
    <t>4070M300001</t>
  </si>
  <si>
    <t>Cherokee MHI</t>
  </si>
  <si>
    <t>Independence</t>
  </si>
  <si>
    <t>BU-83-2-2982</t>
  </si>
  <si>
    <t>4090M340001</t>
  </si>
  <si>
    <t>Independence MHI</t>
  </si>
  <si>
    <t>Glenwood</t>
  </si>
  <si>
    <t>BU-83-2-3000</t>
  </si>
  <si>
    <t>4110M400001</t>
  </si>
  <si>
    <t>Glenwood Resource Center</t>
  </si>
  <si>
    <t>Woodward</t>
  </si>
  <si>
    <t>BU-83-2-3004</t>
  </si>
  <si>
    <t>41200000667</t>
  </si>
  <si>
    <t>Woodward Warehouse Revolving Fund</t>
  </si>
  <si>
    <t>BU-83-2-3005</t>
  </si>
  <si>
    <t>4120M420001</t>
  </si>
  <si>
    <t>Woodward Resource Center</t>
  </si>
  <si>
    <t>Cherokee CCUSO</t>
  </si>
  <si>
    <t>BU-83-2-2949</t>
  </si>
  <si>
    <t>4060M280001</t>
  </si>
  <si>
    <t>Civil Commitment Unit for Sexual Offenders</t>
  </si>
  <si>
    <t>Field Operations</t>
  </si>
  <si>
    <t>BU-83-2-2867</t>
  </si>
  <si>
    <t>4020M120001</t>
  </si>
  <si>
    <t>Child Support Recovery</t>
  </si>
  <si>
    <t>BU-83-2-2861</t>
  </si>
  <si>
    <t>40200000044</t>
  </si>
  <si>
    <t>MI/MR/DD Case Management</t>
  </si>
  <si>
    <t>BU-83-2-2862</t>
  </si>
  <si>
    <t>40200000225</t>
  </si>
  <si>
    <t>Iowa Refugee Service Center</t>
  </si>
  <si>
    <t>BU-83-2-2864</t>
  </si>
  <si>
    <t>40200000400</t>
  </si>
  <si>
    <t>Child Support Grants</t>
  </si>
  <si>
    <t>BU-83-2-2865</t>
  </si>
  <si>
    <t>4020M100001</t>
  </si>
  <si>
    <t>BU-83-2-2786</t>
  </si>
  <si>
    <t>40100000323</t>
  </si>
  <si>
    <t>Child Abuse Project</t>
  </si>
  <si>
    <t>BU-83-2-2787</t>
  </si>
  <si>
    <t>40100000324</t>
  </si>
  <si>
    <t>Community MH Block Grant</t>
  </si>
  <si>
    <t>BU-83-2-2788</t>
  </si>
  <si>
    <t>40100000353</t>
  </si>
  <si>
    <t>IV-E Independent Living Grant</t>
  </si>
  <si>
    <t>BU-83-2-2791</t>
  </si>
  <si>
    <t>40100000377</t>
  </si>
  <si>
    <t>MH/MR Federal Grants</t>
  </si>
  <si>
    <t>BU-83-2-2792</t>
  </si>
  <si>
    <t>40100000391</t>
  </si>
  <si>
    <t>FEMA</t>
  </si>
  <si>
    <t>BU-83-2-2802</t>
  </si>
  <si>
    <t>4010M010001</t>
  </si>
  <si>
    <t>BU-88-1-17</t>
  </si>
  <si>
    <t>6150LD10001</t>
  </si>
  <si>
    <t>UIHC - Rural Psychiatry Residencies</t>
  </si>
  <si>
    <t>BU-84-2-35</t>
  </si>
  <si>
    <t>5880000006T</t>
  </si>
  <si>
    <t>Health Care Workforce Shortage</t>
  </si>
  <si>
    <t>678</t>
  </si>
  <si>
    <t>Justice System</t>
  </si>
  <si>
    <t>090SD</t>
  </si>
  <si>
    <t>Attorney General</t>
  </si>
  <si>
    <t>Justice, Dept. of</t>
  </si>
  <si>
    <t>BU-83-2-465</t>
  </si>
  <si>
    <t>1120B010001</t>
  </si>
  <si>
    <t>General Office AG</t>
  </si>
  <si>
    <t>BU-83-2-455</t>
  </si>
  <si>
    <t>11200000010</t>
  </si>
  <si>
    <t>Victim Compensation Fund</t>
  </si>
  <si>
    <t>BU-87-1-32</t>
  </si>
  <si>
    <t>1120000008M</t>
  </si>
  <si>
    <t>Human Trafficking Enforcement Fund</t>
  </si>
  <si>
    <t>Consumer Advocate</t>
  </si>
  <si>
    <t>BU-83-2-505</t>
  </si>
  <si>
    <t>1140B070019</t>
  </si>
  <si>
    <t>Consumer Advocate - CMRF</t>
  </si>
  <si>
    <t>180SD</t>
  </si>
  <si>
    <t>Civil Rights Commission, Iowa</t>
  </si>
  <si>
    <t>Civil Rights Commission</t>
  </si>
  <si>
    <t>BU-83-2-550</t>
  </si>
  <si>
    <t>1670J210001</t>
  </si>
  <si>
    <t>200SD</t>
  </si>
  <si>
    <t>Corrections, Department of</t>
  </si>
  <si>
    <t>Fort Madison</t>
  </si>
  <si>
    <t>BU-83-2-770</t>
  </si>
  <si>
    <t>24200000204</t>
  </si>
  <si>
    <t>IMCC Inmate Tele Rebate</t>
  </si>
  <si>
    <t>BU-83-2-774</t>
  </si>
  <si>
    <t>2420A400001</t>
  </si>
  <si>
    <t>Ft. Madison Institution</t>
  </si>
  <si>
    <t>Anamosa</t>
  </si>
  <si>
    <t>BU-83-2-788</t>
  </si>
  <si>
    <t>2430A450001</t>
  </si>
  <si>
    <t>Anamosa Institution</t>
  </si>
  <si>
    <t>Oakdale</t>
  </si>
  <si>
    <t>BU-83-2-804</t>
  </si>
  <si>
    <t>2440A500001</t>
  </si>
  <si>
    <t>Oakdale Institution</t>
  </si>
  <si>
    <t>Newton</t>
  </si>
  <si>
    <t>BU-83-2-810</t>
  </si>
  <si>
    <t>2450A550001</t>
  </si>
  <si>
    <t>Newton Institution</t>
  </si>
  <si>
    <t>Mount Pleasant</t>
  </si>
  <si>
    <t>BU-83-2-821</t>
  </si>
  <si>
    <t>2460A600001</t>
  </si>
  <si>
    <t>Mount Pleasant Institution</t>
  </si>
  <si>
    <t>Rockwell City</t>
  </si>
  <si>
    <t>BU-83-2-832</t>
  </si>
  <si>
    <t>2470A650001</t>
  </si>
  <si>
    <t>Rockwell City Institution</t>
  </si>
  <si>
    <t>Clarinda</t>
  </si>
  <si>
    <t>BU-83-2-839</t>
  </si>
  <si>
    <t>2480A700001</t>
  </si>
  <si>
    <t>Clarinda Institution</t>
  </si>
  <si>
    <t>Mitchellville</t>
  </si>
  <si>
    <t>BU-83-2-847</t>
  </si>
  <si>
    <t>2490A750001</t>
  </si>
  <si>
    <t>Mitchellville Institution</t>
  </si>
  <si>
    <t>Fort Dodge</t>
  </si>
  <si>
    <t>BU-83-2-864</t>
  </si>
  <si>
    <t>2520A800001</t>
  </si>
  <si>
    <t>Fort Dodge Institution</t>
  </si>
  <si>
    <t>Central Office</t>
  </si>
  <si>
    <t>BU-83-2-709</t>
  </si>
  <si>
    <t>23800000062</t>
  </si>
  <si>
    <t>Education-chapter I</t>
  </si>
  <si>
    <t>BU-83-2-724</t>
  </si>
  <si>
    <t>2380A200001</t>
  </si>
  <si>
    <t>Corrections Administration</t>
  </si>
  <si>
    <t>BU-83-2-730</t>
  </si>
  <si>
    <t>2380A260001</t>
  </si>
  <si>
    <t>Corrections Education</t>
  </si>
  <si>
    <t>CBC District 1</t>
  </si>
  <si>
    <t>BU-83-2-646</t>
  </si>
  <si>
    <t>2210A010001</t>
  </si>
  <si>
    <t>CBC District I</t>
  </si>
  <si>
    <t>CBC District 2</t>
  </si>
  <si>
    <t>BU-83-2-651</t>
  </si>
  <si>
    <t>2220A020001</t>
  </si>
  <si>
    <t>CBC District II</t>
  </si>
  <si>
    <t>CBC District 3</t>
  </si>
  <si>
    <t>BU-83-2-657</t>
  </si>
  <si>
    <t>2230A030001</t>
  </si>
  <si>
    <t>CBC District III</t>
  </si>
  <si>
    <t>CBC District 4</t>
  </si>
  <si>
    <t>BU-83-2-664</t>
  </si>
  <si>
    <t>2240A040001</t>
  </si>
  <si>
    <t>CBC District IV</t>
  </si>
  <si>
    <t>CBC District 5</t>
  </si>
  <si>
    <t>BU-83-2-669</t>
  </si>
  <si>
    <t>2250A050001</t>
  </si>
  <si>
    <t>CBC District V</t>
  </si>
  <si>
    <t>CBC District 6</t>
  </si>
  <si>
    <t>BU-83-2-675</t>
  </si>
  <si>
    <t>2260A060001</t>
  </si>
  <si>
    <t>CBC District VI</t>
  </si>
  <si>
    <t>CBC District 7</t>
  </si>
  <si>
    <t>BU-83-2-681</t>
  </si>
  <si>
    <t>2270A070001</t>
  </si>
  <si>
    <t>CBC District VII</t>
  </si>
  <si>
    <t>CBC District 8</t>
  </si>
  <si>
    <t>BU-83-2-685</t>
  </si>
  <si>
    <t>2280A080001</t>
  </si>
  <si>
    <t>CBC District VIII</t>
  </si>
  <si>
    <t>Industries</t>
  </si>
  <si>
    <t>BU-83-2-856</t>
  </si>
  <si>
    <t>25000000640</t>
  </si>
  <si>
    <t>Iowa State Industries</t>
  </si>
  <si>
    <t>Corrections - Farm Account</t>
  </si>
  <si>
    <t>BU-83-2-858</t>
  </si>
  <si>
    <t>25100000639</t>
  </si>
  <si>
    <t>Consolidated Farm Operations</t>
  </si>
  <si>
    <t>BU-83-2-2708</t>
  </si>
  <si>
    <t>37900000067</t>
  </si>
  <si>
    <t>Justice Assistance Grants</t>
  </si>
  <si>
    <t>BU-83-2-2738</t>
  </si>
  <si>
    <t>3790J790001</t>
  </si>
  <si>
    <t>Criminal &amp; Juvenile Justice</t>
  </si>
  <si>
    <t>Public Defender</t>
  </si>
  <si>
    <t>BU-83-2-3368</t>
  </si>
  <si>
    <t>4280Q600001</t>
  </si>
  <si>
    <t>540SD</t>
  </si>
  <si>
    <t>BU-83-2-3409</t>
  </si>
  <si>
    <t>4440B200001</t>
  </si>
  <si>
    <t>BU-83-2-3401</t>
  </si>
  <si>
    <t>44400000043</t>
  </si>
  <si>
    <t>Jury &amp; Witness Fee Rev Fund</t>
  </si>
  <si>
    <t>560SD</t>
  </si>
  <si>
    <t>Iowa Law Enforcement Academy</t>
  </si>
  <si>
    <t>BU-89-1-14</t>
  </si>
  <si>
    <t>46709R90001</t>
  </si>
  <si>
    <t>ILEA Officer Certification &amp; Training</t>
  </si>
  <si>
    <t>BU-83-2-3452</t>
  </si>
  <si>
    <t>4670R010001</t>
  </si>
  <si>
    <t>677SD</t>
  </si>
  <si>
    <t>Parole, Board of</t>
  </si>
  <si>
    <t>BU-83-2-4060</t>
  </si>
  <si>
    <t>5470B400001</t>
  </si>
  <si>
    <t>750SD</t>
  </si>
  <si>
    <t>Public Defense, Department of</t>
  </si>
  <si>
    <t>Public Defense, Dept. of</t>
  </si>
  <si>
    <t>BU-83-2-4144</t>
  </si>
  <si>
    <t>58200000171</t>
  </si>
  <si>
    <t>National Guard Facilities Improvement Fund</t>
  </si>
  <si>
    <t>BU-83-2-4152</t>
  </si>
  <si>
    <t>5820R310001</t>
  </si>
  <si>
    <t>751SD</t>
  </si>
  <si>
    <t>Homeland Security and Emergency Mgmt</t>
  </si>
  <si>
    <t>Homeland Security &amp; Emergency Mgmt</t>
  </si>
  <si>
    <t>BU-89-1-29</t>
  </si>
  <si>
    <t>5830000009J</t>
  </si>
  <si>
    <t>770SD</t>
  </si>
  <si>
    <t>Public Safety, Department of</t>
  </si>
  <si>
    <t>Public Safety, Dept. of</t>
  </si>
  <si>
    <t>BU-83-2-4576</t>
  </si>
  <si>
    <t>5950R640001</t>
  </si>
  <si>
    <t>Public Safety Administration</t>
  </si>
  <si>
    <t>BU-83-2-4577</t>
  </si>
  <si>
    <t>5950R670001</t>
  </si>
  <si>
    <t>Public Safety DCI</t>
  </si>
  <si>
    <t>BU-83-2-4580</t>
  </si>
  <si>
    <t>5950R700001</t>
  </si>
  <si>
    <t>Narcotics Enforcement</t>
  </si>
  <si>
    <t>BU-83-2-4581</t>
  </si>
  <si>
    <t>5950R720001</t>
  </si>
  <si>
    <t>Fire Marshal</t>
  </si>
  <si>
    <t>BU-83-2-4584</t>
  </si>
  <si>
    <t>5950R750001</t>
  </si>
  <si>
    <t>Iowa State Patrol</t>
  </si>
  <si>
    <t>BU-83-2-4637</t>
  </si>
  <si>
    <t>5950R660001</t>
  </si>
  <si>
    <t>Human Trafficking Office</t>
  </si>
  <si>
    <t>BU-84-1-94</t>
  </si>
  <si>
    <t>5950R960030</t>
  </si>
  <si>
    <t>DPS Gaming Enforcement - GEF</t>
  </si>
  <si>
    <t>BU-83-2-4553</t>
  </si>
  <si>
    <t>59500000040</t>
  </si>
  <si>
    <t>Spoc Insurance Trust Fund</t>
  </si>
  <si>
    <t>BU-83-2-4554</t>
  </si>
  <si>
    <t>59500000060</t>
  </si>
  <si>
    <t>Asset Sharing Fund - Federal</t>
  </si>
  <si>
    <t>BU-83-2-4562</t>
  </si>
  <si>
    <t>59500000207</t>
  </si>
  <si>
    <t>Federal Marijuana Eradication</t>
  </si>
  <si>
    <t>BU-83-2-4567</t>
  </si>
  <si>
    <t>59500000792</t>
  </si>
  <si>
    <t>Peace Officers Retirement Fund</t>
  </si>
  <si>
    <t>BU-83-2-4570</t>
  </si>
  <si>
    <t>59500000957</t>
  </si>
  <si>
    <t>Electrician &amp; Installers Licensing Fund</t>
  </si>
  <si>
    <t>BU-88-1-37</t>
  </si>
  <si>
    <t>5950000008X</t>
  </si>
  <si>
    <t>Fireworks Fee Fund</t>
  </si>
  <si>
    <t>BU-88-2-4</t>
  </si>
  <si>
    <t>59500000187</t>
  </si>
  <si>
    <t>Notary Information Fees</t>
  </si>
  <si>
    <t>BU-85-2-59</t>
  </si>
  <si>
    <t>59500000220</t>
  </si>
  <si>
    <t>Interoperable &amp; Broadband Comm Fund</t>
  </si>
  <si>
    <t>BU-89-1-23</t>
  </si>
  <si>
    <t>59507R70001</t>
  </si>
  <si>
    <t>DPS Overtime Salaries &amp; Support-GF</t>
  </si>
  <si>
    <t>BU-89-1-24</t>
  </si>
  <si>
    <t>59508R80001</t>
  </si>
  <si>
    <t>DPS Implementation of HF2581 Hemp-GF</t>
  </si>
  <si>
    <t>BU-83-2-4208</t>
  </si>
  <si>
    <t>58300000168</t>
  </si>
  <si>
    <t>Homeland Security Grant Program</t>
  </si>
  <si>
    <t>BU-83-2-4209</t>
  </si>
  <si>
    <t>58300000176</t>
  </si>
  <si>
    <t>Pre-Disaster Mitigation - Competitive</t>
  </si>
  <si>
    <t>BU-83-2-4212</t>
  </si>
  <si>
    <t>58300000250</t>
  </si>
  <si>
    <t>Power Plant Funds</t>
  </si>
  <si>
    <t>BU-83-2-4213</t>
  </si>
  <si>
    <t>58300000257</t>
  </si>
  <si>
    <t>Hazard Mitigation</t>
  </si>
  <si>
    <t>BU-83-2-4214</t>
  </si>
  <si>
    <t>58300000260</t>
  </si>
  <si>
    <t>Flood Mitigation Assistance</t>
  </si>
  <si>
    <t>BU-83-2-4217</t>
  </si>
  <si>
    <t>58300000267</t>
  </si>
  <si>
    <t>State &amp; Local Assistance</t>
  </si>
  <si>
    <t>BU-83-2-4223</t>
  </si>
  <si>
    <t>58300000330</t>
  </si>
  <si>
    <t>Emergency Response Fund</t>
  </si>
  <si>
    <t>BU-83-2-4228</t>
  </si>
  <si>
    <t>58300000381</t>
  </si>
  <si>
    <t>E.M.D. Performance Grant</t>
  </si>
  <si>
    <t>BU-83-2-4239</t>
  </si>
  <si>
    <t>58300000491</t>
  </si>
  <si>
    <t>2004 Distribution #1518 Public Assist.</t>
  </si>
  <si>
    <t>BU-89-2-37</t>
  </si>
  <si>
    <t>5830R340001</t>
  </si>
  <si>
    <t>Levee District Study</t>
  </si>
  <si>
    <t>BU-83-2-4245</t>
  </si>
  <si>
    <t>5830R400001</t>
  </si>
  <si>
    <t>Homeland Security &amp; Emer. Mgmt.</t>
  </si>
  <si>
    <t>BU-86-2-14</t>
  </si>
  <si>
    <t>5830R430046</t>
  </si>
  <si>
    <t>911 Emerg Comm Admin - 911 Surcharge</t>
  </si>
  <si>
    <t>668</t>
  </si>
  <si>
    <t>Transportation, Infrastructure, and Capitals</t>
  </si>
  <si>
    <t>390SD</t>
  </si>
  <si>
    <t>Telecommunications and Tech Commission</t>
  </si>
  <si>
    <t>Iowa Communications Network</t>
  </si>
  <si>
    <t>BU-83-2-2547</t>
  </si>
  <si>
    <t>33600000645</t>
  </si>
  <si>
    <t>ICN Operations</t>
  </si>
  <si>
    <t>BU-84-1-175</t>
  </si>
  <si>
    <t>5320DA60943</t>
  </si>
  <si>
    <t>Searchable Online Databases - TRF</t>
  </si>
  <si>
    <t>BU-86-1-31</t>
  </si>
  <si>
    <t>5830R530943</t>
  </si>
  <si>
    <t>Mass Notification &amp; Emer Messaging - TRF</t>
  </si>
  <si>
    <t>895SD</t>
  </si>
  <si>
    <t>Transportation, Department of</t>
  </si>
  <si>
    <t>Transportation, Dept. of</t>
  </si>
  <si>
    <t>BU-83-2-5357</t>
  </si>
  <si>
    <t>64500000144</t>
  </si>
  <si>
    <t>Highway Beautification Fund</t>
  </si>
  <si>
    <t>BU-83-2-5374</t>
  </si>
  <si>
    <t>64500000651</t>
  </si>
  <si>
    <t>Materials And Equipment Revolving Fund</t>
  </si>
  <si>
    <t>BU-83-2-5432</t>
  </si>
  <si>
    <t>6450S400143</t>
  </si>
  <si>
    <t>BU-83-2-5434</t>
  </si>
  <si>
    <t>6450S420143</t>
  </si>
  <si>
    <t>Planning</t>
  </si>
  <si>
    <t>BU-83-2-5436</t>
  </si>
  <si>
    <t>6450S440143</t>
  </si>
  <si>
    <t>Highway</t>
  </si>
  <si>
    <t>BU-83-2-5437</t>
  </si>
  <si>
    <t>6450S460143</t>
  </si>
  <si>
    <t>Motor Vehicle Division</t>
  </si>
  <si>
    <t>BU-85-2-69</t>
  </si>
  <si>
    <t>6450S620143</t>
  </si>
  <si>
    <t>Performance and Technology</t>
  </si>
  <si>
    <t>955SD</t>
  </si>
  <si>
    <t>Human Services Capitals</t>
  </si>
  <si>
    <t>Human Services - Capitals</t>
  </si>
  <si>
    <t>BU-84-2-22</t>
  </si>
  <si>
    <t>415067N0943</t>
  </si>
  <si>
    <t>Medicaid Technology - TRF</t>
  </si>
  <si>
    <t>1</t>
  </si>
  <si>
    <t>Unassigned Standings</t>
  </si>
  <si>
    <t>375SD</t>
  </si>
  <si>
    <t>Legislative Branch</t>
  </si>
  <si>
    <t>BU-83-2-3490</t>
  </si>
  <si>
    <t>001TP010001</t>
  </si>
  <si>
    <t>BU-89-1-49</t>
  </si>
  <si>
    <t>4010000009V</t>
  </si>
  <si>
    <t>CARES Act Funding - DHS</t>
  </si>
  <si>
    <t>BU-83-2-3540</t>
  </si>
  <si>
    <t>53208900001</t>
  </si>
  <si>
    <t>State Appeal Board Claims</t>
  </si>
  <si>
    <t>BU-83-2-4151</t>
  </si>
  <si>
    <t>58208830001</t>
  </si>
  <si>
    <t>Compensation and Expense</t>
  </si>
  <si>
    <t>2020 Actual</t>
  </si>
  <si>
    <t>BU-89-1-31</t>
  </si>
  <si>
    <t>2690000009R</t>
  </si>
  <si>
    <t>Small Business Utility Assistance Fund</t>
  </si>
  <si>
    <t>BU-89-1-32</t>
  </si>
  <si>
    <t>2690000009X</t>
  </si>
  <si>
    <t>Biofuels Relief Fund</t>
  </si>
  <si>
    <t>BU-89-1-33</t>
  </si>
  <si>
    <t>2690000010C</t>
  </si>
  <si>
    <t>Movie Theater Relief Fund</t>
  </si>
  <si>
    <t>BU-89-1-34</t>
  </si>
  <si>
    <t>2690000010D</t>
  </si>
  <si>
    <t>Couny Fair &amp; CVB Relief Fund</t>
  </si>
  <si>
    <t>BU-83-2-1740</t>
  </si>
  <si>
    <t>28200000448</t>
  </si>
  <si>
    <t>ESEA Title II</t>
  </si>
  <si>
    <t>BU-83-2-1765</t>
  </si>
  <si>
    <t>2820I540001</t>
  </si>
  <si>
    <t>BU-87-2-6</t>
  </si>
  <si>
    <t>2830W250001</t>
  </si>
  <si>
    <t>Vocational Rehabilitation Maint. of Effort</t>
  </si>
  <si>
    <t>BU-83-2-2120</t>
  </si>
  <si>
    <t>28500000308</t>
  </si>
  <si>
    <t>IPTV Marketing &amp; Distribution</t>
  </si>
  <si>
    <t>CBC Statewide</t>
  </si>
  <si>
    <t>BU-83-2-689</t>
  </si>
  <si>
    <t>2290A090001</t>
  </si>
  <si>
    <t>BU-83-2-4555</t>
  </si>
  <si>
    <t>59500000061</t>
  </si>
  <si>
    <t>Asset Sharing Fund - State</t>
  </si>
  <si>
    <t>BU-87-2-12</t>
  </si>
  <si>
    <t>59503R30001</t>
  </si>
  <si>
    <t>DNA Evidence Processing</t>
  </si>
  <si>
    <t>BU-83-2-4243</t>
  </si>
  <si>
    <t>58300000940</t>
  </si>
  <si>
    <t>Federal HLSEM Disaster Fund</t>
  </si>
  <si>
    <t>BU-86-2-23</t>
  </si>
  <si>
    <t>6350DD30017</t>
  </si>
  <si>
    <t>Voter Reg &amp; Bus Services Systems - RIIF</t>
  </si>
  <si>
    <t>Row Labels</t>
  </si>
  <si>
    <t>Grand Total</t>
  </si>
  <si>
    <t>Note:  Historical data in this report may have changed due to realignment of State agencies and corrections to selected numbers.</t>
  </si>
  <si>
    <t>2022 Actual</t>
  </si>
  <si>
    <t>211</t>
  </si>
  <si>
    <t>212</t>
  </si>
  <si>
    <t>213</t>
  </si>
  <si>
    <t>214</t>
  </si>
  <si>
    <t>216</t>
  </si>
  <si>
    <t>219</t>
  </si>
  <si>
    <t>217</t>
  </si>
  <si>
    <t>BU-90-1-7</t>
  </si>
  <si>
    <t>2160P460019</t>
  </si>
  <si>
    <t>Pharmacy Benefit Managers Program - CMRF</t>
  </si>
  <si>
    <t>005</t>
  </si>
  <si>
    <t>BU-90-1-23</t>
  </si>
  <si>
    <t>0050000011U</t>
  </si>
  <si>
    <t>006</t>
  </si>
  <si>
    <t>126</t>
  </si>
  <si>
    <t>140</t>
  </si>
  <si>
    <t>185</t>
  </si>
  <si>
    <t>350</t>
  </si>
  <si>
    <t>642</t>
  </si>
  <si>
    <t>379</t>
  </si>
  <si>
    <t>427</t>
  </si>
  <si>
    <t>429</t>
  </si>
  <si>
    <t>532</t>
  </si>
  <si>
    <t>553</t>
  </si>
  <si>
    <t>592</t>
  </si>
  <si>
    <t>625</t>
  </si>
  <si>
    <t>627</t>
  </si>
  <si>
    <t>635</t>
  </si>
  <si>
    <t>BU-90-1-27</t>
  </si>
  <si>
    <t>6350000011H</t>
  </si>
  <si>
    <t>BU-89-1-9</t>
  </si>
  <si>
    <t>63500000342</t>
  </si>
  <si>
    <t>655</t>
  </si>
  <si>
    <t>009</t>
  </si>
  <si>
    <t>BU-90-1-24</t>
  </si>
  <si>
    <t>0090000011K</t>
  </si>
  <si>
    <t>542</t>
  </si>
  <si>
    <t>615</t>
  </si>
  <si>
    <t>259</t>
  </si>
  <si>
    <t>269</t>
  </si>
  <si>
    <t>BU-90-1-28</t>
  </si>
  <si>
    <t>2690000010J</t>
  </si>
  <si>
    <t>BU-90-1-35</t>
  </si>
  <si>
    <t>2690000010Y</t>
  </si>
  <si>
    <t>270</t>
  </si>
  <si>
    <t>309</t>
  </si>
  <si>
    <t>572</t>
  </si>
  <si>
    <t>131</t>
  </si>
  <si>
    <t>284</t>
  </si>
  <si>
    <t>282</t>
  </si>
  <si>
    <t>283</t>
  </si>
  <si>
    <t>BU-83-2-2012</t>
  </si>
  <si>
    <t>28300000398</t>
  </si>
  <si>
    <t>Transition Outcomes</t>
  </si>
  <si>
    <t>285</t>
  </si>
  <si>
    <t>286</t>
  </si>
  <si>
    <t>287</t>
  </si>
  <si>
    <t>State Library, Department of</t>
  </si>
  <si>
    <t>BU-90-1-31</t>
  </si>
  <si>
    <t>28700000313</t>
  </si>
  <si>
    <t>BU-90-1-32</t>
  </si>
  <si>
    <t>2870WZ10001</t>
  </si>
  <si>
    <t>BU-90-1-17</t>
  </si>
  <si>
    <t>6150LE30001</t>
  </si>
  <si>
    <t>IA Education for Deaf and Blind</t>
  </si>
  <si>
    <t>BU-90-1-18</t>
  </si>
  <si>
    <t>6150LE40001</t>
  </si>
  <si>
    <t>LEAD-K Family Mentoring Programs</t>
  </si>
  <si>
    <t>BU-90-1-19</t>
  </si>
  <si>
    <t>6150LE50001</t>
  </si>
  <si>
    <t>BOR - Expanded Student Mental Health Services</t>
  </si>
  <si>
    <t>413</t>
  </si>
  <si>
    <t>405</t>
  </si>
  <si>
    <t>407</t>
  </si>
  <si>
    <t>409</t>
  </si>
  <si>
    <t>411</t>
  </si>
  <si>
    <t>412</t>
  </si>
  <si>
    <t>406</t>
  </si>
  <si>
    <t>402</t>
  </si>
  <si>
    <t>401</t>
  </si>
  <si>
    <t>297</t>
  </si>
  <si>
    <t>588</t>
  </si>
  <si>
    <t>670</t>
  </si>
  <si>
    <t>671</t>
  </si>
  <si>
    <t>114</t>
  </si>
  <si>
    <t>238</t>
  </si>
  <si>
    <t>112</t>
  </si>
  <si>
    <t>242</t>
  </si>
  <si>
    <t>243</t>
  </si>
  <si>
    <t>244</t>
  </si>
  <si>
    <t>245</t>
  </si>
  <si>
    <t>246</t>
  </si>
  <si>
    <t>247</t>
  </si>
  <si>
    <t>248</t>
  </si>
  <si>
    <t>249</t>
  </si>
  <si>
    <t>252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</si>
  <si>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</si>
  <si>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</si>
  <si>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</si>
  <si>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</si>
  <si>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</si>
  <si>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</si>
  <si>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</si>
  <si>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</si>
  <si>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</si>
  <si>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250</t>
  </si>
  <si>
    <t>251</t>
  </si>
  <si>
    <t>167</t>
  </si>
  <si>
    <t>428</t>
  </si>
  <si>
    <t>444</t>
  </si>
  <si>
    <t>467</t>
  </si>
  <si>
    <t>547</t>
  </si>
  <si>
    <t>582</t>
  </si>
  <si>
    <t>583</t>
  </si>
  <si>
    <t>595</t>
  </si>
  <si>
    <t>BU-90-1-26</t>
  </si>
  <si>
    <t>5950000011Q</t>
  </si>
  <si>
    <t>336</t>
  </si>
  <si>
    <t>645</t>
  </si>
  <si>
    <t>415</t>
  </si>
  <si>
    <t>BU-88-1-85</t>
  </si>
  <si>
    <t>1850000007R</t>
  </si>
  <si>
    <t>Broadband Grant Fund</t>
  </si>
  <si>
    <t>001</t>
  </si>
  <si>
    <t>BU-88-2-213</t>
  </si>
  <si>
    <t>58300000213</t>
  </si>
  <si>
    <t>Flood Recovery Fund</t>
  </si>
  <si>
    <t>Sum of 2022 Actual</t>
  </si>
  <si>
    <t>Iowa Public Employees' Retirement System</t>
  </si>
  <si>
    <t>SpecDepName/Numer</t>
  </si>
  <si>
    <t>Administrative Services, Department of*030SD</t>
  </si>
  <si>
    <t>Aging, Iowa Department on*308SD</t>
  </si>
  <si>
    <t>Agriculture and Land Stewardship, Dept of*040SD</t>
  </si>
  <si>
    <t>Attorney General*090SD</t>
  </si>
  <si>
    <t>Auditor of State*100SD</t>
  </si>
  <si>
    <t>Blind, Department for the*130SD</t>
  </si>
  <si>
    <t>Chief Information Officer, Office of the*170SD</t>
  </si>
  <si>
    <t>Civil Rights Commission, Iowa*180SD</t>
  </si>
  <si>
    <t>College Student Aid Commission*185SD</t>
  </si>
  <si>
    <t>Commerce, Department of*190SD</t>
  </si>
  <si>
    <t>Corrections, Department of*200SD</t>
  </si>
  <si>
    <t>Cultural Affairs, Department of*245SD</t>
  </si>
  <si>
    <t>Drug Control Policy, Governor's Office of*417SD</t>
  </si>
  <si>
    <t>Economic Development Authority*270SD</t>
  </si>
  <si>
    <t>Education, Department of*280SD</t>
  </si>
  <si>
    <t>Ethics and Campaign Disclosure Board, Iowa*155SD</t>
  </si>
  <si>
    <t>Governor/Lt. Governor's Office*400SD</t>
  </si>
  <si>
    <t>Homeland Security and Emergency Mgmt*751SD</t>
  </si>
  <si>
    <t>Human Rights, Department of*450SD</t>
  </si>
  <si>
    <t>Human Services, Department of*460SD</t>
  </si>
  <si>
    <t>Inspections and Appeals, Department of*495SD</t>
  </si>
  <si>
    <t>Iowa Finance Authority*276SD</t>
  </si>
  <si>
    <t>Judicial Branch*540SD</t>
  </si>
  <si>
    <t>Law Enforcement Academy*560SD</t>
  </si>
  <si>
    <t>Legislative Branch*375SD</t>
  </si>
  <si>
    <t>Lottery Authority, Iowa*815SD</t>
  </si>
  <si>
    <t>Management, Department of*640SD</t>
  </si>
  <si>
    <t>Natural Resources, Department of*660SD</t>
  </si>
  <si>
    <t>Parole, Board of*677SD</t>
  </si>
  <si>
    <t>Public Defense, Department of*750SD</t>
  </si>
  <si>
    <t>Public Employment Relations Board*755SD</t>
  </si>
  <si>
    <t>Public Health, Department of*420SD</t>
  </si>
  <si>
    <t>Public Information Board*760SD</t>
  </si>
  <si>
    <t>Public Safety, Department of*770SD</t>
  </si>
  <si>
    <t>Regents, Board of*800SD</t>
  </si>
  <si>
    <t>Revenue, Department of*810SD</t>
  </si>
  <si>
    <t>Secretary of State, Office of the*820SD</t>
  </si>
  <si>
    <t>Telecommunications and Tech Commission*390SD</t>
  </si>
  <si>
    <t>Transportation, Department of*895SD</t>
  </si>
  <si>
    <t>Treasurer of State, Office of*910SD</t>
  </si>
  <si>
    <t>Veterans Affairs, Department of*920SD</t>
  </si>
  <si>
    <t>Workforce Development, Department of*320SD</t>
  </si>
  <si>
    <t>Iowa Public Employees' Retirement System*700SD</t>
  </si>
  <si>
    <t>NOTE</t>
  </si>
  <si>
    <t xml:space="preserve">1) The data sheet has row A hidden.  This has a special dept Number.
2) Paste values to overwrite the sumif formulas
3) Use a sumif to look up Spec Dept from a Tracking Datadump.
4) Manually add the State Public Defender (column AQ).  
5) Subtract the SPD number from the DIA number (column V).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</si>
</sst>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0\ ;\(#,##0.00\)"/>
    <numFmt numFmtId="165" formatCode="#,##0.0;\(#,##0\)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;\-#,###.0;0.0;@"/>
    <numFmt numFmtId="171" formatCode="#,##0.00;\-#,###.00;0.00;@"/>
  </numFmts>
  <fonts count="7" x14ac:knownFonts="1">
    <font>
      <sz val="9"/>
      <name val="Arial"/>
      <family val="2"/>
    </font>
    <font>
      <b/>
      <sz val="14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ashDot">
        <color indexed="22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ashDot">
        <color theme="0" tint="-0.249977111117893"/>
      </bottom>
      <diagonal/>
    </border>
  </borders>
  <cellStyleXfs count="3">
    <xf borderId="0" fillId="0" fontId="0" numFmtId="0"/>
    <xf applyAlignment="0" applyBorder="0" applyFill="0" applyFont="0" applyProtection="0" borderId="0" fillId="0" fontId="3" numFmtId="43"/>
    <xf borderId="0" fillId="0" fontId="6" numFmtId="0"/>
  </cellStyleXfs>
  <cellXfs count="59">
    <xf borderId="0" fillId="0" fontId="0" numFmtId="0" xfId="0"/>
    <xf applyFont="1" borderId="0" fillId="0" fontId="3" numFmtId="0" xfId="0"/>
    <xf applyAlignment="1" applyFont="1" borderId="0" fillId="0" fontId="1" numFmtId="0" xfId="0">
      <alignment vertical="center"/>
    </xf>
    <xf applyFill="1" applyFont="1" borderId="0" fillId="0" fontId="3" numFmtId="0" xfId="0"/>
    <xf applyAlignment="1" applyFill="1" applyFont="1" borderId="0" fillId="0" fontId="3" numFmtId="0" xfId="0">
      <alignment vertical="top"/>
    </xf>
    <xf applyAlignment="1" applyBorder="1" applyFill="1" applyFont="1" applyNumberFormat="1" borderId="0" fillId="0" fontId="3" numFmtId="165" xfId="0">
      <alignment horizontal="right"/>
    </xf>
    <xf applyFill="1" applyFont="1" borderId="0" fillId="0" fontId="0" numFmtId="0" xfId="0"/>
    <xf applyFill="1" borderId="0" fillId="0" fontId="0" numFmtId="0" xfId="0"/>
    <xf applyFont="1" borderId="0" fillId="0" fontId="4" numFmtId="0" xfId="0"/>
    <xf applyAlignment="1" applyFont="1" borderId="0" fillId="0" fontId="4" numFmtId="0" xfId="0">
      <alignment wrapText="1"/>
    </xf>
    <xf applyAlignment="1" applyBorder="1" applyFont="1" applyNumberFormat="1" borderId="0" fillId="0" fontId="4" numFmtId="1" xfId="0">
      <alignment horizontal="left" vertical="top" wrapText="1"/>
    </xf>
    <xf applyBorder="1" borderId="0" fillId="0" fontId="0" numFmtId="0" xfId="0"/>
    <xf applyAlignment="1" applyBorder="1" applyFill="1" applyFont="1" applyNumberFormat="1" borderId="0" fillId="0" fontId="3" numFmtId="166" xfId="0">
      <alignment vertical="top"/>
    </xf>
    <xf applyAlignment="1" applyBorder="1" applyFont="1" applyNumberFormat="1" borderId="0" fillId="0" fontId="0" numFmtId="1" xfId="0"/>
    <xf applyAlignment="1" applyBorder="1" applyFill="1" applyFont="1" applyNumberFormat="1" borderId="0" fillId="0" fontId="3" numFmtId="166" xfId="0"/>
    <xf applyAlignment="1" applyBorder="1" applyFill="1" applyFont="1" applyNumberFormat="1" borderId="0" fillId="0" fontId="0" numFmtId="166" xfId="0"/>
    <xf applyAlignment="1" applyBorder="1" applyFont="1" applyNumberFormat="1" borderId="0" fillId="0" fontId="3" numFmtId="1" xfId="0"/>
    <xf applyAlignment="1" applyBorder="1" applyFill="1" applyFont="1" applyNumberFormat="1" borderId="0" fillId="0" fontId="0" numFmtId="1" xfId="0"/>
    <xf applyAlignment="1" applyBorder="1" applyNumberFormat="1" borderId="0" fillId="0" fontId="0" numFmtId="1" xfId="0"/>
    <xf applyAlignment="1" applyBorder="1" applyNumberFormat="1" borderId="0" fillId="0" fontId="0" numFmtId="166" xfId="0"/>
    <xf applyAlignment="1" applyBorder="1" borderId="0" fillId="0" fontId="0" numFmtId="0" xfId="0"/>
    <xf applyAlignment="1" applyFont="1" applyProtection="1" borderId="0" fillId="0" fontId="1" numFmtId="0" xfId="0">
      <alignment horizontal="center" vertical="center"/>
      <protection hidden="1"/>
    </xf>
    <xf applyAlignment="1" applyFill="1" applyFont="1" applyProtection="1" borderId="0" fillId="0" fontId="1" numFmtId="0" xfId="0">
      <alignment horizontal="center" vertical="center"/>
      <protection hidden="1"/>
    </xf>
    <xf applyAlignment="1" applyFont="1" applyProtection="1" borderId="0" fillId="0" fontId="2" numFmtId="0" xfId="0">
      <alignment horizontal="center"/>
      <protection hidden="1"/>
    </xf>
    <xf applyAlignment="1" applyFont="1" applyProtection="1" borderId="0" fillId="0" fontId="3" numFmtId="0" xfId="0">
      <alignment horizontal="center"/>
      <protection hidden="1"/>
    </xf>
    <xf applyAlignment="1" applyFill="1" applyFont="1" applyProtection="1" borderId="0" fillId="0" fontId="3" numFmtId="0" xfId="0">
      <alignment horizontal="center"/>
      <protection hidden="1"/>
    </xf>
    <xf applyAlignment="1" applyFont="1" applyProtection="1" borderId="0" fillId="0" fontId="2" numFmtId="0" xfId="0">
      <alignment horizontal="left"/>
      <protection hidden="1"/>
    </xf>
    <xf applyAlignment="1" applyBorder="1" applyFont="1" applyProtection="1" borderId="1" fillId="0" fontId="3" numFmtId="0" xfId="0">
      <alignment horizontal="center"/>
      <protection hidden="1"/>
    </xf>
    <xf applyAlignment="1" applyBorder="1" applyFill="1" applyFont="1" applyProtection="1" borderId="0" fillId="0" fontId="3" numFmtId="0" xfId="0">
      <alignment horizontal="left"/>
      <protection hidden="1"/>
    </xf>
    <xf applyAlignment="1" applyBorder="1" applyFill="1" applyFont="1" applyProtection="1" borderId="2" fillId="0" fontId="3" numFmtId="0" xfId="0">
      <alignment horizontal="left"/>
      <protection hidden="1"/>
    </xf>
    <xf applyAlignment="1" applyBorder="1" applyFill="1" applyFont="1" applyNumberFormat="1" applyProtection="1" borderId="0" fillId="0" fontId="3" numFmtId="2" xfId="0">
      <alignment horizontal="left"/>
      <protection hidden="1"/>
    </xf>
    <xf applyAlignment="1" applyBorder="1" applyFill="1" applyFont="1" applyProtection="1" borderId="0" fillId="0" fontId="0" numFmtId="0" xfId="0">
      <alignment horizontal="left"/>
      <protection hidden="1"/>
    </xf>
    <xf applyAlignment="1" applyBorder="1" applyFill="1" applyFont="1" applyProtection="1" borderId="0" fillId="0" fontId="3" numFmtId="0" xfId="0">
      <alignment horizontal="left" vertical="top"/>
      <protection hidden="1"/>
    </xf>
    <xf applyAlignment="1" applyBorder="1" applyFill="1" applyFont="1" applyNumberFormat="1" applyProtection="1" borderId="0" fillId="0" fontId="3" numFmtId="164" xfId="0">
      <alignment vertical="top"/>
      <protection hidden="1"/>
    </xf>
    <xf applyFill="1" applyFont="1" applyProtection="1" borderId="0" fillId="0" fontId="3" numFmtId="0" xfId="0">
      <protection hidden="1"/>
    </xf>
    <xf applyAlignment="1" applyBorder="1" applyFill="1" applyFont="1" applyProtection="1" borderId="0" fillId="0" fontId="0" numFmtId="0" xfId="0">
      <protection hidden="1"/>
    </xf>
    <xf applyAlignment="1" applyBorder="1" applyFont="1" applyNumberFormat="1" borderId="0" fillId="0" fontId="0" numFmtId="168" xfId="1"/>
    <xf applyBorder="1" applyFont="1" applyNumberFormat="1" borderId="0" fillId="0" fontId="0" numFmtId="168" xfId="1"/>
    <xf borderId="0" fillId="0" fontId="6" numFmtId="0" xfId="2"/>
    <xf applyAlignment="1" applyBorder="1" applyFill="1" applyFont="1" applyNumberFormat="1" borderId="0" fillId="0" fontId="3" numFmtId="167" xfId="1"/>
    <xf applyFill="1" applyFont="1" applyNumberFormat="1" applyProtection="1" borderId="0" fillId="0" fontId="3" numFmtId="169" xfId="1">
      <protection hidden="1"/>
    </xf>
    <xf applyBorder="1" applyFill="1" applyFont="1" applyNumberFormat="1" applyProtection="1" borderId="4" fillId="0" fontId="3" numFmtId="169" xfId="1">
      <protection hidden="1"/>
    </xf>
    <xf applyBorder="1" applyFill="1" applyFont="1" applyNumberFormat="1" applyProtection="1" borderId="0" fillId="0" fontId="3" numFmtId="169" xfId="1">
      <protection hidden="1"/>
    </xf>
    <xf applyBorder="1" applyFill="1" applyFont="1" applyNumberFormat="1" applyProtection="1" borderId="2" fillId="0" fontId="3" numFmtId="169" xfId="1">
      <protection hidden="1"/>
    </xf>
    <xf applyBorder="1" applyFill="1" applyFont="1" applyNumberFormat="1" applyProtection="1" borderId="1" fillId="0" fontId="3" numFmtId="169" xfId="1">
      <protection hidden="1"/>
    </xf>
    <xf applyAlignment="1" applyBorder="1" applyFill="1" applyFont="1" applyNumberFormat="1" applyProtection="1" borderId="1" fillId="0" fontId="3" numFmtId="169" xfId="1">
      <alignment vertical="top"/>
      <protection hidden="1"/>
    </xf>
    <xf applyAlignment="1" applyBorder="1" applyFill="1" applyFont="1" applyNumberFormat="1" applyProtection="1" borderId="3" fillId="0" fontId="3" numFmtId="169" xfId="1">
      <alignment horizontal="right"/>
      <protection hidden="1"/>
    </xf>
    <xf borderId="0" fillId="0" fontId="0" numFmtId="0" pivotButton="1" xfId="0"/>
    <xf applyAlignment="1" borderId="0" fillId="0" fontId="0" numFmtId="0" xfId="0">
      <alignment horizontal="left"/>
    </xf>
    <xf applyAlignment="1" borderId="0" fillId="0" fontId="0" numFmtId="0" xfId="0">
      <alignment horizontal="left" indent="1"/>
    </xf>
    <xf applyAlignment="1" applyFont="1" borderId="0" fillId="0" fontId="1" numFmtId="0" xfId="0">
      <alignment horizontal="left" vertical="center"/>
    </xf>
    <xf applyAlignment="1" applyFont="1" applyProtection="1" borderId="0" fillId="0" fontId="5" numFmtId="0" xfId="0">
      <alignment horizontal="left" vertical="center"/>
      <protection hidden="1"/>
    </xf>
    <xf applyAlignment="1" applyFill="1" applyFont="1" borderId="0" fillId="0" fontId="0" numFmtId="0" xfId="0">
      <alignment horizontal="left" wrapText="1"/>
    </xf>
    <xf applyAlignment="1" applyBorder="1" applyFill="1" applyNumberFormat="1" borderId="0" fillId="0" fontId="0" numFmtId="166" xfId="0"/>
    <xf applyNumberFormat="1" borderId="0" fillId="0" fontId="0" numFmtId="171" xfId="0"/>
    <xf applyAlignment="1" applyFill="1" applyFont="1" borderId="0" fillId="2" fontId="0" numFmtId="0" xfId="0">
      <alignment vertical="top" wrapText="1"/>
    </xf>
    <xf applyAlignment="1" applyFill="1" applyFont="1" borderId="0" fillId="2" fontId="0" numFmtId="0" xfId="0">
      <alignment vertical="top"/>
    </xf>
    <xf applyFill="1" applyFont="1" borderId="0" fillId="3" fontId="0" numFmtId="0" xfId="0"/>
    <xf applyFill="1" applyFont="1" borderId="0" fillId="3" fontId="3" numFmtId="0" xfId="0"/>
  </cellXfs>
  <cellStyles count="3">
    <cellStyle builtinId="3" name="Comma" xfId="1"/>
    <cellStyle builtinId="0" name="Normal" xfId="0"/>
    <cellStyle name="Normal 2" xfId="2" xr:uid="{829B3F64-6AFA-4895-87C8-889E5912C0EF}"/>
  </cellStyles>
  <dxfs count="3">
    <dxf>
      <numFmt formatCode="#,##0.00;\-#,###.00;0.00;@" numFmtId="171"/>
    </dxf>
    <dxf>
      <numFmt formatCode="#,##0.00;\-#,###.00;0.00;@" numFmtId="171"/>
    </dxf>
    <dxf>
      <numFmt formatCode="#,##0.00;\-#,###.00;0.00;@" numFmtId="171"/>
    </dxf>
  </dxfs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6" Target="pivotCache/pivotCacheDefinition1.xml" Type="http://schemas.openxmlformats.org/officeDocument/2006/relationships/pivotCacheDefinition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pivotCache/_rels/pivotCacheDefinition1.xml.rels><?xml version="1.0" encoding="UTF-8" standalone="yes"?><Relationships xmlns="http://schemas.openxmlformats.org/package/2006/relationships"><Relationship Id="rId1" Target="pivotCacheRecords1.xml" Type="http://schemas.openxmlformats.org/officeDocument/2006/relationships/pivotCacheRecords"/></Relationships>
</file>

<file path=xl/pivotCache/pivotCacheDefinition1.xml><?xml version="1.0" encoding="utf-8"?>
<pivotCacheDefinition xmlns="http://schemas.openxmlformats.org/spreadsheetml/2006/main" xmlns:mc="http://schemas.openxmlformats.org/markup-compatibility/2006" xmlns:r="http://schemas.openxmlformats.org/officeDocument/2006/relationships" xmlns:xr="http://schemas.microsoft.com/office/spreadsheetml/2014/revision" createdVersion="7" mc:Ignorable="xr" minRefreshableVersion="3" r:id="rId1" recordCount="390" refreshedBy="Broich, Adam [LEGIS]" refreshedDate="44854.505046759259" refreshedVersion="7" xr:uid="{B47DB4E0-8900-4E53-91C0-F67559FA752A}">
  <cacheSource type="worksheet">
    <worksheetSource ref="A1:P391" sheet="TrackingDataDump"/>
  </cacheSource>
  <cacheFields count="16">
    <cacheField name="Rtype Name" numFmtId="0">
      <sharedItems/>
    </cacheField>
    <cacheField name="Approp Type Name" numFmtId="0">
      <sharedItems containsBlank="1"/>
    </cacheField>
    <cacheField name="Committee Code" numFmtId="0">
      <sharedItems/>
    </cacheField>
    <cacheField name="Committee Name" numFmtId="0">
      <sharedItems/>
    </cacheField>
    <cacheField name="Spec Dept" numFmtId="0">
      <sharedItems/>
    </cacheField>
    <cacheField name="Spec Dept Name" numFmtId="0">
      <sharedItems count="45">
        <s v="Commerce, Department of"/>
        <s v="Administrative Services, Department of"/>
        <s v="Auditor of State"/>
        <s v="Ethics and Campaign Disclosure Board, Iowa"/>
        <s v="Chief Information Officer, Office of the"/>
        <s v="Governor/Lt. Governor's Office"/>
        <s v="Drug Control Policy, Governor's Office of"/>
        <s v="Human Rights, Department of"/>
        <s v="Inspections and Appeals, Department of"/>
        <s v="Management, Department of"/>
        <s v="Iowa Public Employees' Retirement System"/>
        <s v="Public Information Board"/>
        <s v="Revenue, Department of"/>
        <s v="Lottery Authority, Iowa"/>
        <s v="Secretary of State, Office of the"/>
        <s v="Treasurer of State, Office of"/>
        <s v="Agriculture and Land Stewardship, Dept of"/>
        <s v="Natural Resources, Department of"/>
        <s v="Regents, Board of"/>
        <s v="Cultural Affairs, Department of"/>
        <s v="Economic Development Authority"/>
        <s v="Iowa Finance Authority"/>
        <s v="Workforce Development, Department of"/>
        <s v="Public Employment Relations Board"/>
        <s v="Blind, Department for the"/>
        <s v="College Student Aid Commission"/>
        <s v="Education, Department of"/>
        <s v="Human Services, Department of"/>
        <s v="Aging, Iowa Department on"/>
        <s v="Public Health, Department of"/>
        <s v="Veterans Affairs, Department of"/>
        <s v="Attorney General"/>
        <s v="Corrections, Department of"/>
        <s v="Civil Rights Commission, Iowa"/>
        <s v="Judicial Branch"/>
        <s v="Law Enforcement Academy"/>
        <s v="Parole, Board of"/>
        <s v="Public Defense, Department of"/>
        <s v="Homeland Security and Emergency Mgmt"/>
        <s v="Public Safety, Department of"/>
        <s v="Telecommunications and Tech Commission"/>
        <s v="Transportation, Department of"/>
        <s v="Human Services Capitals"/>
        <s v="Legislative Branch"/>
        <s u="1" v=" Iowa Public Employees' Retirement System"/>
      </sharedItems>
    </cacheField>
    <cacheField name="SpecDepName/Numer" numFmtId="0">
      <sharedItems count="44">
        <s v="Commerce, Department of*190SD"/>
        <s v="Administrative Services, Department of*030SD"/>
        <s v="Auditor of State*100SD"/>
        <s v="Ethics and Campaign Disclosure Board, Iowa*155SD"/>
        <s v="Chief Information Officer, Office of the*170SD"/>
        <s v="Governor/Lt. Governor's Office*400SD"/>
        <s v="Drug Control Policy, Governor's Office of*417SD"/>
        <s v="Human Rights, Department of*450SD"/>
        <s v="Inspections and Appeals, Department of*495SD"/>
        <s v="Management, Department of*640SD"/>
        <s v="Iowa Public Employees' Retirement System*700SD"/>
        <s v="Public Information Board*760SD"/>
        <s v="Revenue, Department of*810SD"/>
        <s v="Lottery Authority, Iowa*815SD"/>
        <s v="Secretary of State, Office of the*820SD"/>
        <s v="Treasurer of State, Office of*910SD"/>
        <s v="Agriculture and Land Stewardship, Dept of*040SD"/>
        <s v="Natural Resources, Department of*660SD"/>
        <s v="Regents, Board of*800SD"/>
        <s v="Cultural Affairs, Department of*245SD"/>
        <s v="Economic Development Authority*270SD"/>
        <s v="Iowa Finance Authority*276SD"/>
        <s v="Workforce Development, Department of*320SD"/>
        <s v="Public Employment Relations Board*755SD"/>
        <s v="Blind, Department for the*130SD"/>
        <s v="College Student Aid Commission*185SD"/>
        <s v="Education, Department of*280SD"/>
        <s v="Human Services, Department of*460SD"/>
        <s v="Aging, Iowa Department on*308SD"/>
        <s v="Public Health, Department of*420SD"/>
        <s v="Veterans Affairs, Department of*920SD"/>
        <s v="Attorney General*090SD"/>
        <s v="Corrections, Department of*200SD"/>
        <s v="Civil Rights Commission, Iowa*180SD"/>
        <s v="Judicial Branch*540SD"/>
        <s v="Law Enforcement Academy*560SD"/>
        <s v="Parole, Board of*677SD"/>
        <s v="Public Defense, Department of*750SD"/>
        <s v="Homeland Security and Emergency Mgmt*751SD"/>
        <s v="Public Safety, Department of*770SD"/>
        <s v="Telecommunications and Tech Commission*390SD"/>
        <s v="Transportation, Department of*895SD"/>
        <s v="Human Services Capitals*955SD"/>
        <s v="Legislative Branch*375SD"/>
      </sharedItems>
    </cacheField>
    <cacheField name="Dept" numFmtId="0">
      <sharedItems count="87">
        <s v="211"/>
        <s v="212"/>
        <s v="213"/>
        <s v="214"/>
        <s v="216"/>
        <s v="219"/>
        <s v="217"/>
        <s v="005"/>
        <s v="006"/>
        <s v="126"/>
        <s v="140"/>
        <s v="185"/>
        <s v="350"/>
        <s v="642"/>
        <s v="379"/>
        <s v="427"/>
        <s v="429"/>
        <s v="532"/>
        <s v="553"/>
        <s v="592"/>
        <s v="625"/>
        <s v="627"/>
        <s v="635"/>
        <s v="655"/>
        <s v="009"/>
        <s v="542"/>
        <s v="615"/>
        <s v="259"/>
        <s v="269"/>
        <s v="270"/>
        <s v="309"/>
        <s v="572"/>
        <s v="131"/>
        <s v="284"/>
        <s v="282"/>
        <s v="283"/>
        <s v="285"/>
        <s v="286"/>
        <s v="287"/>
        <s v="413"/>
        <s v="405"/>
        <s v="407"/>
        <s v="409"/>
        <s v="411"/>
        <s v="412"/>
        <s v="406"/>
        <s v="402"/>
        <s v="401"/>
        <s v="297"/>
        <s v="588"/>
        <s v="670"/>
        <s v="671"/>
        <s v="114"/>
        <s v="238"/>
        <s v="112"/>
        <s v="242"/>
        <s v="243"/>
        <s v="244"/>
        <s v="245"/>
        <s v="246"/>
        <s v="247"/>
        <s v="248"/>
        <s v="249"/>
        <s v="252"/>
        <s v="221"/>
        <s v="222"/>
        <s v="223"/>
        <s v="224"/>
        <s v="225"/>
        <s v="226"/>
        <s v="227"/>
        <s v="228"/>
        <s v="229"/>
        <s v="250"/>
        <s v="251"/>
        <s v="167"/>
        <s v="428"/>
        <s v="444"/>
        <s v="467"/>
        <s v="547"/>
        <s v="582"/>
        <s v="583"/>
        <s v="595"/>
        <s v="336"/>
        <s v="645"/>
        <s v="415"/>
        <s v="001"/>
      </sharedItems>
    </cacheField>
    <cacheField name="Dept Name" numFmtId="0">
      <sharedItems count="86">
        <s v="Administration"/>
        <s v="Alcoholic Beverages Division"/>
        <s v="Banking Division"/>
        <s v="Credit Union Division"/>
        <s v="Insurance Division"/>
        <s v="Utilities Division"/>
        <s v="Professional Licensing and Reg."/>
        <s v="Administrative Services"/>
        <s v="State Accounting Trust Accounts"/>
        <s v="Auditor of State"/>
        <s v="Campaign Finance Disclosure"/>
        <s v="Chief Information Officer, Office of the"/>
        <s v="Governor's Office"/>
        <s v="Office of Drug Control Policy"/>
        <s v="Human Rights, Dept. of"/>
        <s v="Inspections and Appeals, Dept. of"/>
        <s v="Racing Commission"/>
        <s v="Management, Dept. of"/>
        <s v="IPERS Administration"/>
        <s v="Public Information Board"/>
        <s v="Revenue, Dept. of"/>
        <s v="Lottery Authority"/>
        <s v="Secretary of State"/>
        <s v="Treasurer of State"/>
        <s v="Agriculture and Land Stewardship"/>
        <s v="Natural Resources"/>
        <s v="Regents, Board of"/>
        <s v="Cultural Affairs, Dept. of"/>
        <s v="Economic Development Authority"/>
        <s v="Iowa Finance Authority"/>
        <s v="Iowa Workforce Development"/>
        <s v="Public Employment Relations"/>
        <s v="Department for the Blind"/>
        <s v="College Student Aid Comm."/>
        <s v="Education, Dept. of"/>
        <s v="Vocational Rehabilitation"/>
        <s v="Iowa PBS"/>
        <s v="Board of Educational Examiners"/>
        <s v="State Library, Department of"/>
        <s v="Assistance"/>
        <s v="Eldora Training School"/>
        <s v="Cherokee"/>
        <s v="Independence"/>
        <s v="Glenwood"/>
        <s v="Woodward"/>
        <s v="Cherokee CCUSO"/>
        <s v="Field Operations"/>
        <s v="General Administration"/>
        <s v="Aging, Dept. on"/>
        <s v="Public Health, Dept. of"/>
        <s v="Veterans Affairs, Dept. of"/>
        <s v="Consumer Advocate"/>
        <s v="Central Office"/>
        <s v="Justice, Dept. of"/>
        <s v="Fort Madison"/>
        <s v="Anamosa"/>
        <s v="Oakdale"/>
        <s v="Newton"/>
        <s v="Mount Pleasant"/>
        <s v="Rockwell City"/>
        <s v="Clarinda"/>
        <s v="Mitchellville"/>
        <s v="Fort Dodge"/>
        <s v="CBC District 1"/>
        <s v="CBC District 2"/>
        <s v="CBC District 3"/>
        <s v="CBC District 4"/>
        <s v="CBC District 5"/>
        <s v="CBC District 6"/>
        <s v="CBC District 7"/>
        <s v="CBC District 8"/>
        <s v="CBC Statewide"/>
        <s v="Industries"/>
        <s v="Corrections - Farm Account"/>
        <s v="Civil Rights Commission"/>
        <s v="Public Defender"/>
        <s v="Judicial Branch"/>
        <s v="Iowa Law Enforcement Academy"/>
        <s v="Parole Board"/>
        <s v="Public Defense, Dept. of"/>
        <s v="Homeland Security &amp; Emergency Mgmt"/>
        <s v="Public Safety, Dept. of"/>
        <s v="Iowa Communications Network"/>
        <s v="Transportation, Dept. of"/>
        <s v="Human Services - Capitals"/>
        <s v="Legislative Branch"/>
      </sharedItems>
    </cacheField>
    <cacheField name="Budget Unit ID" numFmtId="0">
      <sharedItems/>
    </cacheField>
    <cacheField name="Budget Unit" numFmtId="0">
      <sharedItems/>
    </cacheField>
    <cacheField name="Sub BU ID" numFmtId="0">
      <sharedItems/>
    </cacheField>
    <cacheField name="Budget Unit Name" numFmtId="0">
      <sharedItems/>
    </cacheField>
    <cacheField name="2020 Actual" numFmtId="0">
      <sharedItems containsNumber="1" containsSemiMixedTypes="0" containsString="0" maxValue="10248.4" minValue="0"/>
    </cacheField>
    <cacheField name="2021 Actual" numFmtId="0">
      <sharedItems containsNumber="1" containsSemiMixedTypes="0" containsString="0" maxValue="10644.55" minValue="0"/>
    </cacheField>
    <cacheField name="2022 Actual" numFmtId="0">
      <sharedItems containsNumber="1" containsSemiMixedTypes="0" containsString="0" maxValue="11234.44" min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mc="http://schemas.openxmlformats.org/markup-compatibility/2006" xmlns:r="http://schemas.openxmlformats.org/officeDocument/2006/relationships" xmlns:xr="http://schemas.microsoft.com/office/spreadsheetml/2014/revision" count="390" mc:Ignorable="xr">
  <r>
    <s v="FTE"/>
    <s v="No Approp Type Selected"/>
    <s v="684"/>
    <s v="Administration and Regulation"/>
    <s v="190SD"/>
    <x v="0"/>
    <x v="0"/>
    <x v="0"/>
    <x v="0"/>
    <s v="BU-89-2-52"/>
    <s v="2110P540019"/>
    <s v="0"/>
    <s v="Commerce Office of Financial Literacy - CMRF"/>
    <n v="0"/>
    <n v="0"/>
    <n v="0"/>
  </r>
  <r>
    <s v="FTE"/>
    <s v="State Government Operations"/>
    <s v="684"/>
    <s v="Administration and Regulation"/>
    <s v="190SD"/>
    <x v="0"/>
    <x v="0"/>
    <x v="1"/>
    <x v="1"/>
    <s v="BU-83-2-567"/>
    <s v="2120P420001"/>
    <s v="0"/>
    <s v="Alcoholic Beverages Operations"/>
    <n v="16.035900000000002"/>
    <n v="18.712800000000001"/>
    <n v="16.1114"/>
  </r>
  <r>
    <s v="FTE"/>
    <s v="No Approp Type Selected"/>
    <s v="684"/>
    <s v="Administration and Regulation"/>
    <s v="190SD"/>
    <x v="0"/>
    <x v="0"/>
    <x v="1"/>
    <x v="1"/>
    <s v="BU-83-2-564"/>
    <s v="21200000091"/>
    <s v="0"/>
    <s v="Tobacco Compliance Employee Training"/>
    <n v="5.0542999999999996"/>
    <n v="5.0503999999999998"/>
    <n v="5.4149000000000003"/>
  </r>
  <r>
    <s v="FTE"/>
    <s v="No Approp Type Selected"/>
    <s v="684"/>
    <s v="Administration and Regulation"/>
    <s v="190SD"/>
    <x v="0"/>
    <x v="0"/>
    <x v="1"/>
    <x v="1"/>
    <s v="BU-83-2-565"/>
    <s v="21200000631"/>
    <s v="0"/>
    <s v="Liquor Control Act Fund"/>
    <n v="20.7422"/>
    <n v="25.895"/>
    <n v="31.2911"/>
  </r>
  <r>
    <s v="FTE"/>
    <s v="No Approp Type Selected"/>
    <s v="684"/>
    <s v="Administration and Regulation"/>
    <s v="190SD"/>
    <x v="0"/>
    <x v="0"/>
    <x v="2"/>
    <x v="2"/>
    <s v="BU-83-2-571"/>
    <s v="21300000102"/>
    <s v="0"/>
    <s v="Money Services Licensing Fund"/>
    <n v="0"/>
    <n v="0"/>
    <n v="0.3256"/>
  </r>
  <r>
    <s v="FTE"/>
    <s v="State Government Operations"/>
    <s v="684"/>
    <s v="Administration and Regulation"/>
    <s v="190SD"/>
    <x v="0"/>
    <x v="0"/>
    <x v="2"/>
    <x v="2"/>
    <s v="BU-83-2-573"/>
    <s v="2130P550019"/>
    <s v="0"/>
    <s v="Banking Division - CMRF"/>
    <n v="77.985600000000005"/>
    <n v="77.283799999999999"/>
    <n v="75.619100000000003"/>
  </r>
  <r>
    <s v="FTE"/>
    <s v="State Government Operations"/>
    <s v="684"/>
    <s v="Administration and Regulation"/>
    <s v="190SD"/>
    <x v="0"/>
    <x v="0"/>
    <x v="3"/>
    <x v="3"/>
    <s v="BU-83-2-578"/>
    <s v="2140P560019"/>
    <s v="0"/>
    <s v="Credit Union Division - CMRF"/>
    <n v="14.4421"/>
    <n v="15.0146"/>
    <n v="13.8529"/>
  </r>
  <r>
    <s v="FTE"/>
    <s v="State Government Operations"/>
    <s v="684"/>
    <s v="Administration and Regulation"/>
    <s v="190SD"/>
    <x v="0"/>
    <x v="0"/>
    <x v="4"/>
    <x v="4"/>
    <s v="BU-83-2-606"/>
    <s v="2160P570019"/>
    <s v="0"/>
    <s v="Insurance Division - CMRF"/>
    <n v="98.589299999999994"/>
    <n v="102.9982"/>
    <n v="102.42659999999999"/>
  </r>
  <r>
    <s v="FTE"/>
    <s v="No Approp Type Selected"/>
    <s v="684"/>
    <s v="Administration and Regulation"/>
    <s v="190SD"/>
    <x v="0"/>
    <x v="0"/>
    <x v="4"/>
    <x v="4"/>
    <s v="BU-83-2-590"/>
    <s v="21600000241"/>
    <s v="0"/>
    <s v="Insurance Division Education Fund"/>
    <n v="0.50360000000000005"/>
    <n v="0.50019999999999998"/>
    <n v="0.5"/>
  </r>
  <r>
    <s v="FTE"/>
    <s v="No Approp Type Selected"/>
    <s v="684"/>
    <s v="Administration and Regulation"/>
    <s v="190SD"/>
    <x v="0"/>
    <x v="0"/>
    <x v="4"/>
    <x v="4"/>
    <s v="BU-83-2-592"/>
    <s v="21600000364"/>
    <s v="0"/>
    <s v="Insurance Division Regulatory"/>
    <n v="0.45860000000000001"/>
    <n v="0.35"/>
    <n v="0.15"/>
  </r>
  <r>
    <s v="FTE"/>
    <m/>
    <s v="684"/>
    <s v="Administration and Regulation"/>
    <s v="190SD"/>
    <x v="0"/>
    <x v="0"/>
    <x v="4"/>
    <x v="4"/>
    <s v="BU-83-2-594"/>
    <s v="21600000902"/>
    <s v="0"/>
    <s v="Settlement Account"/>
    <n v="2.8730000000000002"/>
    <n v="0"/>
    <n v="0"/>
  </r>
  <r>
    <s v="FTE"/>
    <s v="No Approp Type Selected"/>
    <s v="684"/>
    <s v="Administration and Regulation"/>
    <s v="190SD"/>
    <x v="0"/>
    <x v="0"/>
    <x v="4"/>
    <x v="4"/>
    <s v="BU-89-2-5"/>
    <s v="2160P530019"/>
    <s v="0"/>
    <s v="Financial Exploitation - CMRF"/>
    <n v="0"/>
    <n v="0"/>
    <n v="0"/>
  </r>
  <r>
    <s v="FTE"/>
    <m/>
    <s v="684"/>
    <s v="Administration and Regulation"/>
    <s v="190SD"/>
    <x v="0"/>
    <x v="0"/>
    <x v="5"/>
    <x v="5"/>
    <s v="BU-83-2-639"/>
    <s v="21900000426"/>
    <s v="0"/>
    <s v="Dual Party Relay Service"/>
    <n v="1.5286"/>
    <n v="1.4869000000000001"/>
    <n v="1.5718000000000001"/>
  </r>
  <r>
    <s v="FTE"/>
    <s v="State Government Operations"/>
    <s v="684"/>
    <s v="Administration and Regulation"/>
    <s v="190SD"/>
    <x v="0"/>
    <x v="0"/>
    <x v="5"/>
    <x v="5"/>
    <s v="BU-83-2-641"/>
    <s v="2190P580019"/>
    <s v="0"/>
    <s v="Utilities Division - CMRF"/>
    <n v="62.987099999999998"/>
    <n v="66.744900000000001"/>
    <n v="67.874399999999994"/>
  </r>
  <r>
    <s v="FTE"/>
    <s v="State Government Operations"/>
    <s v="684"/>
    <s v="Administration and Regulation"/>
    <s v="190SD"/>
    <x v="0"/>
    <x v="0"/>
    <x v="6"/>
    <x v="6"/>
    <s v="BU-83-2-628"/>
    <s v="2170P480001"/>
    <s v="0"/>
    <s v="Professional Licensing Bureau"/>
    <n v="9.7144999999999992"/>
    <n v="10.014699999999999"/>
    <n v="10.124499999999999"/>
  </r>
  <r>
    <s v="FTE"/>
    <s v="No Approp Type Selected"/>
    <s v="684"/>
    <s v="Administration and Regulation"/>
    <s v="190SD"/>
    <x v="0"/>
    <x v="0"/>
    <x v="4"/>
    <x v="4"/>
    <s v="BU-90-1-7"/>
    <s v="2160P460019"/>
    <s v="0"/>
    <s v="Pharmacy Benefit Managers Program - CMRF"/>
    <n v="0"/>
    <n v="0"/>
    <n v="0"/>
  </r>
  <r>
    <s v="FTE"/>
    <s v="State Government Operations"/>
    <s v="684"/>
    <s v="Administration and Regulation"/>
    <s v="030SD"/>
    <x v="1"/>
    <x v="1"/>
    <x v="7"/>
    <x v="7"/>
    <s v="BU-83-2-75"/>
    <s v="0050C850001"/>
    <s v="0"/>
    <s v="Operations"/>
    <n v="47.375500000000002"/>
    <n v="46.307699999999997"/>
    <n v="51.967700000000001"/>
  </r>
  <r>
    <s v="FTE"/>
    <s v="State Government Operations"/>
    <s v="684"/>
    <s v="Administration and Regulation"/>
    <s v="030SD"/>
    <x v="1"/>
    <x v="1"/>
    <x v="7"/>
    <x v="7"/>
    <s v="BU-83-2-78"/>
    <s v="0050C860001"/>
    <s v="0"/>
    <s v="Utilities"/>
    <n v="1.0062"/>
    <n v="0.76990000000000003"/>
    <n v="1.0119"/>
  </r>
  <r>
    <s v="FTE"/>
    <s v="State Government Operations"/>
    <s v="684"/>
    <s v="Administration and Regulation"/>
    <s v="030SD"/>
    <x v="1"/>
    <x v="1"/>
    <x v="7"/>
    <x v="7"/>
    <s v="BU-83-2-79"/>
    <s v="0050C870001"/>
    <s v="0"/>
    <s v="Terrace Hill Operations"/>
    <n v="4.3017000000000003"/>
    <n v="3.1844999999999999"/>
    <n v="4.4436999999999998"/>
  </r>
  <r>
    <s v="FTE"/>
    <s v="No Approp Type Selected"/>
    <s v="684"/>
    <s v="Administration and Regulation"/>
    <s v="030SD"/>
    <x v="1"/>
    <x v="1"/>
    <x v="7"/>
    <x v="7"/>
    <s v="BU-83-2-28"/>
    <s v="00500000008"/>
    <s v="0"/>
    <s v="Personnel Development Seminars"/>
    <n v="2.9020999999999999"/>
    <n v="2.9906999999999999"/>
    <n v="2.9729000000000001"/>
  </r>
  <r>
    <s v="FTE"/>
    <m/>
    <s v="684"/>
    <s v="Administration and Regulation"/>
    <s v="030SD"/>
    <x v="1"/>
    <x v="1"/>
    <x v="7"/>
    <x v="7"/>
    <s v="BU-83-2-33"/>
    <s v="00500000293"/>
    <s v="0"/>
    <s v="Health Insurance Administration Fund"/>
    <n v="3.4710000000000001"/>
    <n v="2.9136000000000002"/>
    <n v="2.6663999999999999"/>
  </r>
  <r>
    <s v="FTE"/>
    <s v="No Approp Type Selected"/>
    <s v="684"/>
    <s v="Administration and Regulation"/>
    <s v="030SD"/>
    <x v="1"/>
    <x v="1"/>
    <x v="7"/>
    <x v="7"/>
    <s v="BU-83-2-38"/>
    <s v="00500000658"/>
    <s v="0"/>
    <s v="I/3"/>
    <n v="5.6342999999999996"/>
    <n v="5.0083000000000002"/>
    <n v="4.5864000000000003"/>
  </r>
  <r>
    <s v="FTE"/>
    <s v="No Approp Type Selected"/>
    <s v="684"/>
    <s v="Administration and Regulation"/>
    <s v="030SD"/>
    <x v="1"/>
    <x v="1"/>
    <x v="7"/>
    <x v="7"/>
    <s v="BU-83-2-40"/>
    <s v="00500000660"/>
    <s v="0"/>
    <s v="Centralized Purchasing - Administration"/>
    <n v="16.3535"/>
    <n v="18.032"/>
    <n v="14.1386"/>
  </r>
  <r>
    <s v="FTE"/>
    <s v="No Approp Type Selected"/>
    <s v="684"/>
    <s v="Administration and Regulation"/>
    <s v="030SD"/>
    <x v="1"/>
    <x v="1"/>
    <x v="7"/>
    <x v="7"/>
    <s v="BU-83-2-42"/>
    <s v="00500000662"/>
    <s v="0"/>
    <s v="Vehicle Dispatcher Revolving Fund"/>
    <n v="1.1661999999999999"/>
    <n v="1.3249"/>
    <n v="1.5753999999999999"/>
  </r>
  <r>
    <s v="FTE"/>
    <s v="No Approp Type Selected"/>
    <s v="684"/>
    <s v="Administration and Regulation"/>
    <s v="030SD"/>
    <x v="1"/>
    <x v="1"/>
    <x v="7"/>
    <x v="7"/>
    <s v="BU-83-2-44"/>
    <s v="00500000664"/>
    <s v="0"/>
    <s v="Motor Pool Revolving Fund"/>
    <n v="0.9677"/>
    <n v="1.0427"/>
    <n v="0.87319999999999998"/>
  </r>
  <r>
    <s v="FTE"/>
    <s v="No Approp Type Selected"/>
    <s v="684"/>
    <s v="Administration and Regulation"/>
    <s v="030SD"/>
    <x v="1"/>
    <x v="1"/>
    <x v="7"/>
    <x v="7"/>
    <s v="BU-83-2-45"/>
    <s v="00500000665"/>
    <s v="0"/>
    <s v="Self Insurance/Risk Management"/>
    <n v="0.58430000000000004"/>
    <n v="0.70350000000000001"/>
    <n v="0.60460000000000003"/>
  </r>
  <r>
    <s v="FTE"/>
    <m/>
    <s v="684"/>
    <s v="Administration and Regulation"/>
    <s v="030SD"/>
    <x v="1"/>
    <x v="1"/>
    <x v="7"/>
    <x v="7"/>
    <s v="BU-83-2-46"/>
    <s v="00500000666"/>
    <s v="0"/>
    <s v="Centralized Printing Revolving Fund"/>
    <n v="0"/>
    <n v="0"/>
    <n v="7.5035999999999996"/>
  </r>
  <r>
    <s v="FTE"/>
    <s v="No Approp Type Selected"/>
    <s v="684"/>
    <s v="Administration and Regulation"/>
    <s v="030SD"/>
    <x v="1"/>
    <x v="1"/>
    <x v="7"/>
    <x v="7"/>
    <s v="BU-83-2-47"/>
    <s v="00500000670"/>
    <s v="0"/>
    <s v="Mail Services Revolving Fund"/>
    <n v="9.0724999999999998"/>
    <n v="8.6468000000000007"/>
    <n v="7.2984"/>
  </r>
  <r>
    <s v="FTE"/>
    <s v="No Approp Type Selected"/>
    <s v="684"/>
    <s v="Administration and Regulation"/>
    <s v="030SD"/>
    <x v="1"/>
    <x v="1"/>
    <x v="7"/>
    <x v="7"/>
    <s v="BU-83-2-48"/>
    <s v="00500000672"/>
    <s v="0"/>
    <s v="Human Resources Revolving Fund"/>
    <n v="49.306399999999996"/>
    <n v="49.858400000000003"/>
    <n v="52.496299999999998"/>
  </r>
  <r>
    <s v="FTE"/>
    <s v="No Approp Type Selected"/>
    <s v="684"/>
    <s v="Administration and Regulation"/>
    <s v="030SD"/>
    <x v="1"/>
    <x v="1"/>
    <x v="7"/>
    <x v="7"/>
    <s v="BU-83-2-49"/>
    <s v="00500000674"/>
    <s v="0"/>
    <s v="Facility &amp; Support Revolving Fund"/>
    <n v="56.399700000000003"/>
    <n v="57.921599999999998"/>
    <n v="57.024799999999999"/>
  </r>
  <r>
    <s v="FTE"/>
    <s v="No Approp Type Selected"/>
    <s v="684"/>
    <s v="Administration and Regulation"/>
    <s v="030SD"/>
    <x v="1"/>
    <x v="1"/>
    <x v="7"/>
    <x v="7"/>
    <s v="BU-83-2-51"/>
    <s v="00500000685"/>
    <s v="0"/>
    <s v="Worker's Compensation Insurance Fund"/>
    <n v="2.0152999999999999"/>
    <n v="2.0021"/>
    <n v="1.9998"/>
  </r>
  <r>
    <s v="FTE"/>
    <m/>
    <s v="684"/>
    <s v="Administration and Regulation"/>
    <s v="030SD"/>
    <x v="1"/>
    <x v="1"/>
    <x v="7"/>
    <x v="7"/>
    <s v="BU-90-1-23"/>
    <s v="0050000011U"/>
    <s v="0"/>
    <s v="Fund Only"/>
    <n v="0"/>
    <n v="0"/>
    <n v="0"/>
  </r>
  <r>
    <s v="FTE"/>
    <s v="No Approp Type Selected"/>
    <s v="684"/>
    <s v="Administration and Regulation"/>
    <s v="030SD"/>
    <x v="1"/>
    <x v="1"/>
    <x v="8"/>
    <x v="8"/>
    <s v="BU-83-2-132"/>
    <s v="00600000705"/>
    <s v="0"/>
    <s v="DNR/SPOC Insurance Trust"/>
    <n v="0"/>
    <n v="0"/>
    <n v="0"/>
  </r>
  <r>
    <s v="FTE"/>
    <s v="State Government Operations"/>
    <s v="684"/>
    <s v="Administration and Regulation"/>
    <s v="100SD"/>
    <x v="2"/>
    <x v="2"/>
    <x v="9"/>
    <x v="9"/>
    <s v="BU-83-2-509"/>
    <s v="1260P010001"/>
    <s v="0"/>
    <s v="Auditor of State - General Office"/>
    <n v="107.03530000000001"/>
    <n v="104.45659999999999"/>
    <n v="101.1516"/>
  </r>
  <r>
    <s v="FTE"/>
    <s v="State Government Operations"/>
    <s v="684"/>
    <s v="Administration and Regulation"/>
    <s v="155SD"/>
    <x v="3"/>
    <x v="3"/>
    <x v="10"/>
    <x v="10"/>
    <s v="BU-83-2-542"/>
    <s v="1400P210001"/>
    <s v="0"/>
    <s v="Ethics &amp; Campaign Disclosure Board"/>
    <n v="6.1241000000000003"/>
    <n v="7.0061999999999998"/>
    <n v="6.7240000000000002"/>
  </r>
  <r>
    <s v="FTE"/>
    <s v="No Approp Type Selected"/>
    <s v="684"/>
    <s v="Administration and Regulation"/>
    <s v="170SD"/>
    <x v="4"/>
    <x v="4"/>
    <x v="11"/>
    <x v="11"/>
    <s v="BU-86-1-37"/>
    <s v="18500000689"/>
    <s v="0"/>
    <s v="Office of Chief Information Officer"/>
    <n v="109.13160000000001"/>
    <n v="111.497"/>
    <n v="102.2868"/>
  </r>
  <r>
    <s v="FTE"/>
    <s v="No Approp Type Selected"/>
    <s v="684"/>
    <s v="Administration and Regulation"/>
    <s v="190SD"/>
    <x v="0"/>
    <x v="0"/>
    <x v="4"/>
    <x v="4"/>
    <s v="BU-88-2-200"/>
    <s v="21600000249"/>
    <s v="0"/>
    <s v="Service Company Oversight Fund"/>
    <n v="0"/>
    <n v="0.41760000000000003"/>
    <n v="0.99990000000000001"/>
  </r>
  <r>
    <s v="FTE"/>
    <s v="State Government Operations"/>
    <s v="684"/>
    <s v="Administration and Regulation"/>
    <s v="400SD"/>
    <x v="5"/>
    <x v="5"/>
    <x v="12"/>
    <x v="12"/>
    <s v="BU-83-2-2660"/>
    <s v="3500C710001"/>
    <s v="0"/>
    <s v="Governor's/Lt. Governor's Office"/>
    <n v="23.822900000000001"/>
    <n v="24.092400000000001"/>
    <n v="23.4253"/>
  </r>
  <r>
    <s v="FTE"/>
    <s v="State Government Operations"/>
    <s v="684"/>
    <s v="Administration and Regulation"/>
    <s v="400SD"/>
    <x v="5"/>
    <x v="5"/>
    <x v="12"/>
    <x v="12"/>
    <s v="BU-83-2-2662"/>
    <s v="3500C730001"/>
    <s v="0"/>
    <s v="Terrace Hill Quarters"/>
    <n v="1.8273999999999999"/>
    <n v="1.8154999999999999"/>
    <n v="1.7555000000000001"/>
  </r>
  <r>
    <s v="FTE"/>
    <s v="State Government Operations"/>
    <s v="684"/>
    <s v="Administration and Regulation"/>
    <s v="417SD"/>
    <x v="6"/>
    <x v="6"/>
    <x v="13"/>
    <x v="13"/>
    <s v="BU-83-2-5284"/>
    <s v="6420C050001"/>
    <s v="0"/>
    <s v="Operations"/>
    <n v="3.3613"/>
    <n v="3.7637999999999998"/>
    <n v="3.9971000000000001"/>
  </r>
  <r>
    <s v="FTE"/>
    <s v="State Government Operations"/>
    <s v="684"/>
    <s v="Administration and Regulation"/>
    <s v="450SD"/>
    <x v="7"/>
    <x v="7"/>
    <x v="14"/>
    <x v="14"/>
    <s v="BU-83-2-2731"/>
    <s v="3790J710001"/>
    <s v="0"/>
    <s v="Central Administration"/>
    <n v="4.9664999999999999"/>
    <n v="5.5495000000000001"/>
    <n v="5.3738999999999999"/>
  </r>
  <r>
    <s v="FTE"/>
    <s v="State Government Operations"/>
    <s v="684"/>
    <s v="Administration and Regulation"/>
    <s v="450SD"/>
    <x v="7"/>
    <x v="7"/>
    <x v="14"/>
    <x v="14"/>
    <s v="BU-84-1-75"/>
    <s v="3790J720001"/>
    <s v="0"/>
    <s v="Community Advocacy and Services"/>
    <n v="7.3842999999999996"/>
    <n v="6.4025999999999996"/>
    <n v="6.5674000000000001"/>
  </r>
  <r>
    <s v="FTE"/>
    <s v="State Government Operations"/>
    <s v="684"/>
    <s v="Administration and Regulation"/>
    <s v="450SD"/>
    <x v="7"/>
    <x v="7"/>
    <x v="14"/>
    <x v="14"/>
    <s v="BU-83-2-2707"/>
    <s v="37900000041"/>
    <s v="0"/>
    <s v="Weatherization - D.O.E."/>
    <n v="5.4802999999999997"/>
    <n v="5.2731000000000003"/>
    <n v="5.1307"/>
  </r>
  <r>
    <s v="FTE"/>
    <s v="State Government Operations"/>
    <s v="684"/>
    <s v="Administration and Regulation"/>
    <s v="450SD"/>
    <x v="7"/>
    <x v="7"/>
    <x v="14"/>
    <x v="14"/>
    <s v="BU-83-2-2712"/>
    <s v="37900000122"/>
    <s v="0"/>
    <s v="Juvenile Justice Action Grants"/>
    <n v="1.0546"/>
    <n v="1.0216000000000001"/>
    <n v="0.19239999999999999"/>
  </r>
  <r>
    <s v="FTE"/>
    <s v="State Government Operations"/>
    <s v="684"/>
    <s v="Administration and Regulation"/>
    <s v="450SD"/>
    <x v="7"/>
    <x v="7"/>
    <x v="14"/>
    <x v="14"/>
    <s v="BU-83-2-2716"/>
    <s v="37900000189"/>
    <s v="0"/>
    <s v="Low Income Energy Assistance"/>
    <n v="2.6802000000000001"/>
    <n v="2.5379999999999998"/>
    <n v="2.5287999999999999"/>
  </r>
  <r>
    <s v="FTE"/>
    <s v="State Government Operations"/>
    <s v="684"/>
    <s v="Administration and Regulation"/>
    <s v="450SD"/>
    <x v="7"/>
    <x v="7"/>
    <x v="14"/>
    <x v="14"/>
    <s v="BU-83-2-2717"/>
    <s v="37900000190"/>
    <s v="0"/>
    <s v="Weatherization - HHS (LEAP)"/>
    <n v="4.8800000000000003E-2"/>
    <n v="0"/>
    <n v="0"/>
  </r>
  <r>
    <s v="FTE"/>
    <s v="State Government Operations"/>
    <s v="684"/>
    <s v="Administration and Regulation"/>
    <s v="450SD"/>
    <x v="7"/>
    <x v="7"/>
    <x v="14"/>
    <x v="14"/>
    <s v="BU-83-2-2724"/>
    <s v="37900000481"/>
    <s v="0"/>
    <s v="CSBG - Community Action Agency"/>
    <n v="4.5846"/>
    <n v="4.1193"/>
    <n v="3.9175"/>
  </r>
  <r>
    <s v="FTE"/>
    <s v="State Government Operations"/>
    <s v="684"/>
    <s v="Administration and Regulation"/>
    <s v="450SD"/>
    <x v="7"/>
    <x v="7"/>
    <x v="14"/>
    <x v="14"/>
    <s v="BU-83-2-2726"/>
    <s v="37900000738"/>
    <s v="0"/>
    <s v="Disability Donations &amp; Grants"/>
    <n v="1.3581000000000001"/>
    <n v="1.3152999999999999"/>
    <n v="1.2271000000000001"/>
  </r>
  <r>
    <s v="FTE"/>
    <s v="State Government Operations"/>
    <s v="684"/>
    <s v="Administration and Regulation"/>
    <s v="495SD"/>
    <x v="8"/>
    <x v="8"/>
    <x v="15"/>
    <x v="15"/>
    <s v="BU-83-2-3331"/>
    <s v="4270Q610001"/>
    <s v="0"/>
    <s v="Administration Division"/>
    <n v="10.4259"/>
    <n v="10.2883"/>
    <n v="10.2052"/>
  </r>
  <r>
    <s v="FTE"/>
    <s v="State Government Operations"/>
    <s v="684"/>
    <s v="Administration and Regulation"/>
    <s v="495SD"/>
    <x v="8"/>
    <x v="8"/>
    <x v="15"/>
    <x v="15"/>
    <s v="BU-83-2-3333"/>
    <s v="4270Q630001"/>
    <s v="0"/>
    <s v="Administrative Hearings Division"/>
    <n v="20.029800000000002"/>
    <n v="19.279199999999999"/>
    <n v="18.726099999999999"/>
  </r>
  <r>
    <s v="FTE"/>
    <s v="State Government Operations"/>
    <s v="684"/>
    <s v="Administration and Regulation"/>
    <s v="495SD"/>
    <x v="8"/>
    <x v="8"/>
    <x v="15"/>
    <x v="15"/>
    <s v="BU-83-2-3335"/>
    <s v="4270Q640001"/>
    <s v="0"/>
    <s v="Investigations Division"/>
    <n v="44.099899999999998"/>
    <n v="42.218800000000002"/>
    <n v="36.6023"/>
  </r>
  <r>
    <s v="FTE"/>
    <s v="State Government Operations"/>
    <s v="684"/>
    <s v="Administration and Regulation"/>
    <s v="495SD"/>
    <x v="8"/>
    <x v="8"/>
    <x v="15"/>
    <x v="15"/>
    <s v="BU-83-2-3336"/>
    <s v="4270Q650001"/>
    <s v="0"/>
    <s v="Health Facilities Division"/>
    <n v="102.047"/>
    <n v="99.985399999999998"/>
    <n v="102.4845"/>
  </r>
  <r>
    <s v="FTE"/>
    <s v="State Government Operations"/>
    <s v="684"/>
    <s v="Administration and Regulation"/>
    <s v="495SD"/>
    <x v="8"/>
    <x v="8"/>
    <x v="15"/>
    <x v="15"/>
    <s v="BU-83-2-3329"/>
    <s v="4270Q510001"/>
    <s v="0"/>
    <s v="Employment Appeal Board"/>
    <n v="10.264200000000001"/>
    <n v="11.1328"/>
    <n v="11.040699999999999"/>
  </r>
  <r>
    <s v="FTE"/>
    <s v="State Government Operations"/>
    <s v="684"/>
    <s v="Administration and Regulation"/>
    <s v="495SD"/>
    <x v="8"/>
    <x v="8"/>
    <x v="15"/>
    <x v="15"/>
    <s v="BU-83-2-3328"/>
    <s v="4270Q500001"/>
    <s v="0"/>
    <s v="Child Advocacy Board"/>
    <n v="30.653400000000001"/>
    <n v="30.119900000000001"/>
    <n v="29.2788"/>
  </r>
  <r>
    <s v="FTE"/>
    <m/>
    <s v="684"/>
    <s v="Administration and Regulation"/>
    <s v="495SD"/>
    <x v="8"/>
    <x v="8"/>
    <x v="15"/>
    <x v="15"/>
    <s v="BU-83-2-3323"/>
    <s v="42700000181"/>
    <s v="0"/>
    <s v="Indian Gaming Monitoring Fund"/>
    <n v="0.98509999999999998"/>
    <n v="1.0501"/>
    <n v="1.1172"/>
  </r>
  <r>
    <s v="FTE"/>
    <s v="No Approp Type Selected"/>
    <s v="684"/>
    <s v="Administration and Regulation"/>
    <s v="495SD"/>
    <x v="8"/>
    <x v="8"/>
    <x v="15"/>
    <x v="15"/>
    <s v="BU-83-2-3324"/>
    <s v="42700000446"/>
    <s v="0"/>
    <s v="Amusement Devices Special Fund"/>
    <n v="1.6697"/>
    <n v="1.5879000000000001"/>
    <n v="2.7663000000000002"/>
  </r>
  <r>
    <s v="FTE"/>
    <s v="State Government Operations"/>
    <s v="684"/>
    <s v="Administration and Regulation"/>
    <s v="495SD"/>
    <x v="8"/>
    <x v="8"/>
    <x v="15"/>
    <x v="15"/>
    <s v="BU-84-2-31"/>
    <s v="4270Q750001"/>
    <s v="0"/>
    <s v="Food and Consumer Safety"/>
    <n v="31.0412"/>
    <n v="32.442"/>
    <n v="32.664499999999997"/>
  </r>
  <r>
    <s v="FTE"/>
    <s v="State Government Operations"/>
    <s v="684"/>
    <s v="Administration and Regulation"/>
    <s v="495SD"/>
    <x v="8"/>
    <x v="8"/>
    <x v="15"/>
    <x v="15"/>
    <s v="BU-88-1-38"/>
    <s v="4270000008W"/>
    <s v="0"/>
    <s v="ICAB Donations and Gifts"/>
    <n v="0"/>
    <n v="0"/>
    <n v="0"/>
  </r>
  <r>
    <s v="FTE"/>
    <s v="State Government Operations"/>
    <s v="684"/>
    <s v="Administration and Regulation"/>
    <s v="495SD"/>
    <x v="8"/>
    <x v="8"/>
    <x v="16"/>
    <x v="16"/>
    <s v="BU-84-2-33"/>
    <s v="4290Q590035"/>
    <s v="0"/>
    <s v="Gaming Regulation - GRF"/>
    <n v="50.209099999999999"/>
    <n v="50.906399999999998"/>
    <n v="49.572299999999998"/>
  </r>
  <r>
    <s v="FTE"/>
    <s v="State Government Operations"/>
    <s v="684"/>
    <s v="Administration and Regulation"/>
    <s v="640SD"/>
    <x v="9"/>
    <x v="9"/>
    <x v="17"/>
    <x v="17"/>
    <s v="BU-83-2-3543"/>
    <s v="5320D010001"/>
    <s v="0"/>
    <s v="Department Operations"/>
    <n v="19.9726"/>
    <n v="19.916499999999999"/>
    <n v="19.3293"/>
  </r>
  <r>
    <s v="FTE"/>
    <m/>
    <s v="684"/>
    <s v="Administration and Regulation"/>
    <s v="700SD"/>
    <x v="10"/>
    <x v="10"/>
    <x v="18"/>
    <x v="18"/>
    <s v="BU-83-2-4113"/>
    <s v="55300000791"/>
    <s v="0"/>
    <s v="IPERS Fund"/>
    <n v="0"/>
    <n v="0"/>
    <n v="0"/>
  </r>
  <r>
    <s v="FTE"/>
    <s v="State Government Operations"/>
    <s v="684"/>
    <s v="Administration and Regulation"/>
    <s v="700SD"/>
    <x v="10"/>
    <x v="10"/>
    <x v="18"/>
    <x v="18"/>
    <s v="BU-83-2-4118"/>
    <s v="5530D360791"/>
    <s v="0"/>
    <s v="Administration - IPERS"/>
    <n v="80.097200000000001"/>
    <n v="80.681100000000001"/>
    <n v="80.837800000000001"/>
  </r>
  <r>
    <s v="FTE"/>
    <s v="State Government Operations"/>
    <s v="684"/>
    <s v="Administration and Regulation"/>
    <s v="760SD"/>
    <x v="11"/>
    <x v="11"/>
    <x v="19"/>
    <x v="19"/>
    <s v="BU-85-1-963"/>
    <s v="5920P220001"/>
    <s v="0"/>
    <s v="Iowa Public Information Board"/>
    <n v="2.585"/>
    <n v="2.9184999999999999"/>
    <n v="2.8693"/>
  </r>
  <r>
    <s v="FTE"/>
    <s v="State Government Operations"/>
    <s v="684"/>
    <s v="Administration and Regulation"/>
    <s v="810SD"/>
    <x v="12"/>
    <x v="12"/>
    <x v="20"/>
    <x v="20"/>
    <s v="BU-83-2-5143"/>
    <s v="62509310001"/>
    <s v="0"/>
    <s v="Tax Gap Collections"/>
    <n v="134.6138"/>
    <n v="152.9109"/>
    <n v="165.6447"/>
  </r>
  <r>
    <s v="FTE"/>
    <s v="State Government Operations"/>
    <s v="684"/>
    <s v="Administration and Regulation"/>
    <s v="810SD"/>
    <x v="12"/>
    <x v="12"/>
    <x v="20"/>
    <x v="20"/>
    <s v="BU-83-2-5145"/>
    <s v="6250T010001"/>
    <s v="0"/>
    <s v="Operations"/>
    <n v="147.76310000000001"/>
    <n v="147.60310000000001"/>
    <n v="147.64529999999999"/>
  </r>
  <r>
    <s v="FTE"/>
    <s v="State Government Operations"/>
    <s v="684"/>
    <s v="Administration and Regulation"/>
    <s v="810SD"/>
    <x v="12"/>
    <x v="12"/>
    <x v="20"/>
    <x v="20"/>
    <s v="BU-83-2-5148"/>
    <s v="6250T040001"/>
    <s v="0"/>
    <s v="Tobacco Reporting Requirements"/>
    <n v="0"/>
    <n v="0"/>
    <n v="0"/>
  </r>
  <r>
    <s v="FTE"/>
    <s v="No Approp Type Selected"/>
    <s v="684"/>
    <s v="Administration and Regulation"/>
    <s v="815SD"/>
    <x v="13"/>
    <x v="13"/>
    <x v="21"/>
    <x v="21"/>
    <s v="BU-83-2-5240"/>
    <s v="62700000633"/>
    <s v="0"/>
    <s v="Lottery Fund"/>
    <n v="105.3567"/>
    <n v="104.5643"/>
    <n v="102.9032"/>
  </r>
  <r>
    <s v="FTE"/>
    <s v="Capital Projects"/>
    <s v="684"/>
    <s v="Administration and Regulation"/>
    <s v="820SD"/>
    <x v="14"/>
    <x v="14"/>
    <x v="22"/>
    <x v="22"/>
    <s v="BU-87-2-9"/>
    <s v="6350000009C"/>
    <s v="0"/>
    <s v="SOS Technology Modernization Fund"/>
    <n v="1.8987000000000001"/>
    <n v="1.5129999999999999"/>
    <n v="1.5356000000000001"/>
  </r>
  <r>
    <s v="FTE"/>
    <m/>
    <s v="684"/>
    <s v="Administration and Regulation"/>
    <s v="820SD"/>
    <x v="14"/>
    <x v="14"/>
    <x v="22"/>
    <x v="22"/>
    <s v="BU-90-1-27"/>
    <s v="6350000011H"/>
    <s v="0"/>
    <s v="Fund Only"/>
    <n v="0"/>
    <n v="0"/>
    <n v="0"/>
  </r>
  <r>
    <s v="FTE"/>
    <m/>
    <s v="684"/>
    <s v="Administration and Regulation"/>
    <s v="820SD"/>
    <x v="14"/>
    <x v="14"/>
    <x v="22"/>
    <x v="22"/>
    <s v="BU-89-1-9"/>
    <s v="63500000342"/>
    <s v="0"/>
    <s v="Fund Only"/>
    <n v="0"/>
    <n v="0"/>
    <n v="0"/>
  </r>
  <r>
    <s v="FTE"/>
    <m/>
    <s v="684"/>
    <s v="Administration and Regulation"/>
    <s v="820SD"/>
    <x v="14"/>
    <x v="14"/>
    <x v="22"/>
    <x v="22"/>
    <s v="BU-83-2-5247"/>
    <s v="63500000443"/>
    <s v="0"/>
    <s v="State Election Fund"/>
    <n v="1.6249"/>
    <n v="1.7438"/>
    <n v="0.74690000000000001"/>
  </r>
  <r>
    <s v="FTE"/>
    <s v="State Government Operations"/>
    <s v="684"/>
    <s v="Administration and Regulation"/>
    <s v="820SD"/>
    <x v="14"/>
    <x v="14"/>
    <x v="22"/>
    <x v="22"/>
    <s v="BU-83-2-5251"/>
    <s v="6350D710001"/>
    <s v="0"/>
    <s v="Administration and Elections"/>
    <n v="13.534000000000001"/>
    <n v="11.497"/>
    <n v="12.882099999999999"/>
  </r>
  <r>
    <s v="FTE"/>
    <s v="State Government Operations"/>
    <s v="684"/>
    <s v="Administration and Regulation"/>
    <s v="820SD"/>
    <x v="14"/>
    <x v="14"/>
    <x v="22"/>
    <x v="22"/>
    <s v="BU-83-2-5253"/>
    <s v="6350D730001"/>
    <s v="0"/>
    <s v="Business Services"/>
    <n v="13.2049"/>
    <n v="13.828099999999999"/>
    <n v="12.950200000000001"/>
  </r>
  <r>
    <s v="FTE"/>
    <s v="State Government Operations"/>
    <s v="684"/>
    <s v="Administration and Regulation"/>
    <s v="820SD"/>
    <x v="14"/>
    <x v="14"/>
    <x v="22"/>
    <x v="22"/>
    <s v="BU-86-2-25"/>
    <s v="6350DD5008J"/>
    <s v="0"/>
    <s v="Address Confidentiality Program - ACRF"/>
    <n v="1.0724"/>
    <n v="1.1597999999999999"/>
    <n v="1.452"/>
  </r>
  <r>
    <s v="FTE"/>
    <s v="State Government Operations"/>
    <s v="684"/>
    <s v="Administration and Regulation"/>
    <s v="910SD"/>
    <x v="15"/>
    <x v="15"/>
    <x v="23"/>
    <x v="23"/>
    <s v="BU-83-2-5730"/>
    <s v="6550D860001"/>
    <s v="0"/>
    <s v="Treasurer - General Office"/>
    <n v="25.2715"/>
    <n v="25.804099999999998"/>
    <n v="23.905799999999999"/>
  </r>
  <r>
    <s v="FTE"/>
    <s v="State Government Operations"/>
    <s v="673"/>
    <s v="Agriculture and Natural Resources"/>
    <s v="040SD"/>
    <x v="16"/>
    <x v="16"/>
    <x v="24"/>
    <x v="24"/>
    <s v="BU-83-2-214"/>
    <s v="0090G410001"/>
    <s v="0"/>
    <s v="Administrative Division"/>
    <n v="316.70650000000001"/>
    <n v="316.88780000000003"/>
    <n v="309.74189999999999"/>
  </r>
  <r>
    <s v="FTE"/>
    <m/>
    <s v="673"/>
    <s v="Agriculture and Natural Resources"/>
    <s v="040SD"/>
    <x v="16"/>
    <x v="16"/>
    <x v="24"/>
    <x v="24"/>
    <s v="BU-83-2-178"/>
    <s v="00900000029"/>
    <s v="0"/>
    <s v="GW - Ag Drain Wells/Sinkholes"/>
    <n v="2.7757000000000001"/>
    <n v="2.8744999999999998"/>
    <n v="2.8641999999999999"/>
  </r>
  <r>
    <s v="FTE"/>
    <m/>
    <s v="673"/>
    <s v="Agriculture and Natural Resources"/>
    <s v="040SD"/>
    <x v="16"/>
    <x v="16"/>
    <x v="24"/>
    <x v="24"/>
    <s v="BU-83-2-181"/>
    <s v="00900000146"/>
    <s v="0"/>
    <s v="Water Protection Fund"/>
    <n v="8.2802000000000007"/>
    <n v="6.5749000000000004"/>
    <n v="7.5488999999999997"/>
  </r>
  <r>
    <s v="FTE"/>
    <m/>
    <s v="673"/>
    <s v="Agriculture and Natural Resources"/>
    <s v="040SD"/>
    <x v="16"/>
    <x v="16"/>
    <x v="24"/>
    <x v="24"/>
    <s v="BU-83-2-182"/>
    <s v="00900000214"/>
    <s v="0"/>
    <s v="Veterinary Medical Examiners-National"/>
    <n v="0"/>
    <n v="0"/>
    <n v="0"/>
  </r>
  <r>
    <s v="FTE"/>
    <m/>
    <s v="673"/>
    <s v="Agriculture and Natural Resources"/>
    <s v="040SD"/>
    <x v="16"/>
    <x v="16"/>
    <x v="24"/>
    <x v="24"/>
    <s v="BU-83-2-186"/>
    <s v="00900000319"/>
    <s v="0"/>
    <s v="EPA Non Point Source Pollution"/>
    <n v="1.8903000000000001"/>
    <n v="1.5015000000000001"/>
    <n v="1.0497000000000001"/>
  </r>
  <r>
    <s v="FTE"/>
    <s v="State Government Operations"/>
    <s v="673"/>
    <s v="Agriculture and Natural Resources"/>
    <s v="040SD"/>
    <x v="16"/>
    <x v="16"/>
    <x v="24"/>
    <x v="24"/>
    <s v="BU-83-2-187"/>
    <s v="00900000349"/>
    <s v="0"/>
    <s v="Abandoned Mined Lands Grant"/>
    <n v="6.8239999999999998"/>
    <n v="6.8422000000000001"/>
    <n v="6.3041"/>
  </r>
  <r>
    <s v="FTE"/>
    <m/>
    <s v="673"/>
    <s v="Agriculture and Natural Resources"/>
    <s v="040SD"/>
    <x v="16"/>
    <x v="16"/>
    <x v="24"/>
    <x v="24"/>
    <s v="BU-83-2-189"/>
    <s v="00900000382"/>
    <s v="0"/>
    <s v="Brucellosis Eradication"/>
    <n v="1.0076000000000001"/>
    <n v="1.0009999999999999"/>
    <n v="1.0960000000000001"/>
  </r>
  <r>
    <s v="FTE"/>
    <m/>
    <s v="673"/>
    <s v="Agriculture and Natural Resources"/>
    <s v="040SD"/>
    <x v="16"/>
    <x v="16"/>
    <x v="24"/>
    <x v="24"/>
    <s v="BU-83-2-190"/>
    <s v="00900000407"/>
    <s v="0"/>
    <s v="Grain Indemnity Fund"/>
    <n v="0"/>
    <n v="0"/>
    <n v="0"/>
  </r>
  <r>
    <s v="FTE"/>
    <m/>
    <s v="673"/>
    <s v="Agriculture and Natural Resources"/>
    <s v="040SD"/>
    <x v="16"/>
    <x v="16"/>
    <x v="24"/>
    <x v="24"/>
    <s v="BU-83-2-191"/>
    <s v="00900000415"/>
    <s v="0"/>
    <s v="Branding Administration Fund"/>
    <n v="6.8400000000000002E-2"/>
    <n v="9.2499999999999999E-2"/>
    <n v="9.64E-2"/>
  </r>
  <r>
    <s v="FTE"/>
    <s v="Grant Program &amp; Aid to Individuals"/>
    <s v="673"/>
    <s v="Agriculture and Natural Resources"/>
    <s v="040SD"/>
    <x v="16"/>
    <x v="16"/>
    <x v="24"/>
    <x v="24"/>
    <s v="BU-83-2-204"/>
    <s v="009076H0295"/>
    <s v="0"/>
    <s v="Conservation Reserve Prog - EFF"/>
    <n v="11.745699999999999"/>
    <n v="9.2420000000000009"/>
    <n v="9.9941999999999993"/>
  </r>
  <r>
    <s v="FTE"/>
    <s v="State Government Operations"/>
    <s v="673"/>
    <s v="Agriculture and Natural Resources"/>
    <s v="040SD"/>
    <x v="16"/>
    <x v="16"/>
    <x v="24"/>
    <x v="24"/>
    <s v="BU-84-1-5"/>
    <s v="009097H0450"/>
    <s v="0"/>
    <s v="Fuel Inspection - UST"/>
    <n v="1.5755999999999999"/>
    <n v="1.3980999999999999"/>
    <n v="1.236"/>
  </r>
  <r>
    <s v="FTE"/>
    <s v="No Approp Type Selected"/>
    <s v="673"/>
    <s v="Agriculture and Natural Resources"/>
    <s v="040SD"/>
    <x v="16"/>
    <x v="16"/>
    <x v="24"/>
    <x v="24"/>
    <s v="BU-84-2-67"/>
    <s v="0090000006N"/>
    <s v="0"/>
    <s v="Commercial Establishment Fund"/>
    <n v="2.0518000000000001"/>
    <n v="1.8832"/>
    <n v="4.2961"/>
  </r>
  <r>
    <s v="FTE"/>
    <s v="State Government Operations"/>
    <s v="673"/>
    <s v="Agriculture and Natural Resources"/>
    <s v="040SD"/>
    <x v="16"/>
    <x v="16"/>
    <x v="24"/>
    <x v="24"/>
    <s v="BU-85-2-49"/>
    <s v="0090000007T"/>
    <s v="0"/>
    <s v="Water Quality Initiative Fund"/>
    <n v="7.6470000000000002"/>
    <n v="7.6807999999999996"/>
    <n v="8.0536999999999992"/>
  </r>
  <r>
    <s v="FTE"/>
    <s v="State Government Operations"/>
    <s v="673"/>
    <s v="Agriculture and Natural Resources"/>
    <s v="040SD"/>
    <x v="16"/>
    <x v="16"/>
    <x v="24"/>
    <x v="24"/>
    <s v="BU-88-1-1"/>
    <s v="0090000009A"/>
    <s v="0"/>
    <s v="Foreign Animal Disease Fund"/>
    <n v="1.0076000000000001"/>
    <n v="0.73670000000000002"/>
    <n v="5.6365999999999996"/>
  </r>
  <r>
    <s v="FTE"/>
    <s v="No Approp Type Selected"/>
    <s v="673"/>
    <s v="Agriculture and Natural Resources"/>
    <s v="040SD"/>
    <x v="16"/>
    <x v="16"/>
    <x v="24"/>
    <x v="24"/>
    <s v="BU-88-1-80"/>
    <s v="00900000112"/>
    <s v="0"/>
    <s v="Water Quality Infrastructure Fund"/>
    <n v="0"/>
    <n v="3.8957999999999999"/>
    <n v="4.3545999999999996"/>
  </r>
  <r>
    <s v="FTE"/>
    <m/>
    <s v="673"/>
    <s v="Agriculture and Natural Resources"/>
    <s v="040SD"/>
    <x v="16"/>
    <x v="16"/>
    <x v="24"/>
    <x v="24"/>
    <s v="BU-90-1-24"/>
    <s v="0090000011K"/>
    <s v="0"/>
    <s v="Fund Only"/>
    <n v="0"/>
    <n v="0"/>
    <n v="0"/>
  </r>
  <r>
    <s v="FTE"/>
    <s v="No Approp Type Selected"/>
    <s v="673"/>
    <s v="Agriculture and Natural Resources"/>
    <s v="040SD"/>
    <x v="16"/>
    <x v="16"/>
    <x v="24"/>
    <x v="24"/>
    <s v="BU-89-1-11"/>
    <s v="00900000368"/>
    <s v="0"/>
    <s v="Hemp Fund"/>
    <n v="0.1648"/>
    <n v="1.4781"/>
    <n v="0.4909"/>
  </r>
  <r>
    <s v="FTE"/>
    <s v="No Approp Type Selected"/>
    <s v="673"/>
    <s v="Agriculture and Natural Resources"/>
    <s v="040SD"/>
    <x v="16"/>
    <x v="16"/>
    <x v="24"/>
    <x v="24"/>
    <s v="BU-84-2-77"/>
    <s v="00900000944"/>
    <s v="0"/>
    <s v="Renewable Fuel Infrastructure Fund"/>
    <n v="0.26150000000000001"/>
    <n v="0.30130000000000001"/>
    <n v="0.32490000000000002"/>
  </r>
  <r>
    <s v="FTE"/>
    <s v="Grant Program &amp; Aid to Individuals"/>
    <s v="673"/>
    <s v="Agriculture and Natural Resources"/>
    <s v="040SD"/>
    <x v="16"/>
    <x v="16"/>
    <x v="24"/>
    <x v="24"/>
    <s v="BU-85-1-897"/>
    <s v="0090G690001"/>
    <s v="0"/>
    <s v="Local Food and Farm"/>
    <n v="0"/>
    <n v="0"/>
    <n v="0"/>
  </r>
  <r>
    <s v="FTE"/>
    <s v="State Government Operations"/>
    <s v="673"/>
    <s v="Agriculture and Natural Resources"/>
    <s v="040SD"/>
    <x v="16"/>
    <x v="16"/>
    <x v="24"/>
    <x v="24"/>
    <s v="BU-84-2-3"/>
    <s v="0090GA40001"/>
    <s v="0"/>
    <s v="Milk Inspections"/>
    <n v="1.7692000000000001"/>
    <n v="1.7644"/>
    <n v="1.7048000000000001"/>
  </r>
  <r>
    <s v="FTE"/>
    <m/>
    <s v="673"/>
    <s v="Agriculture and Natural Resources"/>
    <s v="660SD"/>
    <x v="17"/>
    <x v="17"/>
    <x v="25"/>
    <x v="25"/>
    <s v="BU-83-2-3714"/>
    <s v="54200000473"/>
    <s v="0"/>
    <s v="Animal Agriculture Compliance"/>
    <n v="12.517799999999999"/>
    <n v="13.453200000000001"/>
    <n v="12.780200000000001"/>
  </r>
  <r>
    <s v="FTE"/>
    <m/>
    <s v="673"/>
    <s v="Agriculture and Natural Resources"/>
    <s v="660SD"/>
    <x v="17"/>
    <x v="17"/>
    <x v="25"/>
    <x v="25"/>
    <s v="BU-83-2-3719"/>
    <s v="54200000598"/>
    <s v="0"/>
    <s v="Fish And Wildlife Capitals Fund"/>
    <n v="0"/>
    <n v="0"/>
    <n v="0"/>
  </r>
  <r>
    <s v="FTE"/>
    <s v="State Government Operations"/>
    <s v="673"/>
    <s v="Agriculture and Natural Resources"/>
    <s v="660SD"/>
    <x v="17"/>
    <x v="17"/>
    <x v="25"/>
    <x v="25"/>
    <s v="BU-83-2-3736"/>
    <s v="5420G720001"/>
    <s v="0"/>
    <s v="Natural Resources Operations"/>
    <n v="915.66679999999997"/>
    <n v="934.24350000000004"/>
    <n v="958.31870000000004"/>
  </r>
  <r>
    <s v="FTE"/>
    <s v="State Government Operations"/>
    <s v="673"/>
    <s v="Agriculture and Natural Resources"/>
    <s v="800SD"/>
    <x v="18"/>
    <x v="18"/>
    <x v="26"/>
    <x v="26"/>
    <s v="BU-83-2-4852"/>
    <s v="6150L880001"/>
    <s v="0"/>
    <s v="ISU - Livestock Disease Research"/>
    <n v="0"/>
    <n v="0"/>
    <n v="0"/>
  </r>
  <r>
    <s v="FTE"/>
    <s v="State Government Operations"/>
    <s v="673"/>
    <s v="Agriculture and Natural Resources"/>
    <s v="800SD"/>
    <x v="18"/>
    <x v="18"/>
    <x v="26"/>
    <x v="26"/>
    <s v="BU-83-2-4799"/>
    <s v="6150L330001"/>
    <s v="0"/>
    <s v="ISU - Veterinary Diagnostic Laboratory"/>
    <n v="29"/>
    <n v="32.42"/>
    <n v="39.71"/>
  </r>
  <r>
    <s v="FTE"/>
    <s v="State Government Operations"/>
    <s v="673"/>
    <s v="Agriculture and Natural Resources"/>
    <s v="800SD"/>
    <x v="18"/>
    <x v="18"/>
    <x v="26"/>
    <x v="26"/>
    <s v="BU-88-2-27"/>
    <s v="6150LD70001"/>
    <s v="0"/>
    <s v="UI - Iowa Center for Ag Safety &amp; Health (I-CASH)"/>
    <n v="1.22"/>
    <n v="1.29"/>
    <n v="1.92"/>
  </r>
  <r>
    <s v="FTE"/>
    <s v="State Government Operations"/>
    <s v="674"/>
    <s v="Economic Development"/>
    <s v="245SD"/>
    <x v="19"/>
    <x v="19"/>
    <x v="27"/>
    <x v="27"/>
    <s v="BU-83-2-1027"/>
    <s v="2590I370001"/>
    <s v="0"/>
    <s v="Administration Division"/>
    <n v="0.9204"/>
    <n v="0.84350000000000003"/>
    <n v="0.96640000000000004"/>
  </r>
  <r>
    <s v="FTE"/>
    <s v="State Government Operations"/>
    <s v="674"/>
    <s v="Economic Development"/>
    <s v="245SD"/>
    <x v="19"/>
    <x v="19"/>
    <x v="27"/>
    <x v="27"/>
    <s v="BU-83-2-1018"/>
    <s v="2590I240001"/>
    <s v="0"/>
    <s v="Historical Division"/>
    <n v="42.116100000000003"/>
    <n v="41.968299999999999"/>
    <n v="41.277799999999999"/>
  </r>
  <r>
    <s v="FTE"/>
    <s v="State Government Operations"/>
    <s v="674"/>
    <s v="Economic Development"/>
    <s v="245SD"/>
    <x v="19"/>
    <x v="19"/>
    <x v="27"/>
    <x v="27"/>
    <s v="BU-83-2-1028"/>
    <s v="2590I400001"/>
    <s v="0"/>
    <s v="Historic Sites"/>
    <n v="4.6890999999999998"/>
    <n v="4.1322999999999999"/>
    <n v="3.3504"/>
  </r>
  <r>
    <s v="FTE"/>
    <s v="State Government Operations"/>
    <s v="674"/>
    <s v="Economic Development"/>
    <s v="245SD"/>
    <x v="19"/>
    <x v="19"/>
    <x v="27"/>
    <x v="27"/>
    <s v="BU-83-2-1015"/>
    <s v="2590I210001"/>
    <s v="0"/>
    <s v="Arts Division"/>
    <n v="6.5849000000000002"/>
    <n v="8.6418999999999997"/>
    <n v="9.5795999999999992"/>
  </r>
  <r>
    <s v="FTE"/>
    <s v="State Government Operations"/>
    <s v="674"/>
    <s v="Economic Development"/>
    <s v="245SD"/>
    <x v="19"/>
    <x v="19"/>
    <x v="27"/>
    <x v="27"/>
    <s v="BU-83-2-1020"/>
    <s v="2590I260001"/>
    <s v="0"/>
    <s v="Great Places"/>
    <n v="0.61660000000000004"/>
    <n v="0.80620000000000003"/>
    <n v="1.0584"/>
  </r>
  <r>
    <s v="FTE"/>
    <m/>
    <s v="674"/>
    <s v="Economic Development"/>
    <s v="245SD"/>
    <x v="19"/>
    <x v="19"/>
    <x v="27"/>
    <x v="27"/>
    <s v="BU-83-2-1010"/>
    <s v="25900000632"/>
    <s v="0"/>
    <s v="Hist. Resource Development Prog. (HRDP)"/>
    <n v="0.35859999999999997"/>
    <n v="0.51419999999999999"/>
    <n v="0.52600000000000002"/>
  </r>
  <r>
    <s v="FTE"/>
    <m/>
    <s v="674"/>
    <s v="Economic Development"/>
    <s v="245SD"/>
    <x v="19"/>
    <x v="19"/>
    <x v="27"/>
    <x v="27"/>
    <s v="BU-83-2-1011"/>
    <s v="25900000698"/>
    <s v="0"/>
    <s v="Trust Accounts"/>
    <n v="0.50380000000000003"/>
    <n v="0.23880000000000001"/>
    <n v="0"/>
  </r>
  <r>
    <s v="FTE"/>
    <s v="State Government Operations"/>
    <s v="674"/>
    <s v="Economic Development"/>
    <s v="270SD"/>
    <x v="20"/>
    <x v="20"/>
    <x v="28"/>
    <x v="28"/>
    <s v="BU-84-2-7"/>
    <s v="2690E470001"/>
    <s v="0"/>
    <s v="Economic Development Appropriation"/>
    <n v="61.636099999999999"/>
    <n v="62.069200000000002"/>
    <n v="62.328400000000002"/>
  </r>
  <r>
    <s v="FTE"/>
    <s v="No Approp Type Selected"/>
    <s v="674"/>
    <s v="Economic Development"/>
    <s v="270SD"/>
    <x v="20"/>
    <x v="20"/>
    <x v="28"/>
    <x v="28"/>
    <s v="BU-85-1-2"/>
    <s v="2690000007F"/>
    <s v="0"/>
    <s v="High Quality Jobs Creations Assistance"/>
    <n v="8.9979999999999993"/>
    <n v="9.3954000000000004"/>
    <n v="8.3698999999999995"/>
  </r>
  <r>
    <s v="FTE"/>
    <m/>
    <s v="674"/>
    <s v="Economic Development"/>
    <s v="270SD"/>
    <x v="20"/>
    <x v="20"/>
    <x v="28"/>
    <x v="28"/>
    <s v="BU-85-1-3"/>
    <s v="2690000007G"/>
    <s v="0"/>
    <s v="Economic Dev Energy Projects Fund"/>
    <n v="4.3917000000000002"/>
    <n v="3.6591999999999998"/>
    <n v="3.9060999999999999"/>
  </r>
  <r>
    <s v="FTE"/>
    <m/>
    <s v="674"/>
    <s v="Economic Development"/>
    <s v="270SD"/>
    <x v="20"/>
    <x v="20"/>
    <x v="28"/>
    <x v="28"/>
    <s v="BU-83-2-1137"/>
    <s v="26900000011"/>
    <s v="0"/>
    <s v="Iowa Ind. New Jobs Training (NJT) 260E Fund"/>
    <n v="2.6467999999999998"/>
    <n v="3.2153"/>
    <n v="2.0550999999999999"/>
  </r>
  <r>
    <s v="FTE"/>
    <s v="No Approp Type Selected"/>
    <s v="674"/>
    <s v="Economic Development"/>
    <s v="270SD"/>
    <x v="20"/>
    <x v="20"/>
    <x v="28"/>
    <x v="28"/>
    <s v="BU-83-2-1149"/>
    <s v="26900000211"/>
    <s v="0"/>
    <s v="Wine and Beer Promotion Board"/>
    <n v="0.50380000000000003"/>
    <n v="0.26690000000000003"/>
    <n v="0.49659999999999999"/>
  </r>
  <r>
    <s v="FTE"/>
    <s v="No Approp Type Selected"/>
    <s v="674"/>
    <s v="Economic Development"/>
    <s v="270SD"/>
    <x v="20"/>
    <x v="20"/>
    <x v="28"/>
    <x v="28"/>
    <s v="BU-84-2-72"/>
    <s v="2690000006U"/>
    <s v="0"/>
    <s v="Small Business Credit Initiative Fund"/>
    <n v="0.247"/>
    <n v="3.39E-2"/>
    <n v="0"/>
  </r>
  <r>
    <s v="FTE"/>
    <s v="Grant Program &amp; Aid to Individuals"/>
    <s v="674"/>
    <s v="Economic Development"/>
    <s v="270SD"/>
    <x v="20"/>
    <x v="20"/>
    <x v="28"/>
    <x v="28"/>
    <s v="BU-83-2-1154"/>
    <s v="26900000369"/>
    <s v="0"/>
    <s v="Iowa Commission on Volunteer Service"/>
    <n v="9.0741999999999994"/>
    <n v="11.3865"/>
    <n v="11.6805"/>
  </r>
  <r>
    <s v="FTE"/>
    <s v="Grant Program &amp; Aid to Individuals"/>
    <s v="674"/>
    <s v="Economic Development"/>
    <s v="270SD"/>
    <x v="20"/>
    <x v="20"/>
    <x v="28"/>
    <x v="28"/>
    <s v="BU-88-2-19"/>
    <s v="2690F130006"/>
    <s v="0"/>
    <s v="Future Ready Iowa Mentor Prog - SWJCF"/>
    <n v="1.1910000000000001"/>
    <n v="1.3743000000000001"/>
    <n v="1.8688"/>
  </r>
  <r>
    <s v="FTE"/>
    <s v="Grant Program &amp; Aid to Individuals"/>
    <s v="674"/>
    <s v="Economic Development"/>
    <s v="270SD"/>
    <x v="20"/>
    <x v="20"/>
    <x v="28"/>
    <x v="28"/>
    <s v="BU-86-2-61"/>
    <s v="2690F070006"/>
    <s v="0"/>
    <s v="STEM Internships - SWJCF"/>
    <n v="0.12590000000000001"/>
    <n v="2.6200000000000001E-2"/>
    <n v="0"/>
  </r>
  <r>
    <s v="FTE"/>
    <m/>
    <s v="674"/>
    <s v="Economic Development"/>
    <s v="270SD"/>
    <x v="20"/>
    <x v="20"/>
    <x v="28"/>
    <x v="28"/>
    <s v="BU-83-2-1138"/>
    <s v="26900000020"/>
    <s v="0"/>
    <s v="Strategic Investment Fund"/>
    <n v="0.42370000000000002"/>
    <n v="0.1938"/>
    <n v="1.0961000000000001"/>
  </r>
  <r>
    <s v="FTE"/>
    <s v="Grant Program &amp; Aid to Individuals"/>
    <s v="674"/>
    <s v="Economic Development"/>
    <s v="270SD"/>
    <x v="20"/>
    <x v="20"/>
    <x v="28"/>
    <x v="28"/>
    <s v="BU-85-2-10"/>
    <s v="2690000006C"/>
    <s v="0"/>
    <s v="Innovation &amp; Commercialization Fund"/>
    <n v="1.5825"/>
    <n v="1.7128000000000001"/>
    <n v="1.4619"/>
  </r>
  <r>
    <s v="FTE"/>
    <m/>
    <s v="674"/>
    <s v="Economic Development"/>
    <s v="270SD"/>
    <x v="20"/>
    <x v="20"/>
    <x v="28"/>
    <x v="28"/>
    <s v="BU-86-2-57"/>
    <s v="2690000007W"/>
    <s v="0"/>
    <s v="Apprenticeship Training Program Fund"/>
    <n v="0.51139999999999997"/>
    <n v="0.22309999999999999"/>
    <n v="3.4299999999999997E-2"/>
  </r>
  <r>
    <s v="FTE"/>
    <s v="State Government Operations"/>
    <s v="674"/>
    <s v="Economic Development"/>
    <s v="270SD"/>
    <x v="20"/>
    <x v="20"/>
    <x v="28"/>
    <x v="28"/>
    <s v="BU-86-2-58"/>
    <s v="2690000008K"/>
    <s v="0"/>
    <s v="Nuisance Property Fund"/>
    <n v="0.88500000000000001"/>
    <n v="0.55259999999999998"/>
    <n v="0.502"/>
  </r>
  <r>
    <s v="FTE"/>
    <s v="Grant Program &amp; Aid to Individuals"/>
    <s v="674"/>
    <s v="Economic Development"/>
    <s v="270SD"/>
    <x v="20"/>
    <x v="20"/>
    <x v="28"/>
    <x v="28"/>
    <s v="BU-87-2-14"/>
    <s v="2690000008U"/>
    <s v="0"/>
    <s v="Catalyst Building Remediation Fund"/>
    <n v="0.85740000000000005"/>
    <n v="0.86070000000000002"/>
    <n v="0.84830000000000005"/>
  </r>
  <r>
    <s v="FTE"/>
    <s v="State Government Operations"/>
    <s v="674"/>
    <s v="Economic Development"/>
    <s v="270SD"/>
    <x v="20"/>
    <x v="20"/>
    <x v="28"/>
    <x v="28"/>
    <s v="BU-87-2-28"/>
    <s v="2690000009F"/>
    <s v="0"/>
    <s v="IA Energy Center - Main"/>
    <n v="2.3546"/>
    <n v="2.4929999999999999"/>
    <n v="1.3887"/>
  </r>
  <r>
    <s v="FTE"/>
    <s v="Grant Program &amp; Aid to Individuals"/>
    <s v="674"/>
    <s v="Economic Development"/>
    <s v="270SD"/>
    <x v="20"/>
    <x v="20"/>
    <x v="28"/>
    <x v="28"/>
    <s v="BU-87-2-42"/>
    <s v="2690F090001"/>
    <s v="0"/>
    <s v="Future Ready Reg. Apprenticeship Prog."/>
    <n v="3.4599999999999999E-2"/>
    <n v="2.7000000000000001E-3"/>
    <n v="0"/>
  </r>
  <r>
    <s v="FTE"/>
    <s v="Grant Program &amp; Aid to Individuals"/>
    <s v="674"/>
    <s v="Economic Development"/>
    <s v="270SD"/>
    <x v="20"/>
    <x v="20"/>
    <x v="28"/>
    <x v="28"/>
    <s v="BU-89-1-30"/>
    <s v="2690000009Q"/>
    <s v="0"/>
    <s v="Non Profit Relief Fund"/>
    <n v="0"/>
    <n v="0"/>
    <n v="0"/>
  </r>
  <r>
    <s v="FTE"/>
    <s v="No Approp Type Selected"/>
    <s v="674"/>
    <s v="Economic Development"/>
    <s v="270SD"/>
    <x v="20"/>
    <x v="20"/>
    <x v="28"/>
    <x v="28"/>
    <s v="BU-89-1-31"/>
    <s v="2690000009R"/>
    <s v="0"/>
    <s v="Small Business Utility Assistance Fund"/>
    <n v="0"/>
    <n v="0"/>
    <n v="0"/>
  </r>
  <r>
    <s v="FTE"/>
    <s v="Grant Program &amp; Aid to Individuals"/>
    <s v="674"/>
    <s v="Economic Development"/>
    <s v="270SD"/>
    <x v="20"/>
    <x v="20"/>
    <x v="28"/>
    <x v="28"/>
    <s v="BU-89-1-32"/>
    <s v="2690000009X"/>
    <s v="0"/>
    <s v="Biofuels Relief Fund"/>
    <n v="0"/>
    <n v="0"/>
    <n v="0"/>
  </r>
  <r>
    <s v="FTE"/>
    <s v="Grant Program &amp; Aid to Individuals"/>
    <s v="674"/>
    <s v="Economic Development"/>
    <s v="270SD"/>
    <x v="20"/>
    <x v="20"/>
    <x v="28"/>
    <x v="28"/>
    <s v="BU-89-1-33"/>
    <s v="2690000010C"/>
    <s v="0"/>
    <s v="Movie Theater Relief Fund"/>
    <n v="0"/>
    <n v="0"/>
    <n v="0"/>
  </r>
  <r>
    <s v="FTE"/>
    <s v="Grant Program &amp; Aid to Individuals"/>
    <s v="674"/>
    <s v="Economic Development"/>
    <s v="270SD"/>
    <x v="20"/>
    <x v="20"/>
    <x v="28"/>
    <x v="28"/>
    <s v="BU-89-1-34"/>
    <s v="2690000010D"/>
    <s v="0"/>
    <s v="Couny Fair &amp; CVB Relief Fund"/>
    <n v="0"/>
    <n v="0"/>
    <n v="0"/>
  </r>
  <r>
    <s v="FTE"/>
    <s v="Grant Program &amp; Aid to Individuals"/>
    <s v="674"/>
    <s v="Economic Development"/>
    <s v="270SD"/>
    <x v="20"/>
    <x v="20"/>
    <x v="28"/>
    <x v="28"/>
    <s v="BU-89-1-28"/>
    <s v="26900000379"/>
    <s v="0"/>
    <s v="Small Business Disaster Assistance"/>
    <n v="0"/>
    <n v="0"/>
    <n v="0"/>
  </r>
  <r>
    <s v="FTE"/>
    <s v="State Government Operations"/>
    <s v="674"/>
    <s v="Economic Development"/>
    <s v="270SD"/>
    <x v="20"/>
    <x v="20"/>
    <x v="28"/>
    <x v="28"/>
    <s v="BU-88-1-95"/>
    <s v="2690000008F"/>
    <s v="0"/>
    <s v="Iowa Comm. Volunteer Ser. - Community Prog. Fund"/>
    <n v="5.1499999999999997E-2"/>
    <n v="5.7500000000000002E-2"/>
    <n v="0.17630000000000001"/>
  </r>
  <r>
    <s v="FTE"/>
    <m/>
    <s v="674"/>
    <s v="Economic Development"/>
    <s v="270SD"/>
    <x v="20"/>
    <x v="20"/>
    <x v="28"/>
    <x v="28"/>
    <s v="BU-90-1-28"/>
    <s v="2690000010J"/>
    <s v="0"/>
    <s v="Fund Only"/>
    <n v="0"/>
    <n v="0"/>
    <n v="0"/>
  </r>
  <r>
    <s v="FTE"/>
    <m/>
    <s v="674"/>
    <s v="Economic Development"/>
    <s v="270SD"/>
    <x v="20"/>
    <x v="20"/>
    <x v="28"/>
    <x v="28"/>
    <s v="BU-89-2-19"/>
    <s v="2690000010K"/>
    <s v="0"/>
    <s v="Fund Only"/>
    <n v="0"/>
    <n v="0"/>
    <n v="0.23019999999999999"/>
  </r>
  <r>
    <s v="FTE"/>
    <m/>
    <s v="674"/>
    <s v="Economic Development"/>
    <s v="270SD"/>
    <x v="20"/>
    <x v="20"/>
    <x v="28"/>
    <x v="28"/>
    <s v="BU-89-2-20"/>
    <s v="2690000010N"/>
    <s v="0"/>
    <s v="Fund Only"/>
    <n v="0"/>
    <n v="0"/>
    <n v="0.20380000000000001"/>
  </r>
  <r>
    <s v="FTE"/>
    <m/>
    <s v="674"/>
    <s v="Economic Development"/>
    <s v="270SD"/>
    <x v="20"/>
    <x v="20"/>
    <x v="28"/>
    <x v="28"/>
    <s v="BU-89-2-40"/>
    <s v="2690000010X"/>
    <s v="0"/>
    <s v="Fund Only"/>
    <n v="0"/>
    <n v="0"/>
    <n v="0.59889999999999999"/>
  </r>
  <r>
    <s v="FTE"/>
    <m/>
    <s v="674"/>
    <s v="Economic Development"/>
    <s v="270SD"/>
    <x v="20"/>
    <x v="20"/>
    <x v="28"/>
    <x v="28"/>
    <s v="BU-90-1-35"/>
    <s v="2690000010Y"/>
    <s v="0"/>
    <s v="Fund Only"/>
    <n v="0"/>
    <n v="0"/>
    <n v="0.24329999999999999"/>
  </r>
  <r>
    <s v="FTE"/>
    <m/>
    <s v="674"/>
    <s v="Economic Development"/>
    <s v="276SD"/>
    <x v="21"/>
    <x v="21"/>
    <x v="29"/>
    <x v="29"/>
    <s v="BU-83-2-1464"/>
    <s v="27000000169"/>
    <s v="0"/>
    <s v="Finance Authority"/>
    <n v="83.100800000000007"/>
    <n v="90.046800000000005"/>
    <n v="92.940700000000007"/>
  </r>
  <r>
    <s v="FTE"/>
    <m/>
    <s v="674"/>
    <s v="Economic Development"/>
    <s v="276SD"/>
    <x v="21"/>
    <x v="21"/>
    <x v="29"/>
    <x v="29"/>
    <s v="BU-83-2-1463"/>
    <s v="27000000164"/>
    <s v="0"/>
    <s v="Title Guaranty Fund"/>
    <n v="0"/>
    <n v="0"/>
    <n v="0"/>
  </r>
  <r>
    <s v="FTE"/>
    <s v="State Government Operations"/>
    <s v="674"/>
    <s v="Economic Development"/>
    <s v="320SD"/>
    <x v="22"/>
    <x v="22"/>
    <x v="30"/>
    <x v="30"/>
    <s v="BU-83-2-2214"/>
    <s v="3090Q020001"/>
    <s v="0"/>
    <s v="Labor Services Division"/>
    <n v="48.301200000000001"/>
    <n v="52.252099999999999"/>
    <n v="50.701700000000002"/>
  </r>
  <r>
    <s v="FTE"/>
    <s v="State Government Operations"/>
    <s v="674"/>
    <s v="Economic Development"/>
    <s v="320SD"/>
    <x v="22"/>
    <x v="22"/>
    <x v="30"/>
    <x v="30"/>
    <s v="BU-83-2-2213"/>
    <s v="3090Q010001"/>
    <s v="0"/>
    <s v="Workers' Compensation Division"/>
    <n v="23.997199999999999"/>
    <n v="24.869399999999999"/>
    <n v="23.434899999999999"/>
  </r>
  <r>
    <s v="FTE"/>
    <m/>
    <s v="674"/>
    <s v="Economic Development"/>
    <s v="320SD"/>
    <x v="22"/>
    <x v="22"/>
    <x v="30"/>
    <x v="30"/>
    <s v="BU-83-2-2212"/>
    <s v="30900000953"/>
    <s v="0"/>
    <s v="Field Office Operating Fund"/>
    <n v="175.26990000000001"/>
    <n v="179.38939999999999"/>
    <n v="165.5044"/>
  </r>
  <r>
    <s v="FTE"/>
    <s v="State Government Operations"/>
    <s v="674"/>
    <s v="Economic Development"/>
    <s v="320SD"/>
    <x v="22"/>
    <x v="22"/>
    <x v="30"/>
    <x v="30"/>
    <s v="BU-83-2-2242"/>
    <s v="3090Q370001"/>
    <s v="0"/>
    <s v="Offender Reentry Program"/>
    <n v="4.8148"/>
    <n v="4.6115000000000004"/>
    <n v="4.7702"/>
  </r>
  <r>
    <s v="FTE"/>
    <s v="State Government Operations"/>
    <s v="674"/>
    <s v="Economic Development"/>
    <s v="320SD"/>
    <x v="22"/>
    <x v="22"/>
    <x v="30"/>
    <x v="30"/>
    <s v="BU-83-2-2243"/>
    <s v="3090Q380001"/>
    <s v="0"/>
    <s v="Employee Misclassification Program"/>
    <n v="3.1974999999999998"/>
    <n v="3.1044999999999998"/>
    <n v="2.9996999999999998"/>
  </r>
  <r>
    <s v="FTE"/>
    <s v="State Government Operations"/>
    <s v="674"/>
    <s v="Economic Development"/>
    <s v="320SD"/>
    <x v="22"/>
    <x v="22"/>
    <x v="30"/>
    <x v="30"/>
    <s v="BU-88-2-3"/>
    <s v="3090Q310006"/>
    <s v="0"/>
    <s v="Future Ready Iowa Coordinator - SWJCF"/>
    <n v="0.80769999999999997"/>
    <n v="0.80559999999999998"/>
    <n v="0.97309999999999997"/>
  </r>
  <r>
    <s v="FTE"/>
    <s v="State Government Operations"/>
    <s v="674"/>
    <s v="Economic Development"/>
    <s v="320SD"/>
    <x v="22"/>
    <x v="22"/>
    <x v="30"/>
    <x v="30"/>
    <s v="BU-87-2-32"/>
    <s v="3090QA20001"/>
    <s v="0"/>
    <s v="Future Ready Iowa Coordinator - GF"/>
    <n v="0"/>
    <n v="0"/>
    <n v="0"/>
  </r>
  <r>
    <s v="FTE"/>
    <m/>
    <s v="674"/>
    <s v="Economic Development"/>
    <s v="320SD"/>
    <x v="22"/>
    <x v="22"/>
    <x v="30"/>
    <x v="30"/>
    <s v="BU-83-2-2195"/>
    <s v="30900000052"/>
    <s v="0"/>
    <s v="Special Contingency Fund"/>
    <n v="58.760599999999997"/>
    <n v="68.884399999999999"/>
    <n v="68.191599999999994"/>
  </r>
  <r>
    <s v="FTE"/>
    <m/>
    <s v="674"/>
    <s v="Economic Development"/>
    <s v="320SD"/>
    <x v="22"/>
    <x v="22"/>
    <x v="30"/>
    <x v="30"/>
    <s v="BU-83-2-2198"/>
    <s v="30900000107"/>
    <s v="0"/>
    <s v="IWD Major Federal Programs"/>
    <n v="198.31030000000001"/>
    <n v="217.61330000000001"/>
    <n v="242.8348"/>
  </r>
  <r>
    <s v="FTE"/>
    <m/>
    <s v="674"/>
    <s v="Economic Development"/>
    <s v="320SD"/>
    <x v="22"/>
    <x v="22"/>
    <x v="30"/>
    <x v="30"/>
    <s v="BU-83-2-2199"/>
    <s v="30900000108"/>
    <s v="0"/>
    <s v="Workforce Minor Programs"/>
    <n v="93.260599999999997"/>
    <n v="94.063000000000002"/>
    <n v="101.8154"/>
  </r>
  <r>
    <s v="FTE"/>
    <m/>
    <s v="674"/>
    <s v="Economic Development"/>
    <s v="320SD"/>
    <x v="22"/>
    <x v="22"/>
    <x v="30"/>
    <x v="30"/>
    <s v="BU-83-2-2201"/>
    <s v="30900000442"/>
    <s v="0"/>
    <s v="Amateur Boxing Grants Fund"/>
    <n v="0.1198"/>
    <n v="9.1600000000000001E-2"/>
    <n v="5.0099999999999999E-2"/>
  </r>
  <r>
    <s v="FTE"/>
    <m/>
    <s v="674"/>
    <s v="Economic Development"/>
    <s v="320SD"/>
    <x v="22"/>
    <x v="22"/>
    <x v="30"/>
    <x v="30"/>
    <s v="BU-83-2-2204"/>
    <s v="30900000648"/>
    <s v="0"/>
    <s v="Boiler Safety Fund"/>
    <n v="6.5612000000000004"/>
    <n v="6.5667"/>
    <n v="6.5427"/>
  </r>
  <r>
    <s v="FTE"/>
    <m/>
    <s v="674"/>
    <s v="Economic Development"/>
    <s v="320SD"/>
    <x v="22"/>
    <x v="22"/>
    <x v="30"/>
    <x v="30"/>
    <s v="BU-83-2-2205"/>
    <s v="30900000649"/>
    <s v="0"/>
    <s v="Elevator Safety Fund"/>
    <n v="15.272600000000001"/>
    <n v="15.722300000000001"/>
    <n v="15.8626"/>
  </r>
  <r>
    <s v="FTE"/>
    <s v="No Approp Type Selected"/>
    <s v="674"/>
    <s v="Economic Development"/>
    <s v="320SD"/>
    <x v="22"/>
    <x v="22"/>
    <x v="30"/>
    <x v="30"/>
    <s v="BU-83-2-2206"/>
    <s v="3090000064H"/>
    <s v="0"/>
    <s v="Contractor Reg. Revolving Fund"/>
    <n v="4.3208000000000002"/>
    <n v="3.8407"/>
    <n v="3.5129999999999999"/>
  </r>
  <r>
    <s v="FTE"/>
    <m/>
    <s v="674"/>
    <s v="Economic Development"/>
    <s v="320SD"/>
    <x v="22"/>
    <x v="22"/>
    <x v="30"/>
    <x v="30"/>
    <s v="BU-83-2-2203"/>
    <s v="30900000497"/>
    <s v="0"/>
    <s v="Disaster Unemployment Benefits Fund"/>
    <n v="0"/>
    <n v="0"/>
    <n v="0"/>
  </r>
  <r>
    <s v="FTE"/>
    <s v="State Government Operations"/>
    <s v="674"/>
    <s v="Economic Development"/>
    <s v="755SD"/>
    <x v="23"/>
    <x v="23"/>
    <x v="31"/>
    <x v="31"/>
    <s v="BU-83-2-4128"/>
    <s v="5720Q810001"/>
    <s v="0"/>
    <s v="General Office"/>
    <n v="10.165800000000001"/>
    <n v="9.8110999999999997"/>
    <n v="9.1585999999999999"/>
  </r>
  <r>
    <s v="FTE"/>
    <s v="State Government Operations"/>
    <s v="674"/>
    <s v="Economic Development"/>
    <s v="800SD"/>
    <x v="18"/>
    <x v="18"/>
    <x v="26"/>
    <x v="26"/>
    <s v="BU-85-2-35"/>
    <s v="6150L430006"/>
    <s v="0"/>
    <s v="ISU - Economic Development - SWJCF"/>
    <n v="56.63"/>
    <n v="10.77"/>
    <n v="50.95"/>
  </r>
  <r>
    <s v="FTE"/>
    <s v="State Government Operations"/>
    <s v="674"/>
    <s v="Economic Development"/>
    <s v="800SD"/>
    <x v="18"/>
    <x v="18"/>
    <x v="26"/>
    <x v="26"/>
    <s v="BU-85-2-60"/>
    <s v="6150L060006"/>
    <s v="0"/>
    <s v="UI - Economic Development - SWJCF"/>
    <n v="1.9"/>
    <n v="1.83"/>
    <n v="6"/>
  </r>
  <r>
    <s v="FTE"/>
    <s v="State Government Operations"/>
    <s v="674"/>
    <s v="Economic Development"/>
    <s v="800SD"/>
    <x v="18"/>
    <x v="18"/>
    <x v="26"/>
    <x v="26"/>
    <s v="BU-85-2-32"/>
    <s v="6150L200006"/>
    <s v="0"/>
    <s v="UI - Entrepreneur and Econ Growth - SWJCF"/>
    <n v="8"/>
    <n v="8"/>
    <n v="8"/>
  </r>
  <r>
    <s v="FTE"/>
    <s v="State Government Operations"/>
    <s v="674"/>
    <s v="Economic Development"/>
    <s v="800SD"/>
    <x v="18"/>
    <x v="18"/>
    <x v="26"/>
    <x v="26"/>
    <s v="BU-85-2-36"/>
    <s v="6150L520006"/>
    <s v="0"/>
    <s v="UNI - Economic Development - SWJCF"/>
    <n v="8.2899999999999991"/>
    <n v="9.7200000000000006"/>
    <n v="10"/>
  </r>
  <r>
    <s v="FTE"/>
    <s v="State Government Operations"/>
    <s v="674"/>
    <s v="Economic Development"/>
    <s v="800SD"/>
    <x v="18"/>
    <x v="18"/>
    <x v="26"/>
    <x v="26"/>
    <s v="BU-88-1-65"/>
    <s v="6150LD30001"/>
    <s v="0"/>
    <s v="ISU - Biosciences Innovation Ecosystem - GF"/>
    <n v="3"/>
    <n v="2.82"/>
    <n v="8.4"/>
  </r>
  <r>
    <s v="FTE"/>
    <s v="State Government Operations"/>
    <s v="674"/>
    <s v="Economic Development"/>
    <s v="800SD"/>
    <x v="18"/>
    <x v="18"/>
    <x v="26"/>
    <x v="26"/>
    <s v="BU-88-2-25"/>
    <s v="6150LD50001"/>
    <s v="0"/>
    <s v="UI - Biosciences Innovation Ecosystem - GF"/>
    <n v="0.83"/>
    <n v="0.75"/>
    <n v="4.3499999999999996"/>
  </r>
  <r>
    <s v="FTE"/>
    <s v="State Government Operations"/>
    <s v="674"/>
    <s v="Economic Development"/>
    <s v="800SD"/>
    <x v="18"/>
    <x v="18"/>
    <x v="26"/>
    <x v="26"/>
    <s v="BU-88-2-26"/>
    <s v="6150LD60001"/>
    <s v="0"/>
    <s v="UNI - Additive Manufacturing - GF"/>
    <n v="2.7"/>
    <n v="8.76"/>
    <n v="2.73"/>
  </r>
  <r>
    <s v="FTE"/>
    <s v="State Government Operations"/>
    <s v="675"/>
    <s v="Education"/>
    <s v="130SD"/>
    <x v="24"/>
    <x v="24"/>
    <x v="32"/>
    <x v="32"/>
    <s v="BU-83-2-516"/>
    <s v="1310J010001"/>
    <s v="0"/>
    <s v="Department for the Blind"/>
    <n v="72.143699999999995"/>
    <n v="80.212000000000003"/>
    <n v="78.283100000000005"/>
  </r>
  <r>
    <s v="FTE"/>
    <s v="State Government Operations"/>
    <s v="675"/>
    <s v="Education"/>
    <s v="185SD"/>
    <x v="25"/>
    <x v="25"/>
    <x v="33"/>
    <x v="33"/>
    <s v="BU-83-2-2058"/>
    <s v="2840I010001"/>
    <s v="0"/>
    <s v="College Student Aid Commission"/>
    <n v="4.2004999999999999"/>
    <n v="3.2791999999999999"/>
    <n v="2.3515999999999999"/>
  </r>
  <r>
    <s v="FTE"/>
    <s v="State Government Operations"/>
    <s v="675"/>
    <s v="Education"/>
    <s v="185SD"/>
    <x v="25"/>
    <x v="25"/>
    <x v="33"/>
    <x v="33"/>
    <s v="BU-88-1-21"/>
    <s v="2840IZ80001"/>
    <s v="0"/>
    <s v="Future Ready Iowa Administration"/>
    <n v="0.58589999999999998"/>
    <n v="1.0455000000000001"/>
    <n v="1.0388999999999999"/>
  </r>
  <r>
    <s v="FTE"/>
    <m/>
    <s v="675"/>
    <s v="Education"/>
    <s v="185SD"/>
    <x v="25"/>
    <x v="25"/>
    <x v="33"/>
    <x v="33"/>
    <s v="BU-83-2-2042"/>
    <s v="28400000136"/>
    <s v="0"/>
    <s v="Public/Private Partnership"/>
    <n v="0.36030000000000001"/>
    <n v="0.3861"/>
    <n v="0.42770000000000002"/>
  </r>
  <r>
    <s v="FTE"/>
    <m/>
    <s v="675"/>
    <s v="Education"/>
    <s v="185SD"/>
    <x v="25"/>
    <x v="25"/>
    <x v="33"/>
    <x v="33"/>
    <s v="BU-83-2-2045"/>
    <s v="28400000163"/>
    <s v="0"/>
    <s v="Stafford Loan Program (GSL)"/>
    <n v="28.171399999999998"/>
    <n v="27.8584"/>
    <n v="26.698899999999998"/>
  </r>
  <r>
    <s v="FTE"/>
    <s v="State Government Operations"/>
    <s v="675"/>
    <s v="Education"/>
    <s v="185SD"/>
    <x v="25"/>
    <x v="25"/>
    <x v="33"/>
    <x v="33"/>
    <s v="BU-88-1-112"/>
    <s v="2840000007X"/>
    <s v="0"/>
    <s v="Postsecondary Registration Fund"/>
    <n v="4.1719999999999997"/>
    <n v="3.5209000000000001"/>
    <n v="3.6457999999999999"/>
  </r>
  <r>
    <s v="FTE"/>
    <s v="State Government Operations"/>
    <s v="675"/>
    <s v="Education"/>
    <s v="280SD"/>
    <x v="26"/>
    <x v="26"/>
    <x v="34"/>
    <x v="34"/>
    <s v="BU-83-2-1762"/>
    <s v="2820I510001"/>
    <s v="0"/>
    <s v="Administration"/>
    <n v="58.077300000000001"/>
    <n v="58.978999999999999"/>
    <n v="53.759500000000003"/>
  </r>
  <r>
    <s v="FTE"/>
    <s v="State Government Operations"/>
    <s v="675"/>
    <s v="Education"/>
    <s v="280SD"/>
    <x v="26"/>
    <x v="26"/>
    <x v="34"/>
    <x v="34"/>
    <s v="BU-83-2-1763"/>
    <s v="2820I520001"/>
    <s v="0"/>
    <s v="Career Technical Education Administration"/>
    <n v="9.6613000000000007"/>
    <n v="8.8416999999999994"/>
    <n v="8.3600999999999992"/>
  </r>
  <r>
    <s v="FTE"/>
    <s v="State Government Operations"/>
    <s v="675"/>
    <s v="Education"/>
    <s v="280SD"/>
    <x v="26"/>
    <x v="26"/>
    <x v="34"/>
    <x v="34"/>
    <s v="BU-83-2-1797"/>
    <s v="2820I930001"/>
    <s v="0"/>
    <s v="State Library"/>
    <n v="21.6938"/>
    <n v="21.511800000000001"/>
    <n v="20.511600000000001"/>
  </r>
  <r>
    <s v="FTE"/>
    <s v="Local Government Assistance/Tax Relief"/>
    <s v="675"/>
    <s v="Education"/>
    <s v="280SD"/>
    <x v="26"/>
    <x v="26"/>
    <x v="34"/>
    <x v="34"/>
    <s v="BU-83-2-1767"/>
    <s v="2820I560001"/>
    <s v="0"/>
    <s v="School Food Service"/>
    <n v="22.057200000000002"/>
    <n v="23.049700000000001"/>
    <n v="20.272300000000001"/>
  </r>
  <r>
    <s v="FTE"/>
    <s v="Local Government Assistance/Tax Relief"/>
    <s v="675"/>
    <s v="Education"/>
    <s v="280SD"/>
    <x v="26"/>
    <x v="26"/>
    <x v="34"/>
    <x v="34"/>
    <s v="BU-83-2-1779"/>
    <s v="2820I690001"/>
    <s v="0"/>
    <s v="Student Achievement/Teacher Quality"/>
    <n v="4.9401000000000002"/>
    <n v="5.5029000000000003"/>
    <n v="4.2511000000000001"/>
  </r>
  <r>
    <s v="FTE"/>
    <s v="State Government Operations"/>
    <s v="675"/>
    <s v="Education"/>
    <s v="280SD"/>
    <x v="26"/>
    <x v="26"/>
    <x v="34"/>
    <x v="34"/>
    <s v="BU-86-1-1"/>
    <s v="2820W010001"/>
    <s v="0"/>
    <s v="Attendance Center/Website &amp; Data System"/>
    <n v="1.7042999999999999"/>
    <n v="1.9300999999999999"/>
    <n v="1.9088000000000001"/>
  </r>
  <r>
    <s v="FTE"/>
    <s v="State Government Operations"/>
    <s v="675"/>
    <s v="Education"/>
    <s v="280SD"/>
    <x v="26"/>
    <x v="26"/>
    <x v="34"/>
    <x v="34"/>
    <s v="BU-83-2-1693"/>
    <s v="28200000031"/>
    <s v="0"/>
    <s v="Education of Handicapped Act"/>
    <n v="41.148600000000002"/>
    <n v="44.367600000000003"/>
    <n v="39.345799999999997"/>
  </r>
  <r>
    <s v="FTE"/>
    <m/>
    <s v="675"/>
    <s v="Education"/>
    <s v="280SD"/>
    <x v="26"/>
    <x v="26"/>
    <x v="34"/>
    <x v="34"/>
    <s v="BU-83-2-1694"/>
    <s v="28200000064"/>
    <s v="0"/>
    <s v="Drinking Drivers Course"/>
    <n v="1.6081000000000001"/>
    <n v="1.7546999999999999"/>
    <n v="1.6583000000000001"/>
  </r>
  <r>
    <s v="FTE"/>
    <m/>
    <s v="675"/>
    <s v="Education"/>
    <s v="280SD"/>
    <x v="26"/>
    <x v="26"/>
    <x v="34"/>
    <x v="34"/>
    <s v="BU-83-2-1696"/>
    <s v="28200000205"/>
    <s v="0"/>
    <s v="NCES - NAEP Assessments"/>
    <n v="1.0076000000000001"/>
    <n v="1.0009999999999999"/>
    <n v="0.99990000000000001"/>
  </r>
  <r>
    <s v="FTE"/>
    <m/>
    <s v="675"/>
    <s v="Education"/>
    <s v="280SD"/>
    <x v="26"/>
    <x v="26"/>
    <x v="34"/>
    <x v="34"/>
    <s v="BU-83-2-1702"/>
    <s v="28200000229"/>
    <s v="0"/>
    <s v="Improving Teacher Quality Grants"/>
    <n v="4.4794"/>
    <n v="4.4790000000000001"/>
    <n v="3.4100999999999999"/>
  </r>
  <r>
    <s v="FTE"/>
    <m/>
    <s v="675"/>
    <s v="Education"/>
    <s v="280SD"/>
    <x v="26"/>
    <x v="26"/>
    <x v="34"/>
    <x v="34"/>
    <s v="BU-83-2-1707"/>
    <s v="28200000268"/>
    <s v="0"/>
    <s v="Community Learning Centers"/>
    <n v="1.5939000000000001"/>
    <n v="1.3284"/>
    <n v="1.1133999999999999"/>
  </r>
  <r>
    <s v="FTE"/>
    <m/>
    <s v="675"/>
    <s v="Education"/>
    <s v="280SD"/>
    <x v="26"/>
    <x v="26"/>
    <x v="34"/>
    <x v="34"/>
    <s v="BU-83-2-1709"/>
    <s v="28200000275"/>
    <s v="0"/>
    <s v="State Assessment"/>
    <n v="16.768699999999999"/>
    <n v="18.0899"/>
    <n v="18.302399999999999"/>
  </r>
  <r>
    <s v="FTE"/>
    <m/>
    <s v="675"/>
    <s v="Education"/>
    <s v="280SD"/>
    <x v="26"/>
    <x v="26"/>
    <x v="34"/>
    <x v="34"/>
    <s v="BU-83-2-1710"/>
    <s v="28200000277"/>
    <s v="0"/>
    <s v="Adult Education"/>
    <n v="3.9340999999999999"/>
    <n v="4.0622999999999996"/>
    <n v="3.871"/>
  </r>
  <r>
    <s v="FTE"/>
    <m/>
    <s v="675"/>
    <s v="Education"/>
    <s v="280SD"/>
    <x v="26"/>
    <x v="26"/>
    <x v="34"/>
    <x v="34"/>
    <s v="BU-83-2-1712"/>
    <s v="28200000281"/>
    <s v="0"/>
    <s v="Veterans Education"/>
    <n v="2.0152999999999999"/>
    <n v="2.0021"/>
    <n v="1.9998"/>
  </r>
  <r>
    <s v="FTE"/>
    <m/>
    <s v="675"/>
    <s v="Education"/>
    <s v="280SD"/>
    <x v="26"/>
    <x v="26"/>
    <x v="34"/>
    <x v="34"/>
    <s v="BU-83-2-1713"/>
    <s v="28200000282"/>
    <s v="0"/>
    <s v="DE Nonfederal Grants"/>
    <n v="6.8552999999999997"/>
    <n v="3.5928"/>
    <n v="2.9552"/>
  </r>
  <r>
    <s v="FTE"/>
    <m/>
    <s v="675"/>
    <s v="Education"/>
    <s v="280SD"/>
    <x v="26"/>
    <x v="26"/>
    <x v="34"/>
    <x v="34"/>
    <s v="BU-83-2-1714"/>
    <s v="28200000283"/>
    <s v="0"/>
    <s v="ESEA Title 1"/>
    <n v="5.6921999999999997"/>
    <n v="5.1116000000000001"/>
    <n v="6.4082999999999997"/>
  </r>
  <r>
    <s v="FTE"/>
    <m/>
    <s v="675"/>
    <s v="Education"/>
    <s v="280SD"/>
    <x v="26"/>
    <x v="26"/>
    <x v="34"/>
    <x v="34"/>
    <s v="BU-83-2-1717"/>
    <s v="28200000286"/>
    <s v="0"/>
    <s v="Handicapped Personnel Preparation"/>
    <n v="1.7806999999999999"/>
    <n v="0.82210000000000005"/>
    <n v="0"/>
  </r>
  <r>
    <s v="FTE"/>
    <m/>
    <s v="675"/>
    <s v="Education"/>
    <s v="280SD"/>
    <x v="26"/>
    <x v="26"/>
    <x v="34"/>
    <x v="34"/>
    <s v="BU-83-2-1719"/>
    <s v="28200000289"/>
    <s v="0"/>
    <s v="English Language Acquisition"/>
    <n v="1.1866000000000001"/>
    <n v="1.1429"/>
    <n v="1.0892999999999999"/>
  </r>
  <r>
    <s v="FTE"/>
    <m/>
    <s v="675"/>
    <s v="Education"/>
    <s v="280SD"/>
    <x v="26"/>
    <x v="26"/>
    <x v="34"/>
    <x v="34"/>
    <s v="BU-83-2-1722"/>
    <s v="28200000313"/>
    <s v="0"/>
    <s v="LSTA"/>
    <n v="4.0305999999999997"/>
    <n v="4.0194999999999999"/>
    <n v="4.8000999999999996"/>
  </r>
  <r>
    <s v="FTE"/>
    <s v="State Government Operations"/>
    <s v="675"/>
    <s v="Education"/>
    <s v="280SD"/>
    <x v="26"/>
    <x v="26"/>
    <x v="34"/>
    <x v="34"/>
    <s v="BU-83-2-1732"/>
    <s v="28200000401"/>
    <s v="0"/>
    <s v="AIDS Education"/>
    <n v="0"/>
    <n v="0"/>
    <n v="0"/>
  </r>
  <r>
    <s v="FTE"/>
    <m/>
    <s v="675"/>
    <s v="Education"/>
    <s v="280SD"/>
    <x v="26"/>
    <x v="26"/>
    <x v="34"/>
    <x v="34"/>
    <s v="BU-83-2-1734"/>
    <s v="28200000404"/>
    <s v="0"/>
    <s v="School Bus Driver Permit"/>
    <n v="5.0381999999999998"/>
    <n v="5.0530999999999997"/>
    <n v="4.6528"/>
  </r>
  <r>
    <s v="FTE"/>
    <m/>
    <s v="675"/>
    <s v="Education"/>
    <s v="280SD"/>
    <x v="26"/>
    <x v="26"/>
    <x v="34"/>
    <x v="34"/>
    <s v="BU-83-2-1735"/>
    <s v="28200000406"/>
    <s v="0"/>
    <s v="Miscellaneous Federal Grants"/>
    <n v="3.5653999999999999"/>
    <n v="2.8016000000000001"/>
    <n v="8.02"/>
  </r>
  <r>
    <s v="FTE"/>
    <m/>
    <s v="675"/>
    <s v="Education"/>
    <s v="280SD"/>
    <x v="26"/>
    <x v="26"/>
    <x v="34"/>
    <x v="34"/>
    <s v="BU-83-2-1737"/>
    <s v="28200000412"/>
    <s v="0"/>
    <s v="Headstart Collaborative Grant"/>
    <n v="0.62350000000000005"/>
    <n v="0.4662"/>
    <n v="0.82799999999999996"/>
  </r>
  <r>
    <s v="FTE"/>
    <m/>
    <s v="675"/>
    <s v="Education"/>
    <s v="280SD"/>
    <x v="26"/>
    <x v="26"/>
    <x v="34"/>
    <x v="34"/>
    <s v="BU-83-2-1740"/>
    <s v="28200000448"/>
    <s v="0"/>
    <s v="ESEA Title II"/>
    <n v="0"/>
    <n v="0"/>
    <n v="0"/>
  </r>
  <r>
    <s v="FTE"/>
    <m/>
    <s v="675"/>
    <s v="Education"/>
    <s v="280SD"/>
    <x v="26"/>
    <x v="26"/>
    <x v="34"/>
    <x v="34"/>
    <s v="BU-83-2-1742"/>
    <s v="28200000475"/>
    <s v="0"/>
    <s v="Vocational Education Act"/>
    <n v="5.0214999999999996"/>
    <n v="7.6311"/>
    <n v="8.2916000000000007"/>
  </r>
  <r>
    <s v="FTE"/>
    <m/>
    <s v="675"/>
    <s v="Education"/>
    <s v="280SD"/>
    <x v="26"/>
    <x v="26"/>
    <x v="34"/>
    <x v="34"/>
    <s v="BU-83-2-1743"/>
    <s v="28200000484"/>
    <s v="0"/>
    <s v="Homeless Child and Adults"/>
    <n v="0.8125"/>
    <n v="0.84830000000000005"/>
    <n v="0.63390000000000002"/>
  </r>
  <r>
    <s v="FTE"/>
    <m/>
    <s v="675"/>
    <s v="Education"/>
    <s v="280SD"/>
    <x v="26"/>
    <x v="26"/>
    <x v="34"/>
    <x v="34"/>
    <s v="BU-84-2-12"/>
    <s v="28200000986"/>
    <s v="0"/>
    <s v="Early Childhood Iowa Fund"/>
    <n v="0.1162"/>
    <n v="0.10489999999999999"/>
    <n v="1.01E-2"/>
  </r>
  <r>
    <s v="FTE"/>
    <s v="State Government Operations"/>
    <s v="675"/>
    <s v="Education"/>
    <s v="280SD"/>
    <x v="26"/>
    <x v="26"/>
    <x v="34"/>
    <x v="34"/>
    <s v="BU-83-2-1765"/>
    <s v="2820I540001"/>
    <s v="0"/>
    <s v="Board of Educational Examiners"/>
    <n v="0"/>
    <n v="0"/>
    <n v="0"/>
  </r>
  <r>
    <s v="FTE"/>
    <s v="State Government Operations"/>
    <s v="675"/>
    <s v="Education"/>
    <s v="280SD"/>
    <x v="26"/>
    <x v="26"/>
    <x v="34"/>
    <x v="34"/>
    <s v="BU-85-2-20"/>
    <s v="2820IF80001"/>
    <s v="0"/>
    <s v="Iowa Learning Online Initiative"/>
    <n v="0"/>
    <n v="0"/>
    <n v="0"/>
  </r>
  <r>
    <s v="FTE"/>
    <s v="No Approp Type Selected"/>
    <s v="675"/>
    <s v="Education"/>
    <s v="280SD"/>
    <x v="26"/>
    <x v="26"/>
    <x v="34"/>
    <x v="34"/>
    <s v="BU-88-1-106"/>
    <s v="2820000007Q"/>
    <s v="0"/>
    <s v="Pathways for Academic Career &amp; Employ."/>
    <n v="1.21E-2"/>
    <n v="1.2675000000000001"/>
    <n v="0.99990000000000001"/>
  </r>
  <r>
    <s v="FTE"/>
    <s v="State Government Operations"/>
    <s v="675"/>
    <s v="Education"/>
    <s v="280SD"/>
    <x v="26"/>
    <x v="26"/>
    <x v="35"/>
    <x v="35"/>
    <s v="BU-83-2-2014"/>
    <s v="2830I670001"/>
    <s v="0"/>
    <s v="Vocational Rehabilitation"/>
    <n v="233.93809999999999"/>
    <n v="235.4623"/>
    <n v="231.8442"/>
  </r>
  <r>
    <s v="FTE"/>
    <s v="State Government Operations"/>
    <s v="675"/>
    <s v="Education"/>
    <s v="280SD"/>
    <x v="26"/>
    <x v="26"/>
    <x v="35"/>
    <x v="35"/>
    <s v="BU-83-2-2015"/>
    <s v="2830I680001"/>
    <s v="0"/>
    <s v="Independent Living"/>
    <n v="0.86439999999999995"/>
    <n v="0.71650000000000003"/>
    <n v="0.71189999999999998"/>
  </r>
  <r>
    <s v="FTE"/>
    <m/>
    <s v="675"/>
    <s v="Education"/>
    <s v="280SD"/>
    <x v="26"/>
    <x v="26"/>
    <x v="35"/>
    <x v="35"/>
    <s v="BU-83-2-2006"/>
    <s v="28300000034"/>
    <s v="0"/>
    <s v="S.S.A. Program Income Account"/>
    <n v="0"/>
    <n v="0"/>
    <n v="0"/>
  </r>
  <r>
    <s v="FTE"/>
    <m/>
    <s v="675"/>
    <s v="Education"/>
    <s v="280SD"/>
    <x v="26"/>
    <x v="26"/>
    <x v="35"/>
    <x v="35"/>
    <s v="BU-83-2-2010"/>
    <s v="28300000394"/>
    <s v="0"/>
    <s v="DDS Account"/>
    <n v="144.55690000000001"/>
    <n v="154.74850000000001"/>
    <n v="168.3888"/>
  </r>
  <r>
    <s v="FTE"/>
    <m/>
    <s v="675"/>
    <s v="Education"/>
    <s v="280SD"/>
    <x v="26"/>
    <x v="26"/>
    <x v="35"/>
    <x v="35"/>
    <s v="BU-83-2-2011"/>
    <s v="28300000395"/>
    <s v="0"/>
    <s v="Vocational Rehabilitation-disabled"/>
    <n v="0"/>
    <n v="0"/>
    <n v="0"/>
  </r>
  <r>
    <s v="FTE"/>
    <m/>
    <s v="675"/>
    <s v="Education"/>
    <s v="280SD"/>
    <x v="26"/>
    <x v="26"/>
    <x v="35"/>
    <x v="35"/>
    <s v="BU-83-2-2012"/>
    <s v="28300000398"/>
    <s v="0"/>
    <s v="Transition Outcomes"/>
    <n v="0"/>
    <n v="0"/>
    <n v="0"/>
  </r>
  <r>
    <s v="FTE"/>
    <s v="Grant Program &amp; Aid to Individuals"/>
    <s v="675"/>
    <s v="Education"/>
    <s v="280SD"/>
    <x v="26"/>
    <x v="26"/>
    <x v="35"/>
    <x v="35"/>
    <s v="BU-83-2-2017"/>
    <s v="2830I800001"/>
    <s v="0"/>
    <s v="Entrepreneurs with Disabilities Program"/>
    <n v="1.1922999999999999"/>
    <n v="0.997"/>
    <n v="0.4597"/>
  </r>
  <r>
    <s v="FTE"/>
    <s v="State Government Operations"/>
    <s v="675"/>
    <s v="Education"/>
    <s v="280SD"/>
    <x v="26"/>
    <x v="26"/>
    <x v="35"/>
    <x v="35"/>
    <s v="BU-87-2-6"/>
    <s v="2830W250001"/>
    <s v="0"/>
    <s v="Vocational Rehabilitation Maint. of Effort"/>
    <n v="0"/>
    <n v="0"/>
    <n v="0"/>
  </r>
  <r>
    <s v="FTE"/>
    <s v="State Government Operations"/>
    <s v="675"/>
    <s v="Education"/>
    <s v="280SD"/>
    <x v="26"/>
    <x v="26"/>
    <x v="36"/>
    <x v="36"/>
    <s v="BU-83-2-2134"/>
    <s v="2850I780001"/>
    <s v="0"/>
    <s v="Iowa PBS Operations"/>
    <n v="56.957500000000003"/>
    <n v="55.615400000000001"/>
    <n v="56.287799999999997"/>
  </r>
  <r>
    <s v="FTE"/>
    <m/>
    <s v="675"/>
    <s v="Education"/>
    <s v="280SD"/>
    <x v="26"/>
    <x v="26"/>
    <x v="36"/>
    <x v="36"/>
    <s v="BU-83-2-2111"/>
    <s v="28500000004"/>
    <s v="0"/>
    <s v="CPB/CSG FY 90/91"/>
    <n v="7.6646000000000001"/>
    <n v="16.460899999999999"/>
    <n v="7.3727"/>
  </r>
  <r>
    <s v="FTE"/>
    <m/>
    <s v="675"/>
    <s v="Education"/>
    <s v="280SD"/>
    <x v="26"/>
    <x v="26"/>
    <x v="36"/>
    <x v="36"/>
    <s v="BU-83-2-2112"/>
    <s v="28500000033"/>
    <s v="0"/>
    <s v="CPB/CSG FY 91/93"/>
    <n v="17.692900000000002"/>
    <n v="7.4104000000000001"/>
    <n v="14.9961"/>
  </r>
  <r>
    <s v="FTE"/>
    <m/>
    <s v="675"/>
    <s v="Education"/>
    <s v="280SD"/>
    <x v="26"/>
    <x v="26"/>
    <x v="36"/>
    <x v="36"/>
    <s v="BU-83-2-2114"/>
    <s v="28500000069"/>
    <s v="0"/>
    <s v="NTIA Equipment Grants"/>
    <n v="0.59299999999999997"/>
    <n v="0.62649999999999995"/>
    <n v="0.61350000000000005"/>
  </r>
  <r>
    <s v="FTE"/>
    <m/>
    <s v="675"/>
    <s v="Education"/>
    <s v="280SD"/>
    <x v="26"/>
    <x v="26"/>
    <x v="36"/>
    <x v="36"/>
    <s v="BU-83-2-2115"/>
    <s v="28500000085"/>
    <s v="0"/>
    <s v="Contributions Holding Account"/>
    <n v="1.0076000000000001"/>
    <n v="1.0009999999999999"/>
    <n v="0.99990000000000001"/>
  </r>
  <r>
    <s v="FTE"/>
    <m/>
    <s v="675"/>
    <s v="Education"/>
    <s v="280SD"/>
    <x v="26"/>
    <x v="26"/>
    <x v="36"/>
    <x v="36"/>
    <s v="BU-83-2-2118"/>
    <s v="28500000303"/>
    <s v="0"/>
    <s v="Friends Funded Programming"/>
    <n v="6.0339"/>
    <n v="5.7725999999999997"/>
    <n v="5.4846000000000004"/>
  </r>
  <r>
    <s v="FTE"/>
    <m/>
    <s v="675"/>
    <s v="Education"/>
    <s v="280SD"/>
    <x v="26"/>
    <x v="26"/>
    <x v="36"/>
    <x v="36"/>
    <s v="BU-83-2-2119"/>
    <s v="28500000304"/>
    <s v="0"/>
    <s v="Education Telecommunications Project"/>
    <n v="1.8495999999999999"/>
    <n v="0.73729999999999996"/>
    <n v="0.39069999999999999"/>
  </r>
  <r>
    <s v="FTE"/>
    <m/>
    <s v="675"/>
    <s v="Education"/>
    <s v="280SD"/>
    <x v="26"/>
    <x v="26"/>
    <x v="36"/>
    <x v="36"/>
    <s v="BU-83-2-2120"/>
    <s v="28500000308"/>
    <s v="0"/>
    <s v="IPTV Marketing &amp; Distribution"/>
    <n v="0"/>
    <n v="0"/>
    <n v="0"/>
  </r>
  <r>
    <s v="FTE"/>
    <m/>
    <s v="675"/>
    <s v="Education"/>
    <s v="280SD"/>
    <x v="26"/>
    <x v="26"/>
    <x v="36"/>
    <x v="36"/>
    <s v="BU-83-2-2121"/>
    <s v="28500000311"/>
    <s v="0"/>
    <s v="IPTV Educational &amp; Contractual Fund"/>
    <n v="2.6052"/>
    <n v="2.3662999999999998"/>
    <n v="1.978"/>
  </r>
  <r>
    <s v="FTE"/>
    <m/>
    <s v="675"/>
    <s v="Education"/>
    <s v="280SD"/>
    <x v="26"/>
    <x v="26"/>
    <x v="37"/>
    <x v="37"/>
    <s v="BU-88-1-12"/>
    <s v="2860WZ90001"/>
    <s v="0"/>
    <s v="Board of Educational Examiners"/>
    <n v="12.9407"/>
    <n v="12.5562"/>
    <n v="13.059100000000001"/>
  </r>
  <r>
    <s v="FTE"/>
    <m/>
    <s v="675"/>
    <s v="Education"/>
    <s v="280SD"/>
    <x v="26"/>
    <x v="26"/>
    <x v="38"/>
    <x v="38"/>
    <s v="BU-90-1-31"/>
    <s v="28700000313"/>
    <s v="0"/>
    <s v="Fund Only"/>
    <n v="0"/>
    <n v="0"/>
    <n v="0"/>
  </r>
  <r>
    <s v="FTE"/>
    <m/>
    <s v="675"/>
    <s v="Education"/>
    <s v="280SD"/>
    <x v="26"/>
    <x v="26"/>
    <x v="38"/>
    <x v="38"/>
    <s v="BU-90-1-32"/>
    <s v="2870WZ10001"/>
    <s v="0"/>
    <s v="State Library"/>
    <n v="0"/>
    <n v="0"/>
    <n v="0"/>
  </r>
  <r>
    <s v="FTE"/>
    <s v="State Government Operations"/>
    <s v="675"/>
    <s v="Education"/>
    <s v="800SD"/>
    <x v="18"/>
    <x v="18"/>
    <x v="26"/>
    <x v="26"/>
    <s v="BU-83-2-4836"/>
    <s v="6150L700001"/>
    <s v="0"/>
    <s v="Regents Board Office"/>
    <n v="0"/>
    <n v="0"/>
    <n v="0"/>
  </r>
  <r>
    <s v="FTE"/>
    <s v="State Government Operations"/>
    <s v="675"/>
    <s v="Education"/>
    <s v="800SD"/>
    <x v="18"/>
    <x v="18"/>
    <x v="26"/>
    <x v="26"/>
    <s v="BU-83-2-4774"/>
    <s v="6150L010001"/>
    <s v="0"/>
    <s v="University of Iowa - General "/>
    <n v="5474.36"/>
    <n v="5259.83"/>
    <n v="5058.55"/>
  </r>
  <r>
    <s v="FTE"/>
    <s v="State Government Operations"/>
    <s v="675"/>
    <s v="Education"/>
    <s v="800SD"/>
    <x v="18"/>
    <x v="18"/>
    <x v="26"/>
    <x v="26"/>
    <s v="BU-83-2-4786"/>
    <s v="6150L130001"/>
    <s v="0"/>
    <s v="UI - Oakdale Campus"/>
    <n v="28.3"/>
    <n v="19.579999999999998"/>
    <n v="38.25"/>
  </r>
  <r>
    <s v="FTE"/>
    <s v="State Government Operations"/>
    <s v="675"/>
    <s v="Education"/>
    <s v="800SD"/>
    <x v="18"/>
    <x v="18"/>
    <x v="26"/>
    <x v="26"/>
    <s v="BU-83-2-4787"/>
    <s v="6150L140001"/>
    <s v="0"/>
    <s v="UI - Hygienic Laboratory"/>
    <n v="60.17"/>
    <n v="55.95"/>
    <n v="102.51"/>
  </r>
  <r>
    <s v="FTE"/>
    <s v="State Government Operations"/>
    <s v="675"/>
    <s v="Education"/>
    <s v="800SD"/>
    <x v="18"/>
    <x v="18"/>
    <x v="26"/>
    <x v="26"/>
    <s v="BU-83-2-4788"/>
    <s v="6150L150001"/>
    <s v="0"/>
    <s v="UI - Family Practice Program"/>
    <n v="3.13"/>
    <n v="3"/>
    <n v="2.71"/>
  </r>
  <r>
    <s v="FTE"/>
    <s v="State Government Operations"/>
    <s v="675"/>
    <s v="Education"/>
    <s v="800SD"/>
    <x v="18"/>
    <x v="18"/>
    <x v="26"/>
    <x v="26"/>
    <s v="BU-83-2-4789"/>
    <s v="6150L160001"/>
    <s v="0"/>
    <s v="UI - Specialized Children Health Services"/>
    <n v="4.63"/>
    <n v="3.73"/>
    <n v="4.16"/>
  </r>
  <r>
    <s v="FTE"/>
    <s v="State Government Operations"/>
    <s v="675"/>
    <s v="Education"/>
    <s v="800SD"/>
    <x v="18"/>
    <x v="18"/>
    <x v="26"/>
    <x v="26"/>
    <s v="BU-83-2-4780"/>
    <s v="6150L070001"/>
    <s v="0"/>
    <s v="UI - Iowa Cancer Registry"/>
    <n v="1.24"/>
    <n v="1.23"/>
    <n v="2.1"/>
  </r>
  <r>
    <s v="FTE"/>
    <s v="State Government Operations"/>
    <s v="675"/>
    <s v="Education"/>
    <s v="800SD"/>
    <x v="18"/>
    <x v="18"/>
    <x v="26"/>
    <x v="26"/>
    <s v="BU-83-2-4792"/>
    <s v="6150L190001"/>
    <s v="0"/>
    <s v="UI - Substance Abuse Consortium"/>
    <n v="0.54"/>
    <n v="0.5"/>
    <n v="0.99"/>
  </r>
  <r>
    <s v="FTE"/>
    <s v="State Government Operations"/>
    <s v="675"/>
    <s v="Education"/>
    <s v="800SD"/>
    <x v="18"/>
    <x v="18"/>
    <x v="26"/>
    <x v="26"/>
    <s v="BU-83-2-4845"/>
    <s v="6150L790001"/>
    <s v="0"/>
    <s v="UI - Biocatalysis"/>
    <n v="3.06"/>
    <n v="4.55"/>
    <n v="6.28"/>
  </r>
  <r>
    <s v="FTE"/>
    <s v="State Government Operations"/>
    <s v="675"/>
    <s v="Education"/>
    <s v="800SD"/>
    <x v="18"/>
    <x v="18"/>
    <x v="26"/>
    <x v="26"/>
    <s v="BU-83-2-4795"/>
    <s v="6150L250001"/>
    <s v="0"/>
    <s v="UI - Primary Health Care"/>
    <n v="5.31"/>
    <n v="4.84"/>
    <n v="6.22"/>
  </r>
  <r>
    <s v="FTE"/>
    <s v="State Government Operations"/>
    <s v="675"/>
    <s v="Education"/>
    <s v="800SD"/>
    <x v="18"/>
    <x v="18"/>
    <x v="26"/>
    <x v="26"/>
    <s v="BU-83-2-4781"/>
    <s v="6150L080001"/>
    <s v="0"/>
    <s v="UI - Iowa Birth Defects Registry"/>
    <n v="0.31"/>
    <n v="0.33"/>
    <n v="0.38"/>
  </r>
  <r>
    <s v="FTE"/>
    <s v="State Government Operations"/>
    <s v="675"/>
    <s v="Education"/>
    <s v="800SD"/>
    <x v="18"/>
    <x v="18"/>
    <x v="26"/>
    <x v="26"/>
    <s v="BU-83-2-4782"/>
    <s v="6150L090001"/>
    <s v="0"/>
    <s v="UI - Iowa Nonprofit Resource Center"/>
    <n v="1.86"/>
    <n v="1.81"/>
    <n v="2.75"/>
  </r>
  <r>
    <s v="FTE"/>
    <s v="State Government Operations"/>
    <s v="675"/>
    <s v="Education"/>
    <s v="800SD"/>
    <x v="18"/>
    <x v="18"/>
    <x v="26"/>
    <x v="26"/>
    <s v="BU-83-2-4796"/>
    <s v="6150L300001"/>
    <s v="0"/>
    <s v="Iowa State University - General"/>
    <n v="4613"/>
    <n v="4332.6499999999996"/>
    <n v="3647.42"/>
  </r>
  <r>
    <s v="FTE"/>
    <s v="State Government Operations"/>
    <s v="675"/>
    <s v="Education"/>
    <s v="800SD"/>
    <x v="18"/>
    <x v="18"/>
    <x v="26"/>
    <x v="26"/>
    <s v="BU-83-2-4805"/>
    <s v="6150L400001"/>
    <s v="0"/>
    <s v="ISU - Agricultural Experiment Station"/>
    <n v="237"/>
    <n v="217.34"/>
    <n v="546.98"/>
  </r>
  <r>
    <s v="FTE"/>
    <s v="State Government Operations"/>
    <s v="675"/>
    <s v="Education"/>
    <s v="800SD"/>
    <x v="18"/>
    <x v="18"/>
    <x v="26"/>
    <x v="26"/>
    <s v="BU-83-2-4806"/>
    <s v="6150L410001"/>
    <s v="0"/>
    <s v="ISU - Cooperative Extension"/>
    <n v="254"/>
    <n v="258.48"/>
    <n v="385.34"/>
  </r>
  <r>
    <s v="FTE"/>
    <s v="State Government Operations"/>
    <s v="675"/>
    <s v="Education"/>
    <s v="800SD"/>
    <x v="18"/>
    <x v="18"/>
    <x v="26"/>
    <x v="26"/>
    <s v="BU-83-2-4815"/>
    <s v="6150L500001"/>
    <s v="0"/>
    <s v="University of Northern Iowa - General"/>
    <n v="1281.8499999999999"/>
    <n v="1432.9"/>
    <n v="1250.28"/>
  </r>
  <r>
    <s v="FTE"/>
    <s v="State Government Operations"/>
    <s v="675"/>
    <s v="Education"/>
    <s v="800SD"/>
    <x v="18"/>
    <x v="18"/>
    <x v="26"/>
    <x v="26"/>
    <s v="BU-83-2-4821"/>
    <s v="6150L560001"/>
    <s v="0"/>
    <s v="UNI - Recycling and Reuse Center"/>
    <n v="2.16"/>
    <n v="3.18"/>
    <n v="1.93"/>
  </r>
  <r>
    <s v="FTE"/>
    <s v="State Government Operations"/>
    <s v="675"/>
    <s v="Education"/>
    <s v="800SD"/>
    <x v="18"/>
    <x v="18"/>
    <x v="26"/>
    <x v="26"/>
    <s v="BU-83-2-4816"/>
    <s v="6150L510001"/>
    <s v="0"/>
    <s v="UNI - Math &amp; Science Collaborative"/>
    <n v="4.5999999999999996"/>
    <n v="4.5999999999999996"/>
    <n v="5.5"/>
  </r>
  <r>
    <s v="FTE"/>
    <s v="State Government Operations"/>
    <s v="675"/>
    <s v="Education"/>
    <s v="800SD"/>
    <x v="18"/>
    <x v="18"/>
    <x v="26"/>
    <x v="26"/>
    <s v="BU-83-2-4819"/>
    <s v="6150L540001"/>
    <s v="0"/>
    <s v="UNI - Real Estate Education Program"/>
    <n v="0.6"/>
    <n v="0.59"/>
    <n v="0.86"/>
  </r>
  <r>
    <s v="FTE"/>
    <s v="State Government Operations"/>
    <s v="675"/>
    <s v="Education"/>
    <s v="800SD"/>
    <x v="18"/>
    <x v="18"/>
    <x v="26"/>
    <x v="26"/>
    <s v="BU-83-2-4826"/>
    <s v="6150L600001"/>
    <s v="0"/>
    <s v="Iowa School for the Deaf"/>
    <n v="120"/>
    <n v="116"/>
    <n v="120"/>
  </r>
  <r>
    <s v="FTE"/>
    <s v="State Government Operations"/>
    <s v="675"/>
    <s v="Education"/>
    <s v="800SD"/>
    <x v="18"/>
    <x v="18"/>
    <x v="26"/>
    <x v="26"/>
    <s v="BU-83-2-4831"/>
    <s v="6150L650001"/>
    <s v="0"/>
    <s v="Ed Services for Blind &amp; Visually Impaired"/>
    <n v="60.55"/>
    <n v="55"/>
    <n v="56"/>
  </r>
  <r>
    <s v="FTE"/>
    <s v="State Government Operations"/>
    <s v="675"/>
    <s v="Education"/>
    <s v="800SD"/>
    <x v="18"/>
    <x v="18"/>
    <x v="26"/>
    <x v="26"/>
    <s v="BU-83-2-4791"/>
    <s v="6150L180001"/>
    <s v="0"/>
    <s v="UI - Iowa Flood Center"/>
    <n v="11.82"/>
    <n v="8.7799999999999994"/>
    <n v="11.75"/>
  </r>
  <r>
    <s v="FTE"/>
    <s v="State Government Operations"/>
    <s v="675"/>
    <s v="Education"/>
    <s v="800SD"/>
    <x v="18"/>
    <x v="18"/>
    <x v="26"/>
    <x v="26"/>
    <s v="BU-84-1-139"/>
    <s v="6150L260001"/>
    <s v="0"/>
    <s v="UI - IA Online Advanced Placement Acad."/>
    <n v="1.65"/>
    <n v="1.81"/>
    <n v="1.74"/>
  </r>
  <r>
    <s v="FTE"/>
    <m/>
    <s v="675"/>
    <s v="Education"/>
    <s v="800SD"/>
    <x v="18"/>
    <x v="18"/>
    <x v="26"/>
    <x v="26"/>
    <s v="BU-83-2-4740"/>
    <s v="61500000414"/>
    <s v="0"/>
    <s v="UI Restricted"/>
    <n v="8343.61"/>
    <n v="8078.84"/>
    <n v="8139.21"/>
  </r>
  <r>
    <s v="FTE"/>
    <m/>
    <s v="675"/>
    <s v="Education"/>
    <s v="800SD"/>
    <x v="18"/>
    <x v="18"/>
    <x v="26"/>
    <x v="26"/>
    <s v="BU-83-2-4741"/>
    <s v="61500000416"/>
    <s v="0"/>
    <s v="ISD Restricted"/>
    <n v="3"/>
    <n v="5"/>
    <n v="2.95"/>
  </r>
  <r>
    <s v="FTE"/>
    <m/>
    <s v="675"/>
    <s v="Education"/>
    <s v="800SD"/>
    <x v="18"/>
    <x v="18"/>
    <x v="26"/>
    <x v="26"/>
    <s v="BU-83-2-4742"/>
    <s v="61500000417"/>
    <s v="0"/>
    <s v="IBSSS Restricted"/>
    <n v="2.04"/>
    <n v="10"/>
    <n v="2.67"/>
  </r>
  <r>
    <s v="FTE"/>
    <m/>
    <s v="675"/>
    <s v="Education"/>
    <s v="800SD"/>
    <x v="18"/>
    <x v="18"/>
    <x v="26"/>
    <x v="26"/>
    <s v="BU-83-2-4743"/>
    <s v="61500000418"/>
    <s v="0"/>
    <s v="UNI Restricted"/>
    <n v="401.63"/>
    <n v="1130.5"/>
    <n v="1071.95"/>
  </r>
  <r>
    <s v="FTE"/>
    <m/>
    <s v="675"/>
    <s v="Education"/>
    <s v="800SD"/>
    <x v="18"/>
    <x v="18"/>
    <x v="26"/>
    <x v="26"/>
    <s v="BU-83-2-4748"/>
    <s v="6150000042Z"/>
    <s v="0"/>
    <s v="ISU - Restricted"/>
    <n v="3824"/>
    <n v="4000.65"/>
    <n v="4192.75"/>
  </r>
  <r>
    <s v="FTE"/>
    <s v="No Approp Type Selected"/>
    <s v="675"/>
    <s v="Education"/>
    <s v="800SD"/>
    <x v="18"/>
    <x v="18"/>
    <x v="26"/>
    <x v="26"/>
    <s v="BU-86-1-44"/>
    <s v="6150000064X"/>
    <s v="0"/>
    <s v="UIHC Fund"/>
    <n v="10248.4"/>
    <n v="10644.55"/>
    <n v="11234.44"/>
  </r>
  <r>
    <s v="FTE"/>
    <m/>
    <s v="675"/>
    <s v="Education"/>
    <s v="800SD"/>
    <x v="18"/>
    <x v="18"/>
    <x v="26"/>
    <x v="26"/>
    <s v="BU-89-2-18"/>
    <s v="6150LE10001"/>
    <s v="0"/>
    <s v="UNI - Community College Degree Attainment Program"/>
    <n v="0"/>
    <n v="0"/>
    <n v="0"/>
  </r>
  <r>
    <s v="FTE"/>
    <m/>
    <s v="675"/>
    <s v="Education"/>
    <s v="800SD"/>
    <x v="18"/>
    <x v="18"/>
    <x v="26"/>
    <x v="26"/>
    <s v="BU-90-1-17"/>
    <s v="6150LE30001"/>
    <s v="0"/>
    <s v="IA Education for Deaf and Blind"/>
    <n v="0"/>
    <n v="0"/>
    <n v="0"/>
  </r>
  <r>
    <s v="FTE"/>
    <m/>
    <s v="675"/>
    <s v="Education"/>
    <s v="800SD"/>
    <x v="18"/>
    <x v="18"/>
    <x v="26"/>
    <x v="26"/>
    <s v="BU-90-1-18"/>
    <s v="6150LE40001"/>
    <s v="0"/>
    <s v="LEAD-K Family Mentoring Programs"/>
    <n v="0"/>
    <n v="0"/>
    <n v="0"/>
  </r>
  <r>
    <s v="FTE"/>
    <m/>
    <s v="675"/>
    <s v="Education"/>
    <s v="800SD"/>
    <x v="18"/>
    <x v="18"/>
    <x v="26"/>
    <x v="26"/>
    <s v="BU-90-1-19"/>
    <s v="6150LE50001"/>
    <s v="0"/>
    <s v="BOR - Expanded Student Mental Health Services"/>
    <n v="0"/>
    <n v="0"/>
    <n v="0"/>
  </r>
  <r>
    <s v="FTE"/>
    <s v="Grant Program &amp; Aid to Individuals"/>
    <s v="677"/>
    <s v="Health and Human Services"/>
    <s v="460SD"/>
    <x v="27"/>
    <x v="27"/>
    <x v="39"/>
    <x v="39"/>
    <s v="BU-83-2-3057"/>
    <s v="4130N010001"/>
    <s v="0"/>
    <s v="Family Investment Program/PROMISE JOBS"/>
    <n v="21.197500000000002"/>
    <n v="24.617899999999999"/>
    <n v="26.7056"/>
  </r>
  <r>
    <s v="FTE"/>
    <s v="Grant Program &amp; Aid to Individuals"/>
    <s v="677"/>
    <s v="Health and Human Services"/>
    <s v="460SD"/>
    <x v="27"/>
    <x v="27"/>
    <x v="39"/>
    <x v="39"/>
    <s v="BU-83-2-3079"/>
    <s v="4130N200001"/>
    <s v="0"/>
    <s v="Medical Assistance"/>
    <n v="7.5659000000000001"/>
    <n v="8.1097999999999999"/>
    <n v="7.0667999999999997"/>
  </r>
  <r>
    <s v="FTE"/>
    <s v="State Government Operations"/>
    <s v="677"/>
    <s v="Health and Human Services"/>
    <s v="460SD"/>
    <x v="27"/>
    <x v="27"/>
    <x v="39"/>
    <x v="39"/>
    <s v="BU-83-2-3087"/>
    <s v="4130N280001"/>
    <s v="0"/>
    <s v="Health Program Operations"/>
    <n v="2.0152999999999999"/>
    <n v="2.1093000000000002"/>
    <n v="3.8014000000000001"/>
  </r>
  <r>
    <s v="FTE"/>
    <s v="Grant Program &amp; Aid to Individuals"/>
    <s v="677"/>
    <s v="Health and Human Services"/>
    <s v="460SD"/>
    <x v="27"/>
    <x v="27"/>
    <x v="39"/>
    <x v="39"/>
    <s v="BU-83-2-3060"/>
    <s v="4130N100001"/>
    <s v="0"/>
    <s v="State Supplementary Assistance"/>
    <n v="0"/>
    <n v="0"/>
    <n v="0"/>
  </r>
  <r>
    <s v="FTE"/>
    <s v="Grant Program &amp; Aid to Individuals"/>
    <s v="677"/>
    <s v="Health and Human Services"/>
    <s v="460SD"/>
    <x v="27"/>
    <x v="27"/>
    <x v="39"/>
    <x v="39"/>
    <s v="BU-83-2-3109"/>
    <s v="4130N560001"/>
    <s v="0"/>
    <s v="Child Care Assistance"/>
    <n v="2.5470999999999999"/>
    <n v="2.5070999999999999"/>
    <n v="2.5114999999999998"/>
  </r>
  <r>
    <s v="FTE"/>
    <s v="Grant Program &amp; Aid to Individuals"/>
    <s v="677"/>
    <s v="Health and Human Services"/>
    <s v="460SD"/>
    <x v="27"/>
    <x v="27"/>
    <x v="39"/>
    <x v="39"/>
    <s v="BU-83-2-3114"/>
    <s v="4130N710001"/>
    <s v="0"/>
    <s v="Child and Family Services"/>
    <n v="3.919"/>
    <n v="3.9466999999999999"/>
    <n v="4.4263000000000003"/>
  </r>
  <r>
    <s v="FTE"/>
    <m/>
    <s v="677"/>
    <s v="Health and Human Services"/>
    <s v="460SD"/>
    <x v="27"/>
    <x v="27"/>
    <x v="39"/>
    <x v="39"/>
    <s v="BU-83-2-3032"/>
    <s v="41300000066"/>
    <s v="0"/>
    <s v="Health Care Facility Fines"/>
    <n v="0.34610000000000002"/>
    <n v="0.8972"/>
    <n v="0.99990000000000001"/>
  </r>
  <r>
    <s v="FTE"/>
    <m/>
    <s v="677"/>
    <s v="Health and Human Services"/>
    <s v="460SD"/>
    <x v="27"/>
    <x v="27"/>
    <x v="39"/>
    <x v="39"/>
    <s v="BU-83-2-3041"/>
    <s v="41300000374"/>
    <s v="0"/>
    <s v="Hawk-I Trust Fund"/>
    <n v="0"/>
    <n v="0"/>
    <n v="0"/>
  </r>
  <r>
    <s v="FTE"/>
    <s v="Grant Program &amp; Aid to Individuals"/>
    <s v="677"/>
    <s v="Health and Human Services"/>
    <s v="460SD"/>
    <x v="27"/>
    <x v="27"/>
    <x v="39"/>
    <x v="39"/>
    <s v="BU-83-2-3081"/>
    <s v="4130N220001"/>
    <s v="0"/>
    <s v="State Children's Health Insurance"/>
    <n v="0"/>
    <n v="0"/>
    <n v="0"/>
  </r>
  <r>
    <s v="FTE"/>
    <s v="State Government Operations"/>
    <s v="677"/>
    <s v="Health and Human Services"/>
    <s v="460SD"/>
    <x v="27"/>
    <x v="27"/>
    <x v="39"/>
    <x v="39"/>
    <s v="BU-86-1-30"/>
    <s v="41300000987"/>
    <s v="0"/>
    <s v="Child Care Facility Fund"/>
    <n v="0.67030000000000001"/>
    <n v="1.7910999999999999"/>
    <n v="1.8372999999999999"/>
  </r>
  <r>
    <s v="FTE"/>
    <s v="State Government Operations"/>
    <s v="677"/>
    <s v="Health and Human Services"/>
    <s v="460SD"/>
    <x v="27"/>
    <x v="27"/>
    <x v="40"/>
    <x v="40"/>
    <s v="BU-83-2-2942"/>
    <s v="4050M220001"/>
    <s v="0"/>
    <s v="Eldora Training School"/>
    <n v="184.52760000000001"/>
    <n v="178.5539"/>
    <n v="174.95590000000001"/>
  </r>
  <r>
    <s v="FTE"/>
    <s v="State Government Operations"/>
    <s v="677"/>
    <s v="Health and Human Services"/>
    <s v="460SD"/>
    <x v="27"/>
    <x v="27"/>
    <x v="41"/>
    <x v="41"/>
    <s v="BU-83-2-2965"/>
    <s v="4070M300001"/>
    <s v="0"/>
    <s v="Cherokee MHI"/>
    <n v="149.929"/>
    <n v="152.31639999999999"/>
    <n v="150.0035"/>
  </r>
  <r>
    <s v="FTE"/>
    <s v="State Government Operations"/>
    <s v="677"/>
    <s v="Health and Human Services"/>
    <s v="460SD"/>
    <x v="27"/>
    <x v="27"/>
    <x v="42"/>
    <x v="42"/>
    <s v="BU-83-2-2982"/>
    <s v="4090M340001"/>
    <s v="0"/>
    <s v="Independence MHI"/>
    <n v="180.4931"/>
    <n v="184.8366"/>
    <n v="176.13470000000001"/>
  </r>
  <r>
    <s v="FTE"/>
    <s v="State Government Operations"/>
    <s v="677"/>
    <s v="Health and Human Services"/>
    <s v="460SD"/>
    <x v="27"/>
    <x v="27"/>
    <x v="43"/>
    <x v="43"/>
    <s v="BU-83-2-3000"/>
    <s v="4110M400001"/>
    <s v="0"/>
    <s v="Glenwood Resource Center"/>
    <n v="670.83690000000001"/>
    <n v="634.84649999999999"/>
    <n v="540.73509999999999"/>
  </r>
  <r>
    <s v="FTE"/>
    <m/>
    <s v="677"/>
    <s v="Health and Human Services"/>
    <s v="460SD"/>
    <x v="27"/>
    <x v="27"/>
    <x v="44"/>
    <x v="44"/>
    <s v="BU-83-2-3004"/>
    <s v="41200000667"/>
    <s v="0"/>
    <s v="Woodward Warehouse Revolving Fund"/>
    <n v="5.8710000000000004"/>
    <n v="5.6745000000000001"/>
    <n v="4.6101999999999999"/>
  </r>
  <r>
    <s v="FTE"/>
    <s v="State Government Operations"/>
    <s v="677"/>
    <s v="Health and Human Services"/>
    <s v="460SD"/>
    <x v="27"/>
    <x v="27"/>
    <x v="44"/>
    <x v="44"/>
    <s v="BU-83-2-3005"/>
    <s v="4120M420001"/>
    <s v="0"/>
    <s v="Woodward Resource Center"/>
    <n v="514.70939999999996"/>
    <n v="508.39109999999999"/>
    <n v="468.45870000000002"/>
  </r>
  <r>
    <s v="FTE"/>
    <s v="State Government Operations"/>
    <s v="677"/>
    <s v="Health and Human Services"/>
    <s v="460SD"/>
    <x v="27"/>
    <x v="27"/>
    <x v="45"/>
    <x v="45"/>
    <s v="BU-83-2-2949"/>
    <s v="4060M280001"/>
    <s v="0"/>
    <s v="Civil Commitment Unit for Sexual Offenders"/>
    <n v="126.08320000000001"/>
    <n v="129.15010000000001"/>
    <n v="128.7012"/>
  </r>
  <r>
    <s v="FTE"/>
    <s v="State Government Operations"/>
    <s v="677"/>
    <s v="Health and Human Services"/>
    <s v="460SD"/>
    <x v="27"/>
    <x v="27"/>
    <x v="46"/>
    <x v="46"/>
    <s v="BU-83-2-2867"/>
    <s v="4020M120001"/>
    <s v="0"/>
    <s v="Child Support Recovery"/>
    <n v="413.40789999999998"/>
    <n v="426.10359999999997"/>
    <n v="408.6069"/>
  </r>
  <r>
    <s v="FTE"/>
    <m/>
    <s v="677"/>
    <s v="Health and Human Services"/>
    <s v="460SD"/>
    <x v="27"/>
    <x v="27"/>
    <x v="46"/>
    <x v="46"/>
    <s v="BU-83-2-2861"/>
    <s v="40200000044"/>
    <s v="0"/>
    <s v="MI/MR/DD Case Management"/>
    <n v="53.657699999999998"/>
    <n v="51.8142"/>
    <n v="49.4846"/>
  </r>
  <r>
    <s v="FTE"/>
    <m/>
    <s v="677"/>
    <s v="Health and Human Services"/>
    <s v="460SD"/>
    <x v="27"/>
    <x v="27"/>
    <x v="46"/>
    <x v="46"/>
    <s v="BU-83-2-2862"/>
    <s v="40200000225"/>
    <s v="0"/>
    <s v="Iowa Refugee Service Center"/>
    <n v="13.4208"/>
    <n v="13.7303"/>
    <n v="16.758700000000001"/>
  </r>
  <r>
    <s v="FTE"/>
    <m/>
    <s v="677"/>
    <s v="Health and Human Services"/>
    <s v="460SD"/>
    <x v="27"/>
    <x v="27"/>
    <x v="46"/>
    <x v="46"/>
    <s v="BU-83-2-2864"/>
    <s v="40200000400"/>
    <s v="0"/>
    <s v="Child Support Grants"/>
    <n v="7.3099999999999998E-2"/>
    <n v="0"/>
    <n v="0"/>
  </r>
  <r>
    <s v="FTE"/>
    <s v="State Government Operations"/>
    <s v="677"/>
    <s v="Health and Human Services"/>
    <s v="460SD"/>
    <x v="27"/>
    <x v="27"/>
    <x v="46"/>
    <x v="46"/>
    <s v="BU-83-2-2865"/>
    <s v="4020M100001"/>
    <s v="0"/>
    <s v="Field Operations"/>
    <n v="1432.4349999999999"/>
    <n v="1503.4772"/>
    <n v="1497.1072999999999"/>
  </r>
  <r>
    <s v="FTE"/>
    <m/>
    <s v="677"/>
    <s v="Health and Human Services"/>
    <s v="460SD"/>
    <x v="27"/>
    <x v="27"/>
    <x v="47"/>
    <x v="47"/>
    <s v="BU-83-2-2786"/>
    <s v="40100000323"/>
    <s v="0"/>
    <s v="Child Abuse Project"/>
    <n v="4.0305999999999997"/>
    <n v="4.0965999999999996"/>
    <n v="5.9725000000000001"/>
  </r>
  <r>
    <s v="FTE"/>
    <m/>
    <s v="677"/>
    <s v="Health and Human Services"/>
    <s v="460SD"/>
    <x v="27"/>
    <x v="27"/>
    <x v="47"/>
    <x v="47"/>
    <s v="BU-83-2-2787"/>
    <s v="40100000324"/>
    <s v="0"/>
    <s v="Community MH Block Grant"/>
    <n v="0.73839999999999995"/>
    <n v="1.0009999999999999"/>
    <n v="0.99990000000000001"/>
  </r>
  <r>
    <s v="FTE"/>
    <m/>
    <s v="677"/>
    <s v="Health and Human Services"/>
    <s v="460SD"/>
    <x v="27"/>
    <x v="27"/>
    <x v="47"/>
    <x v="47"/>
    <s v="BU-83-2-2788"/>
    <s v="40100000353"/>
    <s v="0"/>
    <s v="IV-E Independent Living Grant"/>
    <n v="5.0381999999999998"/>
    <n v="4.8101000000000003"/>
    <n v="4.8654000000000002"/>
  </r>
  <r>
    <s v="FTE"/>
    <m/>
    <s v="677"/>
    <s v="Health and Human Services"/>
    <s v="460SD"/>
    <x v="27"/>
    <x v="27"/>
    <x v="47"/>
    <x v="47"/>
    <s v="BU-83-2-2791"/>
    <s v="40100000377"/>
    <s v="0"/>
    <s v="MH/MR Federal Grants"/>
    <n v="0"/>
    <n v="0"/>
    <n v="0"/>
  </r>
  <r>
    <s v="FTE"/>
    <m/>
    <s v="677"/>
    <s v="Health and Human Services"/>
    <s v="460SD"/>
    <x v="27"/>
    <x v="27"/>
    <x v="47"/>
    <x v="47"/>
    <s v="BU-83-2-2792"/>
    <s v="40100000391"/>
    <s v="0"/>
    <s v="FEMA"/>
    <n v="0"/>
    <n v="0"/>
    <n v="0"/>
  </r>
  <r>
    <s v="FTE"/>
    <s v="State Government Operations"/>
    <s v="677"/>
    <s v="Health and Human Services"/>
    <s v="460SD"/>
    <x v="27"/>
    <x v="27"/>
    <x v="47"/>
    <x v="47"/>
    <s v="BU-83-2-2802"/>
    <s v="4010M010001"/>
    <s v="0"/>
    <s v="General Administration"/>
    <n v="247.5515"/>
    <n v="259.37380000000002"/>
    <n v="267.6703"/>
  </r>
  <r>
    <s v="FTE"/>
    <s v="Grant Program &amp; Aid to Individuals"/>
    <s v="677"/>
    <s v="Health and Human Services"/>
    <s v="308SD"/>
    <x v="28"/>
    <x v="28"/>
    <x v="48"/>
    <x v="48"/>
    <s v="BU-83-2-2140"/>
    <s v="2970J420001"/>
    <s v="0"/>
    <s v="Aging Programs"/>
    <n v="17.2927"/>
    <n v="18.853000000000002"/>
    <n v="29.504100000000001"/>
  </r>
  <r>
    <s v="FTE"/>
    <s v="Grant Program &amp; Aid to Individuals"/>
    <s v="677"/>
    <s v="Health and Human Services"/>
    <s v="308SD"/>
    <x v="28"/>
    <x v="28"/>
    <x v="48"/>
    <x v="48"/>
    <s v="BU-83-2-2158"/>
    <s v="2970J430001"/>
    <s v="0"/>
    <s v="Office of LTC Ombudsman"/>
    <n v="10.264799999999999"/>
    <n v="11.2163"/>
    <n v="11.496700000000001"/>
  </r>
  <r>
    <s v="FTE"/>
    <m/>
    <s v="677"/>
    <s v="Health and Human Services"/>
    <s v="420SD"/>
    <x v="29"/>
    <x v="29"/>
    <x v="49"/>
    <x v="49"/>
    <s v="BU-83-2-4376"/>
    <s v="58800000024"/>
    <s v="0"/>
    <s v="Vital Records Modernization"/>
    <n v="23.987100000000002"/>
    <n v="24.9451"/>
    <n v="22.488199999999999"/>
  </r>
  <r>
    <s v="FTE"/>
    <s v="State Government Operations"/>
    <s v="677"/>
    <s v="Health and Human Services"/>
    <s v="420SD"/>
    <x v="29"/>
    <x v="29"/>
    <x v="49"/>
    <x v="49"/>
    <s v="BU-84-2-35"/>
    <s v="5880000006T"/>
    <s v="0"/>
    <s v="Health Care Workforce Shortage"/>
    <n v="0"/>
    <n v="0"/>
    <n v="0"/>
  </r>
  <r>
    <s v="FTE"/>
    <m/>
    <s v="677"/>
    <s v="Health and Human Services"/>
    <s v="420SD"/>
    <x v="29"/>
    <x v="29"/>
    <x v="49"/>
    <x v="49"/>
    <s v="BU-83-2-4380"/>
    <s v="58800000153"/>
    <s v="0"/>
    <s v="IDPH Gifts &amp; Grants Fund"/>
    <n v="240.10329999999999"/>
    <n v="283.53500000000003"/>
    <n v="274.22680000000003"/>
  </r>
  <r>
    <s v="FTE"/>
    <m/>
    <s v="677"/>
    <s v="Health and Human Services"/>
    <s v="420SD"/>
    <x v="29"/>
    <x v="29"/>
    <x v="49"/>
    <x v="49"/>
    <s v="BU-83-2-4382"/>
    <s v="58800000390"/>
    <s v="0"/>
    <s v="Rx Prof / Tech Recovery Fd"/>
    <n v="0.98060000000000003"/>
    <n v="0.95389999999999997"/>
    <n v="0.97789999999999999"/>
  </r>
  <r>
    <s v="FTE"/>
    <s v="State Government Operations"/>
    <s v="677"/>
    <s v="Health and Human Services"/>
    <s v="420SD"/>
    <x v="29"/>
    <x v="29"/>
    <x v="49"/>
    <x v="49"/>
    <s v="BU-83-2-4388"/>
    <s v="58800000952"/>
    <s v="0"/>
    <s v="Drug Information Program"/>
    <n v="0.79369999999999996"/>
    <n v="1.0009999999999999"/>
    <n v="0.99990000000000001"/>
  </r>
  <r>
    <s v="FTE"/>
    <s v="State Government Operations"/>
    <s v="677"/>
    <s v="Health and Human Services"/>
    <s v="420SD"/>
    <x v="29"/>
    <x v="29"/>
    <x v="49"/>
    <x v="49"/>
    <s v="BU-83-2-4390"/>
    <s v="5880K010001"/>
    <s v="0"/>
    <s v="Addictive Disorders"/>
    <n v="10.6884"/>
    <n v="9.0337999999999994"/>
    <n v="9.3934999999999995"/>
  </r>
  <r>
    <s v="FTE"/>
    <s v="State Government Operations"/>
    <s v="677"/>
    <s v="Health and Human Services"/>
    <s v="420SD"/>
    <x v="29"/>
    <x v="29"/>
    <x v="49"/>
    <x v="49"/>
    <s v="BU-83-2-4392"/>
    <s v="5880K050001"/>
    <s v="0"/>
    <s v="Healthy Children and Families"/>
    <n v="10.8863"/>
    <n v="11.984"/>
    <n v="11.5084"/>
  </r>
  <r>
    <s v="FTE"/>
    <s v="State Government Operations"/>
    <s v="677"/>
    <s v="Health and Human Services"/>
    <s v="420SD"/>
    <x v="29"/>
    <x v="29"/>
    <x v="49"/>
    <x v="49"/>
    <s v="BU-83-2-4393"/>
    <s v="5880K070001"/>
    <s v="0"/>
    <s v="Chronic Conditions"/>
    <n v="8.7830999999999992"/>
    <n v="8.0947999999999993"/>
    <n v="8.6372"/>
  </r>
  <r>
    <s v="FTE"/>
    <s v="State Government Operations"/>
    <s v="677"/>
    <s v="Health and Human Services"/>
    <s v="420SD"/>
    <x v="29"/>
    <x v="29"/>
    <x v="49"/>
    <x v="49"/>
    <s v="BU-83-2-4394"/>
    <s v="5880K090001"/>
    <s v="0"/>
    <s v="Community Capacity"/>
    <n v="7.9227999999999996"/>
    <n v="9.6651000000000007"/>
    <n v="6.5317999999999996"/>
  </r>
  <r>
    <s v="FTE"/>
    <s v="State Government Operations"/>
    <s v="677"/>
    <s v="Health and Human Services"/>
    <s v="420SD"/>
    <x v="29"/>
    <x v="29"/>
    <x v="49"/>
    <x v="49"/>
    <s v="BU-83-2-4397"/>
    <s v="5880K150001"/>
    <s v="0"/>
    <s v="Infectious Diseases"/>
    <n v="2.8940000000000001"/>
    <n v="1.8613"/>
    <n v="3.5628000000000002"/>
  </r>
  <r>
    <s v="FTE"/>
    <s v="State Government Operations"/>
    <s v="677"/>
    <s v="Health and Human Services"/>
    <s v="420SD"/>
    <x v="29"/>
    <x v="29"/>
    <x v="49"/>
    <x v="49"/>
    <s v="BU-83-2-4399"/>
    <s v="5880K190001"/>
    <s v="0"/>
    <s v="Public Protection"/>
    <n v="133.80109999999999"/>
    <n v="135.13489999999999"/>
    <n v="140.99690000000001"/>
  </r>
  <r>
    <s v="FTE"/>
    <s v="State Government Operations"/>
    <s v="677"/>
    <s v="Health and Human Services"/>
    <s v="420SD"/>
    <x v="29"/>
    <x v="29"/>
    <x v="49"/>
    <x v="49"/>
    <s v="BU-83-2-4400"/>
    <s v="5880K210001"/>
    <s v="0"/>
    <s v="Resource Management"/>
    <n v="2.5337999999999998"/>
    <n v="2.1385999999999998"/>
    <n v="1.7822"/>
  </r>
  <r>
    <s v="FTE"/>
    <s v="State Government Operations"/>
    <s v="677"/>
    <s v="Health and Human Services"/>
    <s v="800SD"/>
    <x v="18"/>
    <x v="18"/>
    <x v="26"/>
    <x v="26"/>
    <s v="BU-88-1-17"/>
    <s v="6150LD10001"/>
    <s v="0"/>
    <s v="UIHC - Rural Psychiatry Residencies"/>
    <n v="0"/>
    <n v="0"/>
    <n v="0"/>
  </r>
  <r>
    <s v="FTE"/>
    <m/>
    <s v="677"/>
    <s v="Health and Human Services"/>
    <s v="920SD"/>
    <x v="30"/>
    <x v="30"/>
    <x v="50"/>
    <x v="50"/>
    <s v="BU-84-2-40"/>
    <s v="67000000388"/>
    <s v="0"/>
    <s v="Veterans License Plate Fund"/>
    <n v="0"/>
    <n v="0"/>
    <n v="0"/>
  </r>
  <r>
    <s v="FTE"/>
    <m/>
    <s v="677"/>
    <s v="Health and Human Services"/>
    <s v="920SD"/>
    <x v="30"/>
    <x v="30"/>
    <x v="50"/>
    <x v="50"/>
    <s v="BU-83-2-5827"/>
    <s v="67000000951"/>
    <s v="0"/>
    <s v="Iowa Veterans Cemetery Fund"/>
    <n v="1.9978"/>
    <n v="3.3635999999999999"/>
    <n v="4.0807000000000002"/>
  </r>
  <r>
    <s v="FTE"/>
    <s v="State Government Operations"/>
    <s v="677"/>
    <s v="Health and Human Services"/>
    <s v="920SD"/>
    <x v="30"/>
    <x v="30"/>
    <x v="50"/>
    <x v="50"/>
    <s v="BU-83-2-5828"/>
    <s v="6700V010001"/>
    <s v="0"/>
    <s v="General Administration"/>
    <n v="12.525600000000001"/>
    <n v="11.5985"/>
    <n v="11.675800000000001"/>
  </r>
  <r>
    <s v="FTE"/>
    <s v="Grant Program &amp; Aid to Individuals"/>
    <s v="677"/>
    <s v="Health and Human Services"/>
    <s v="920SD"/>
    <x v="30"/>
    <x v="30"/>
    <x v="50"/>
    <x v="50"/>
    <s v="BU-83-2-5831"/>
    <s v="6700V140001"/>
    <s v="0"/>
    <s v="Veterans County Grants"/>
    <n v="0"/>
    <n v="0"/>
    <n v="0"/>
  </r>
  <r>
    <s v="FTE"/>
    <m/>
    <s v="677"/>
    <s v="Health and Human Services"/>
    <s v="920SD"/>
    <x v="30"/>
    <x v="30"/>
    <x v="51"/>
    <x v="50"/>
    <s v="BU-83-2-5839"/>
    <s v="67100000328"/>
    <s v="0"/>
    <s v="Iowa Veterans Home Canteen"/>
    <n v="3.5971000000000002"/>
    <n v="0"/>
    <n v="0"/>
  </r>
  <r>
    <s v="FTE"/>
    <s v="State Government Operations"/>
    <s v="677"/>
    <s v="Health and Human Services"/>
    <s v="920SD"/>
    <x v="30"/>
    <x v="30"/>
    <x v="51"/>
    <x v="50"/>
    <s v="BU-83-2-5845"/>
    <s v="6710V030001"/>
    <s v="0"/>
    <s v="Iowa Veterans Home"/>
    <n v="760.93179999999995"/>
    <n v="739.73739999999998"/>
    <n v="656.55849999999998"/>
  </r>
  <r>
    <s v="FTE"/>
    <s v="State Government Operations"/>
    <s v="678"/>
    <s v="Justice System"/>
    <s v="090SD"/>
    <x v="31"/>
    <x v="31"/>
    <x v="52"/>
    <x v="51"/>
    <s v="BU-83-2-505"/>
    <s v="1140B070019"/>
    <s v="0"/>
    <s v="Consumer Advocate - CMRF"/>
    <n v="13.448600000000001"/>
    <n v="13.763199999999999"/>
    <n v="14.444900000000001"/>
  </r>
  <r>
    <s v="FTE"/>
    <m/>
    <s v="678"/>
    <s v="Justice System"/>
    <s v="200SD"/>
    <x v="32"/>
    <x v="32"/>
    <x v="53"/>
    <x v="52"/>
    <s v="BU-83-2-709"/>
    <s v="23800000062"/>
    <s v="0"/>
    <s v="Education-chapter I"/>
    <n v="0"/>
    <n v="0"/>
    <n v="0"/>
  </r>
  <r>
    <s v="FTE"/>
    <s v="State Government Operations"/>
    <s v="678"/>
    <s v="Justice System"/>
    <s v="200SD"/>
    <x v="32"/>
    <x v="32"/>
    <x v="53"/>
    <x v="52"/>
    <s v="BU-83-2-724"/>
    <s v="2380A200001"/>
    <s v="0"/>
    <s v="Corrections Administration"/>
    <n v="37.0501"/>
    <n v="37.6554"/>
    <n v="39.854700000000001"/>
  </r>
  <r>
    <s v="FTE"/>
    <s v="State Government Operations"/>
    <s v="678"/>
    <s v="Justice System"/>
    <s v="200SD"/>
    <x v="32"/>
    <x v="32"/>
    <x v="53"/>
    <x v="52"/>
    <s v="BU-83-2-730"/>
    <s v="2380A260001"/>
    <s v="0"/>
    <s v="Corrections Education"/>
    <n v="0"/>
    <n v="0"/>
    <n v="0"/>
  </r>
  <r>
    <s v="FTE"/>
    <s v="State Government Operations"/>
    <s v="678"/>
    <s v="Justice System"/>
    <s v="090SD"/>
    <x v="31"/>
    <x v="31"/>
    <x v="54"/>
    <x v="53"/>
    <s v="BU-83-2-465"/>
    <s v="1120B010001"/>
    <s v="0"/>
    <s v="General Office AG"/>
    <n v="199.4588"/>
    <n v="202.31710000000001"/>
    <n v="204.3244"/>
  </r>
  <r>
    <s v="FTE"/>
    <m/>
    <s v="678"/>
    <s v="Justice System"/>
    <s v="090SD"/>
    <x v="31"/>
    <x v="31"/>
    <x v="54"/>
    <x v="53"/>
    <s v="BU-83-2-455"/>
    <s v="11200000010"/>
    <s v="0"/>
    <s v="Victim Compensation Fund"/>
    <n v="28.366399999999999"/>
    <n v="28.6615"/>
    <n v="29.108899999999998"/>
  </r>
  <r>
    <s v="FTE"/>
    <s v="State Government Operations"/>
    <s v="678"/>
    <s v="Justice System"/>
    <s v="090SD"/>
    <x v="31"/>
    <x v="31"/>
    <x v="54"/>
    <x v="53"/>
    <s v="BU-87-1-32"/>
    <s v="1120000008M"/>
    <s v="0"/>
    <s v="Human Trafficking Enforcement Fund"/>
    <n v="0"/>
    <n v="0"/>
    <n v="0"/>
  </r>
  <r>
    <s v="FTE"/>
    <s v="No Approp Type Selected"/>
    <s v="678"/>
    <s v="Justice System"/>
    <s v="200SD"/>
    <x v="32"/>
    <x v="32"/>
    <x v="55"/>
    <x v="54"/>
    <s v="BU-83-2-770"/>
    <s v="24200000204"/>
    <s v="0"/>
    <s v="IMCC Inmate Tele Rebate"/>
    <n v="0.77939999999999998"/>
    <n v="1.0137"/>
    <n v="0.96099999999999997"/>
  </r>
  <r>
    <s v="FTE"/>
    <s v="State Government Operations"/>
    <s v="678"/>
    <s v="Justice System"/>
    <s v="200SD"/>
    <x v="32"/>
    <x v="32"/>
    <x v="55"/>
    <x v="54"/>
    <s v="BU-83-2-774"/>
    <s v="2420A400001"/>
    <s v="0"/>
    <s v="Ft. Madison Institution"/>
    <n v="368.84949999999998"/>
    <n v="358.17020000000002"/>
    <n v="362.55669999999998"/>
  </r>
  <r>
    <s v="FTE"/>
    <s v="State Government Operations"/>
    <s v="678"/>
    <s v="Justice System"/>
    <s v="200SD"/>
    <x v="32"/>
    <x v="32"/>
    <x v="56"/>
    <x v="55"/>
    <s v="BU-83-2-788"/>
    <s v="2430A450001"/>
    <s v="0"/>
    <s v="Anamosa Institution"/>
    <n v="296.53429999999997"/>
    <n v="290.67910000000001"/>
    <n v="282.3476"/>
  </r>
  <r>
    <s v="FTE"/>
    <s v="State Government Operations"/>
    <s v="678"/>
    <s v="Justice System"/>
    <s v="200SD"/>
    <x v="32"/>
    <x v="32"/>
    <x v="57"/>
    <x v="56"/>
    <s v="BU-83-2-804"/>
    <s v="2440A500001"/>
    <s v="0"/>
    <s v="Oakdale Institution"/>
    <n v="488.49849999999998"/>
    <n v="479.00369999999998"/>
    <n v="473.24799999999999"/>
  </r>
  <r>
    <s v="FTE"/>
    <s v="State Government Operations"/>
    <s v="678"/>
    <s v="Justice System"/>
    <s v="200SD"/>
    <x v="32"/>
    <x v="32"/>
    <x v="58"/>
    <x v="57"/>
    <s v="BU-83-2-810"/>
    <s v="2450A550001"/>
    <s v="0"/>
    <s v="Newton Institution"/>
    <n v="252.46799999999999"/>
    <n v="243.08359999999999"/>
    <n v="236.73240000000001"/>
  </r>
  <r>
    <s v="FTE"/>
    <s v="State Government Operations"/>
    <s v="678"/>
    <s v="Justice System"/>
    <s v="200SD"/>
    <x v="32"/>
    <x v="32"/>
    <x v="59"/>
    <x v="58"/>
    <s v="BU-83-2-821"/>
    <s v="2460A600001"/>
    <s v="0"/>
    <s v="Mount Pleasant Institution"/>
    <n v="229.5104"/>
    <n v="226.4786"/>
    <n v="233.73820000000001"/>
  </r>
  <r>
    <s v="FTE"/>
    <s v="State Government Operations"/>
    <s v="678"/>
    <s v="Justice System"/>
    <s v="200SD"/>
    <x v="32"/>
    <x v="32"/>
    <x v="60"/>
    <x v="59"/>
    <s v="BU-83-2-832"/>
    <s v="2470A650001"/>
    <s v="0"/>
    <s v="Rockwell City Institution"/>
    <n v="93.582999999999998"/>
    <n v="91.461299999999994"/>
    <n v="91.2654"/>
  </r>
  <r>
    <s v="FTE"/>
    <s v="State Government Operations"/>
    <s v="678"/>
    <s v="Justice System"/>
    <s v="200SD"/>
    <x v="32"/>
    <x v="32"/>
    <x v="61"/>
    <x v="60"/>
    <s v="BU-83-2-839"/>
    <s v="2480A700001"/>
    <s v="0"/>
    <s v="Clarinda Institution"/>
    <n v="224.17259999999999"/>
    <n v="214.53290000000001"/>
    <n v="216.1276"/>
  </r>
  <r>
    <s v="FTE"/>
    <s v="State Government Operations"/>
    <s v="678"/>
    <s v="Justice System"/>
    <s v="200SD"/>
    <x v="32"/>
    <x v="32"/>
    <x v="62"/>
    <x v="61"/>
    <s v="BU-83-2-847"/>
    <s v="2490A750001"/>
    <s v="0"/>
    <s v="Mitchellville Institution"/>
    <n v="201.553"/>
    <n v="202.8305"/>
    <n v="197.91309999999999"/>
  </r>
  <r>
    <s v="FTE"/>
    <s v="State Government Operations"/>
    <s v="678"/>
    <s v="Justice System"/>
    <s v="200SD"/>
    <x v="32"/>
    <x v="32"/>
    <x v="63"/>
    <x v="62"/>
    <s v="BU-83-2-864"/>
    <s v="2520A800001"/>
    <s v="0"/>
    <s v="Fort Dodge Institution"/>
    <n v="266.6388"/>
    <n v="257.57920000000001"/>
    <n v="246.69110000000001"/>
  </r>
  <r>
    <s v="FTE"/>
    <s v="State Government Operations"/>
    <s v="678"/>
    <s v="Justice System"/>
    <s v="200SD"/>
    <x v="32"/>
    <x v="32"/>
    <x v="64"/>
    <x v="63"/>
    <s v="BU-83-2-646"/>
    <s v="2210A010001"/>
    <s v="0"/>
    <s v="CBC District I"/>
    <n v="191.52"/>
    <n v="183.05"/>
    <n v="184.25"/>
  </r>
  <r>
    <s v="FTE"/>
    <s v="State Government Operations"/>
    <s v="678"/>
    <s v="Justice System"/>
    <s v="200SD"/>
    <x v="32"/>
    <x v="32"/>
    <x v="65"/>
    <x v="64"/>
    <s v="BU-83-2-651"/>
    <s v="2220A020001"/>
    <s v="0"/>
    <s v="CBC District II"/>
    <n v="131"/>
    <n v="131"/>
    <n v="137"/>
  </r>
  <r>
    <s v="FTE"/>
    <s v="State Government Operations"/>
    <s v="678"/>
    <s v="Justice System"/>
    <s v="200SD"/>
    <x v="32"/>
    <x v="32"/>
    <x v="66"/>
    <x v="65"/>
    <s v="BU-83-2-657"/>
    <s v="2230A030001"/>
    <s v="0"/>
    <s v="CBC District III"/>
    <n v="77.59"/>
    <n v="90"/>
    <n v="82"/>
  </r>
  <r>
    <s v="FTE"/>
    <s v="State Government Operations"/>
    <s v="678"/>
    <s v="Justice System"/>
    <s v="200SD"/>
    <x v="32"/>
    <x v="32"/>
    <x v="67"/>
    <x v="66"/>
    <s v="BU-83-2-664"/>
    <s v="2240A040001"/>
    <s v="0"/>
    <s v="CBC District IV"/>
    <n v="62"/>
    <n v="62"/>
    <n v="60"/>
  </r>
  <r>
    <s v="FTE"/>
    <s v="State Government Operations"/>
    <s v="678"/>
    <s v="Justice System"/>
    <s v="200SD"/>
    <x v="32"/>
    <x v="32"/>
    <x v="68"/>
    <x v="67"/>
    <s v="BU-83-2-669"/>
    <s v="2250A050001"/>
    <s v="0"/>
    <s v="CBC District V"/>
    <n v="266.45"/>
    <n v="258.69"/>
    <n v="258.69"/>
  </r>
  <r>
    <s v="FTE"/>
    <s v="State Government Operations"/>
    <s v="678"/>
    <s v="Justice System"/>
    <s v="200SD"/>
    <x v="32"/>
    <x v="32"/>
    <x v="69"/>
    <x v="68"/>
    <s v="BU-83-2-675"/>
    <s v="2260A060001"/>
    <s v="0"/>
    <s v="CBC District VI"/>
    <n v="180.94"/>
    <n v="172.8"/>
    <n v="182.28"/>
  </r>
  <r>
    <s v="FTE"/>
    <s v="State Government Operations"/>
    <s v="678"/>
    <s v="Justice System"/>
    <s v="200SD"/>
    <x v="32"/>
    <x v="32"/>
    <x v="70"/>
    <x v="69"/>
    <s v="BU-83-2-681"/>
    <s v="2270A070001"/>
    <s v="0"/>
    <s v="CBC District VII"/>
    <n v="103.15"/>
    <n v="104.15"/>
    <n v="110.15"/>
  </r>
  <r>
    <s v="FTE"/>
    <s v="State Government Operations"/>
    <s v="678"/>
    <s v="Justice System"/>
    <s v="200SD"/>
    <x v="32"/>
    <x v="32"/>
    <x v="71"/>
    <x v="70"/>
    <s v="BU-83-2-685"/>
    <s v="2280A080001"/>
    <s v="0"/>
    <s v="CBC District VIII"/>
    <n v="102"/>
    <n v="96"/>
    <n v="96"/>
  </r>
  <r>
    <s v="FTE"/>
    <s v="State Government Operations"/>
    <s v="678"/>
    <s v="Justice System"/>
    <s v="200SD"/>
    <x v="32"/>
    <x v="32"/>
    <x v="72"/>
    <x v="71"/>
    <s v="BU-83-2-689"/>
    <s v="2290A090001"/>
    <s v="0"/>
    <s v="CBC Statewide"/>
    <n v="0"/>
    <n v="0"/>
    <n v="0"/>
  </r>
  <r>
    <s v="FTE"/>
    <m/>
    <s v="678"/>
    <s v="Justice System"/>
    <s v="200SD"/>
    <x v="32"/>
    <x v="32"/>
    <x v="73"/>
    <x v="72"/>
    <s v="BU-83-2-856"/>
    <s v="25000000640"/>
    <s v="0"/>
    <s v="Iowa State Industries"/>
    <n v="76.370699999999999"/>
    <n v="76.660200000000003"/>
    <n v="76.2971"/>
  </r>
  <r>
    <s v="FTE"/>
    <m/>
    <s v="678"/>
    <s v="Justice System"/>
    <s v="200SD"/>
    <x v="32"/>
    <x v="32"/>
    <x v="74"/>
    <x v="73"/>
    <s v="BU-83-2-858"/>
    <s v="25100000639"/>
    <s v="0"/>
    <s v="Consolidated Farm Operations"/>
    <n v="7.7195999999999998"/>
    <n v="7.3509000000000002"/>
    <n v="7.3338999999999999"/>
  </r>
  <r>
    <s v="FTE"/>
    <s v="State Government Operations"/>
    <s v="678"/>
    <s v="Justice System"/>
    <s v="180SD"/>
    <x v="33"/>
    <x v="33"/>
    <x v="75"/>
    <x v="74"/>
    <s v="BU-83-2-550"/>
    <s v="1670J210001"/>
    <s v="0"/>
    <s v="Civil Rights Commission"/>
    <n v="24.365100000000002"/>
    <n v="24.245100000000001"/>
    <n v="23.654900000000001"/>
  </r>
  <r>
    <s v="FTE"/>
    <s v="State Government Operations"/>
    <s v="678"/>
    <s v="Justice System"/>
    <s v="450SD"/>
    <x v="7"/>
    <x v="7"/>
    <x v="14"/>
    <x v="14"/>
    <s v="BU-83-2-2708"/>
    <s v="37900000067"/>
    <s v="0"/>
    <s v="Justice Assistance Grants"/>
    <n v="5.2945000000000002"/>
    <n v="5.9509999999999996"/>
    <n v="6.1253000000000002"/>
  </r>
  <r>
    <s v="FTE"/>
    <s v="State Government Operations"/>
    <s v="678"/>
    <s v="Justice System"/>
    <s v="450SD"/>
    <x v="7"/>
    <x v="7"/>
    <x v="14"/>
    <x v="14"/>
    <s v="BU-83-2-2738"/>
    <s v="3790J790001"/>
    <s v="0"/>
    <s v="Criminal &amp; Juvenile Justice"/>
    <n v="9.3224999999999998"/>
    <n v="8.6266999999999996"/>
    <n v="8.6847999999999992"/>
  </r>
  <r>
    <s v="FTE"/>
    <s v="State Government Operations"/>
    <s v="678"/>
    <s v="Justice System"/>
    <s v="495SD"/>
    <x v="8"/>
    <x v="8"/>
    <x v="76"/>
    <x v="75"/>
    <s v="BU-83-2-3368"/>
    <s v="4280Q600001"/>
    <s v="0"/>
    <s v="Public Defender"/>
    <n v="211.22929999999999"/>
    <n v="209.60140000000001"/>
    <n v="213.03649999999999"/>
  </r>
  <r>
    <s v="FTE"/>
    <s v="State Government Operations"/>
    <s v="678"/>
    <s v="Justice System"/>
    <s v="540SD"/>
    <x v="34"/>
    <x v="34"/>
    <x v="77"/>
    <x v="76"/>
    <s v="BU-83-2-3409"/>
    <s v="4440B200001"/>
    <s v="0"/>
    <s v="Judicial Branch"/>
    <n v="1758.2614000000001"/>
    <n v="1710.2066"/>
    <n v="1676.8312000000001"/>
  </r>
  <r>
    <s v="FTE"/>
    <m/>
    <s v="678"/>
    <s v="Justice System"/>
    <s v="540SD"/>
    <x v="34"/>
    <x v="34"/>
    <x v="77"/>
    <x v="76"/>
    <s v="BU-83-2-3401"/>
    <s v="44400000043"/>
    <s v="0"/>
    <s v="Jury &amp; Witness Fee Rev Fund"/>
    <n v="0"/>
    <n v="1.0747"/>
    <n v="1.4732000000000001"/>
  </r>
  <r>
    <s v="FTE"/>
    <s v="State Government Operations"/>
    <s v="678"/>
    <s v="Justice System"/>
    <s v="560SD"/>
    <x v="35"/>
    <x v="35"/>
    <x v="78"/>
    <x v="77"/>
    <s v="BU-89-1-14"/>
    <s v="46709R90001"/>
    <s v="0"/>
    <s v="ILEA Officer Certification &amp; Training"/>
    <n v="0"/>
    <n v="0.83520000000000005"/>
    <n v="4.5999999999999999E-2"/>
  </r>
  <r>
    <s v="FTE"/>
    <s v="State Government Operations"/>
    <s v="678"/>
    <s v="Justice System"/>
    <s v="560SD"/>
    <x v="35"/>
    <x v="35"/>
    <x v="78"/>
    <x v="77"/>
    <s v="BU-83-2-3452"/>
    <s v="4670R010001"/>
    <s v="0"/>
    <s v="Law Enforcement Academy"/>
    <n v="23.424800000000001"/>
    <n v="24.289000000000001"/>
    <n v="26.824300000000001"/>
  </r>
  <r>
    <s v="FTE"/>
    <s v="State Government Operations"/>
    <s v="678"/>
    <s v="Justice System"/>
    <s v="677SD"/>
    <x v="36"/>
    <x v="36"/>
    <x v="79"/>
    <x v="78"/>
    <s v="BU-83-2-4060"/>
    <s v="5470B400001"/>
    <s v="0"/>
    <s v="Parole Board"/>
    <n v="8.9116"/>
    <n v="9.4604999999999997"/>
    <n v="9.4733000000000001"/>
  </r>
  <r>
    <s v="FTE"/>
    <s v="Grant Program &amp; Aid to Individuals"/>
    <s v="678"/>
    <s v="Justice System"/>
    <s v="750SD"/>
    <x v="37"/>
    <x v="37"/>
    <x v="80"/>
    <x v="79"/>
    <s v="BU-83-2-4144"/>
    <s v="58200000171"/>
    <s v="0"/>
    <s v="National Guard Facilities Improvement Fund"/>
    <n v="11.6738"/>
    <n v="12.125999999999999"/>
    <n v="12.1099"/>
  </r>
  <r>
    <s v="FTE"/>
    <s v="State Government Operations"/>
    <s v="678"/>
    <s v="Justice System"/>
    <s v="750SD"/>
    <x v="37"/>
    <x v="37"/>
    <x v="80"/>
    <x v="79"/>
    <s v="BU-83-2-4152"/>
    <s v="5820R310001"/>
    <s v="0"/>
    <s v="Public Defense, Department of"/>
    <n v="232.91239999999999"/>
    <n v="232.70840000000001"/>
    <n v="236.45189999999999"/>
  </r>
  <r>
    <s v="FTE"/>
    <m/>
    <s v="678"/>
    <s v="Justice System"/>
    <s v="751SD"/>
    <x v="38"/>
    <x v="38"/>
    <x v="81"/>
    <x v="80"/>
    <s v="BU-89-1-29"/>
    <s v="5830000009J"/>
    <s v="0"/>
    <s v="Fund Only"/>
    <n v="0"/>
    <n v="0"/>
    <n v="0"/>
  </r>
  <r>
    <s v="FTE"/>
    <s v="State Government Operations"/>
    <s v="678"/>
    <s v="Justice System"/>
    <s v="751SD"/>
    <x v="38"/>
    <x v="38"/>
    <x v="81"/>
    <x v="80"/>
    <s v="BU-83-2-4208"/>
    <s v="58300000168"/>
    <s v="0"/>
    <s v="Homeland Security Grant Program"/>
    <n v="0"/>
    <n v="0"/>
    <n v="0"/>
  </r>
  <r>
    <s v="FTE"/>
    <s v="State Government Operations"/>
    <s v="678"/>
    <s v="Justice System"/>
    <s v="751SD"/>
    <x v="38"/>
    <x v="38"/>
    <x v="81"/>
    <x v="80"/>
    <s v="BU-83-2-4209"/>
    <s v="58300000176"/>
    <s v="0"/>
    <s v="Pre-Disaster Mitigation - Competitive"/>
    <n v="0"/>
    <n v="0"/>
    <n v="0"/>
  </r>
  <r>
    <s v="FTE"/>
    <m/>
    <s v="678"/>
    <s v="Justice System"/>
    <s v="751SD"/>
    <x v="38"/>
    <x v="38"/>
    <x v="81"/>
    <x v="80"/>
    <s v="BU-83-2-4212"/>
    <s v="58300000250"/>
    <s v="0"/>
    <s v="Power Plant Funds"/>
    <n v="1.9806999999999999"/>
    <n v="2.0021"/>
    <n v="1.4213"/>
  </r>
  <r>
    <s v="FTE"/>
    <m/>
    <s v="678"/>
    <s v="Justice System"/>
    <s v="751SD"/>
    <x v="38"/>
    <x v="38"/>
    <x v="81"/>
    <x v="80"/>
    <s v="BU-83-2-4213"/>
    <s v="58300000257"/>
    <s v="0"/>
    <s v="Hazard Mitigation"/>
    <n v="0"/>
    <n v="0"/>
    <n v="0"/>
  </r>
  <r>
    <s v="FTE"/>
    <m/>
    <s v="678"/>
    <s v="Justice System"/>
    <s v="751SD"/>
    <x v="38"/>
    <x v="38"/>
    <x v="81"/>
    <x v="80"/>
    <s v="BU-83-2-4214"/>
    <s v="58300000260"/>
    <s v="0"/>
    <s v="Flood Mitigation Assistance"/>
    <n v="0"/>
    <n v="0"/>
    <n v="0"/>
  </r>
  <r>
    <s v="FTE"/>
    <m/>
    <s v="678"/>
    <s v="Justice System"/>
    <s v="751SD"/>
    <x v="38"/>
    <x v="38"/>
    <x v="81"/>
    <x v="80"/>
    <s v="BU-83-2-4217"/>
    <s v="58300000267"/>
    <s v="0"/>
    <s v="State &amp; Local Assistance"/>
    <n v="0"/>
    <n v="0"/>
    <n v="0"/>
  </r>
  <r>
    <s v="FTE"/>
    <m/>
    <s v="678"/>
    <s v="Justice System"/>
    <s v="751SD"/>
    <x v="38"/>
    <x v="38"/>
    <x v="81"/>
    <x v="80"/>
    <s v="BU-83-2-4223"/>
    <s v="58300000330"/>
    <s v="0"/>
    <s v="Emergency Response Fund"/>
    <n v="0"/>
    <n v="0"/>
    <n v="0"/>
  </r>
  <r>
    <s v="FTE"/>
    <m/>
    <s v="678"/>
    <s v="Justice System"/>
    <s v="751SD"/>
    <x v="38"/>
    <x v="38"/>
    <x v="81"/>
    <x v="80"/>
    <s v="BU-83-2-4228"/>
    <s v="58300000381"/>
    <s v="0"/>
    <s v="E.M.D. Performance Grant"/>
    <n v="0"/>
    <n v="0"/>
    <n v="0"/>
  </r>
  <r>
    <s v="FTE"/>
    <m/>
    <s v="678"/>
    <s v="Justice System"/>
    <s v="751SD"/>
    <x v="38"/>
    <x v="38"/>
    <x v="81"/>
    <x v="80"/>
    <s v="BU-83-2-4239"/>
    <s v="58300000491"/>
    <s v="0"/>
    <s v="2004 Distribution #1518 Public Assist."/>
    <n v="0"/>
    <n v="0"/>
    <n v="0"/>
  </r>
  <r>
    <s v="FTE"/>
    <m/>
    <s v="678"/>
    <s v="Justice System"/>
    <s v="751SD"/>
    <x v="38"/>
    <x v="38"/>
    <x v="81"/>
    <x v="80"/>
    <s v="BU-83-2-4243"/>
    <s v="58300000940"/>
    <s v="0"/>
    <s v="Federal HLSEM Disaster Fund"/>
    <n v="0"/>
    <n v="0"/>
    <n v="0"/>
  </r>
  <r>
    <s v="FTE"/>
    <m/>
    <s v="678"/>
    <s v="Justice System"/>
    <s v="751SD"/>
    <x v="38"/>
    <x v="38"/>
    <x v="81"/>
    <x v="80"/>
    <s v="BU-89-2-37"/>
    <s v="5830R340001"/>
    <s v="0"/>
    <s v="Levee District Study"/>
    <n v="0"/>
    <n v="0"/>
    <n v="0"/>
  </r>
  <r>
    <s v="FTE"/>
    <s v="State Government Operations"/>
    <s v="678"/>
    <s v="Justice System"/>
    <s v="751SD"/>
    <x v="38"/>
    <x v="38"/>
    <x v="81"/>
    <x v="80"/>
    <s v="BU-83-2-4245"/>
    <s v="5830R400001"/>
    <s v="0"/>
    <s v="Homeland Security &amp; Emer. Mgmt."/>
    <n v="59.107199999999999"/>
    <n v="62.568199999999997"/>
    <n v="83.674999999999997"/>
  </r>
  <r>
    <s v="FTE"/>
    <s v="State Government Operations"/>
    <s v="678"/>
    <s v="Justice System"/>
    <s v="751SD"/>
    <x v="38"/>
    <x v="38"/>
    <x v="81"/>
    <x v="80"/>
    <s v="BU-86-2-14"/>
    <s v="5830R430046"/>
    <s v="0"/>
    <s v="911 Emerg Comm Admin - 911 Surcharge"/>
    <n v="0.1885"/>
    <n v="0"/>
    <n v="3.8300000000000001E-2"/>
  </r>
  <r>
    <s v="FTE"/>
    <s v="State Government Operations"/>
    <s v="678"/>
    <s v="Justice System"/>
    <s v="770SD"/>
    <x v="39"/>
    <x v="39"/>
    <x v="82"/>
    <x v="81"/>
    <s v="BU-83-2-4576"/>
    <s v="5950R640001"/>
    <s v="0"/>
    <s v="Public Safety Administration"/>
    <n v="33.860300000000002"/>
    <n v="35.4542"/>
    <n v="36.474899999999998"/>
  </r>
  <r>
    <s v="FTE"/>
    <s v="State Government Operations"/>
    <s v="678"/>
    <s v="Justice System"/>
    <s v="770SD"/>
    <x v="39"/>
    <x v="39"/>
    <x v="82"/>
    <x v="81"/>
    <s v="BU-83-2-4577"/>
    <s v="5950R670001"/>
    <s v="0"/>
    <s v="Public Safety DCI"/>
    <n v="143.0163"/>
    <n v="148.7535"/>
    <n v="156.79259999999999"/>
  </r>
  <r>
    <s v="FTE"/>
    <s v="State Government Operations"/>
    <s v="678"/>
    <s v="Justice System"/>
    <s v="770SD"/>
    <x v="39"/>
    <x v="39"/>
    <x v="82"/>
    <x v="81"/>
    <s v="BU-83-2-4580"/>
    <s v="5950R700001"/>
    <s v="0"/>
    <s v="Narcotics Enforcement"/>
    <n v="58.980499999999999"/>
    <n v="59.9499"/>
    <n v="56.942700000000002"/>
  </r>
  <r>
    <s v="FTE"/>
    <s v="State Government Operations"/>
    <s v="678"/>
    <s v="Justice System"/>
    <s v="770SD"/>
    <x v="39"/>
    <x v="39"/>
    <x v="82"/>
    <x v="81"/>
    <s v="BU-83-2-4581"/>
    <s v="5950R720001"/>
    <s v="0"/>
    <s v="Fire Marshal"/>
    <n v="46.8245"/>
    <n v="43.966700000000003"/>
    <n v="42.608400000000003"/>
  </r>
  <r>
    <s v="FTE"/>
    <s v="State Government Operations"/>
    <s v="678"/>
    <s v="Justice System"/>
    <s v="770SD"/>
    <x v="39"/>
    <x v="39"/>
    <x v="82"/>
    <x v="81"/>
    <s v="BU-83-2-4584"/>
    <s v="5950R750001"/>
    <s v="0"/>
    <s v="Iowa State Patrol"/>
    <n v="472.28530000000001"/>
    <n v="467.74689999999998"/>
    <n v="458.71530000000001"/>
  </r>
  <r>
    <s v="FTE"/>
    <s v="State Government Operations"/>
    <s v="678"/>
    <s v="Justice System"/>
    <s v="770SD"/>
    <x v="39"/>
    <x v="39"/>
    <x v="82"/>
    <x v="81"/>
    <s v="BU-83-2-4637"/>
    <s v="5950R660001"/>
    <s v="0"/>
    <s v="Human Trafficking Office"/>
    <n v="1.0076000000000001"/>
    <n v="1.0009999999999999"/>
    <n v="0.99990000000000001"/>
  </r>
  <r>
    <s v="FTE"/>
    <s v="State Government Operations"/>
    <s v="678"/>
    <s v="Justice System"/>
    <s v="770SD"/>
    <x v="39"/>
    <x v="39"/>
    <x v="82"/>
    <x v="81"/>
    <s v="BU-84-1-94"/>
    <s v="5950R960030"/>
    <s v="0"/>
    <s v="DPS Gaming Enforcement - GEF"/>
    <n v="67.821600000000004"/>
    <n v="68.570800000000006"/>
    <n v="59.523099999999999"/>
  </r>
  <r>
    <s v="FTE"/>
    <m/>
    <s v="678"/>
    <s v="Justice System"/>
    <s v="770SD"/>
    <x v="39"/>
    <x v="39"/>
    <x v="82"/>
    <x v="81"/>
    <s v="BU-83-2-4553"/>
    <s v="59500000040"/>
    <s v="0"/>
    <s v="Spoc Insurance Trust Fund"/>
    <n v="0"/>
    <n v="0"/>
    <n v="0"/>
  </r>
  <r>
    <s v="FTE"/>
    <m/>
    <s v="678"/>
    <s v="Justice System"/>
    <s v="770SD"/>
    <x v="39"/>
    <x v="39"/>
    <x v="82"/>
    <x v="81"/>
    <s v="BU-83-2-4554"/>
    <s v="59500000060"/>
    <s v="0"/>
    <s v="Asset Sharing Fund - Federal"/>
    <n v="0"/>
    <n v="0"/>
    <n v="0"/>
  </r>
  <r>
    <s v="FTE"/>
    <m/>
    <s v="678"/>
    <s v="Justice System"/>
    <s v="770SD"/>
    <x v="39"/>
    <x v="39"/>
    <x v="82"/>
    <x v="81"/>
    <s v="BU-83-2-4555"/>
    <s v="59500000061"/>
    <s v="0"/>
    <s v="Asset Sharing Fund - State"/>
    <n v="0"/>
    <n v="0"/>
    <n v="0"/>
  </r>
  <r>
    <s v="FTE"/>
    <m/>
    <s v="678"/>
    <s v="Justice System"/>
    <s v="770SD"/>
    <x v="39"/>
    <x v="39"/>
    <x v="82"/>
    <x v="81"/>
    <s v="BU-83-2-4562"/>
    <s v="59500000207"/>
    <s v="0"/>
    <s v="Federal Marijuana Eradication"/>
    <n v="0"/>
    <n v="0"/>
    <n v="0"/>
  </r>
  <r>
    <s v="FTE"/>
    <m/>
    <s v="678"/>
    <s v="Justice System"/>
    <s v="770SD"/>
    <x v="39"/>
    <x v="39"/>
    <x v="82"/>
    <x v="81"/>
    <s v="BU-83-2-4567"/>
    <s v="59500000792"/>
    <s v="0"/>
    <s v="Peace Officers Retirement Fund"/>
    <n v="1.2053"/>
    <n v="1.8128"/>
    <n v="2.0049999999999999"/>
  </r>
  <r>
    <s v="FTE"/>
    <m/>
    <s v="678"/>
    <s v="Justice System"/>
    <s v="770SD"/>
    <x v="39"/>
    <x v="39"/>
    <x v="82"/>
    <x v="81"/>
    <s v="BU-83-2-4570"/>
    <s v="59500000957"/>
    <s v="0"/>
    <s v="Electrician &amp; Installers Licensing Fund"/>
    <n v="22.197800000000001"/>
    <n v="22.006799999999998"/>
    <n v="22.3491"/>
  </r>
  <r>
    <s v="FTE"/>
    <s v="State Government Operations"/>
    <s v="678"/>
    <s v="Justice System"/>
    <s v="770SD"/>
    <x v="39"/>
    <x v="39"/>
    <x v="82"/>
    <x v="81"/>
    <s v="BU-88-1-37"/>
    <s v="5950000008X"/>
    <s v="0"/>
    <s v="Fireworks Fee Fund"/>
    <n v="1.38E-2"/>
    <n v="0"/>
    <n v="0"/>
  </r>
  <r>
    <s v="FTE"/>
    <s v="State Government Operations"/>
    <s v="678"/>
    <s v="Justice System"/>
    <s v="770SD"/>
    <x v="39"/>
    <x v="39"/>
    <x v="82"/>
    <x v="81"/>
    <s v="BU-88-2-4"/>
    <s v="59500000187"/>
    <s v="0"/>
    <s v="Notary Information Fees"/>
    <n v="2.3334999999999999"/>
    <n v="2.7242999999999999"/>
    <n v="2.2612999999999999"/>
  </r>
  <r>
    <s v="FTE"/>
    <s v="No Approp Type Selected"/>
    <s v="678"/>
    <s v="Justice System"/>
    <s v="770SD"/>
    <x v="39"/>
    <x v="39"/>
    <x v="82"/>
    <x v="81"/>
    <s v="BU-85-2-59"/>
    <s v="59500000220"/>
    <s v="0"/>
    <s v="Interoperable &amp; Broadband Comm Fund"/>
    <n v="2.0152999999999999"/>
    <n v="1.9791000000000001"/>
    <n v="1.7239"/>
  </r>
  <r>
    <s v="FTE"/>
    <s v="State Government Operations"/>
    <s v="678"/>
    <s v="Justice System"/>
    <s v="770SD"/>
    <x v="39"/>
    <x v="39"/>
    <x v="82"/>
    <x v="81"/>
    <s v="BU-87-2-12"/>
    <s v="59503R30001"/>
    <s v="0"/>
    <s v="DNA Evidence Processing"/>
    <n v="0"/>
    <n v="0"/>
    <n v="0"/>
  </r>
  <r>
    <s v="FTE"/>
    <m/>
    <s v="678"/>
    <s v="Justice System"/>
    <s v="770SD"/>
    <x v="39"/>
    <x v="39"/>
    <x v="82"/>
    <x v="81"/>
    <s v="BU-89-1-23"/>
    <s v="59507R70001"/>
    <s v="0"/>
    <s v="DPS Overtime Salaries &amp; Support-GF"/>
    <n v="0"/>
    <n v="0"/>
    <n v="0"/>
  </r>
  <r>
    <s v="FTE"/>
    <m/>
    <s v="678"/>
    <s v="Justice System"/>
    <s v="770SD"/>
    <x v="39"/>
    <x v="39"/>
    <x v="82"/>
    <x v="81"/>
    <s v="BU-89-1-24"/>
    <s v="59508R80001"/>
    <s v="0"/>
    <s v="DPS Implementation of HF2581 Hemp-GF"/>
    <n v="0"/>
    <n v="0.95009999999999994"/>
    <n v="0"/>
  </r>
  <r>
    <s v="FTE"/>
    <m/>
    <s v="678"/>
    <s v="Justice System"/>
    <s v="770SD"/>
    <x v="39"/>
    <x v="39"/>
    <x v="82"/>
    <x v="81"/>
    <s v="BU-90-1-26"/>
    <s v="5950000011Q"/>
    <s v="0"/>
    <s v="Fund Only"/>
    <n v="0"/>
    <n v="0"/>
    <n v="0"/>
  </r>
  <r>
    <s v="FTE"/>
    <m/>
    <s v="668"/>
    <s v="Transportation, Infrastructure, and Capitals"/>
    <s v="390SD"/>
    <x v="40"/>
    <x v="40"/>
    <x v="83"/>
    <x v="82"/>
    <s v="BU-83-2-2547"/>
    <s v="33600000645"/>
    <s v="0"/>
    <s v="ICN Operations"/>
    <n v="78.760800000000003"/>
    <n v="76.135099999999994"/>
    <n v="75.203699999999998"/>
  </r>
  <r>
    <s v="FTE"/>
    <s v="Capital Projects"/>
    <s v="668"/>
    <s v="Transportation, Infrastructure, and Capitals"/>
    <s v="640SD"/>
    <x v="9"/>
    <x v="9"/>
    <x v="17"/>
    <x v="17"/>
    <s v="BU-84-1-175"/>
    <s v="5320DA60943"/>
    <s v="0"/>
    <s v="Searchable Online Databases - TRF"/>
    <n v="0"/>
    <n v="0"/>
    <n v="0"/>
  </r>
  <r>
    <s v="FTE"/>
    <s v="Capital Projects"/>
    <s v="668"/>
    <s v="Transportation, Infrastructure, and Capitals"/>
    <s v="751SD"/>
    <x v="38"/>
    <x v="38"/>
    <x v="81"/>
    <x v="80"/>
    <s v="BU-86-1-31"/>
    <s v="5830R530943"/>
    <s v="0"/>
    <s v="Mass Notification &amp; Emer Messaging - TRF"/>
    <n v="0"/>
    <n v="0"/>
    <n v="0"/>
  </r>
  <r>
    <s v="FTE"/>
    <s v="Grant Program &amp; Aid to Individuals"/>
    <s v="668"/>
    <s v="Transportation, Infrastructure, and Capitals"/>
    <s v="820SD"/>
    <x v="14"/>
    <x v="14"/>
    <x v="22"/>
    <x v="22"/>
    <s v="BU-86-2-23"/>
    <s v="6350DD30017"/>
    <s v="0"/>
    <s v="Voter Reg &amp; Bus Services Systems - RIIF"/>
    <n v="0"/>
    <n v="0"/>
    <n v="0"/>
  </r>
  <r>
    <s v="FTE"/>
    <m/>
    <s v="668"/>
    <s v="Transportation, Infrastructure, and Capitals"/>
    <s v="895SD"/>
    <x v="41"/>
    <x v="41"/>
    <x v="84"/>
    <x v="83"/>
    <s v="BU-83-2-5357"/>
    <s v="64500000144"/>
    <s v="0"/>
    <s v="Highway Beautification Fund"/>
    <n v="7.7819000000000003"/>
    <n v="8.0083000000000002"/>
    <n v="7.9903000000000004"/>
  </r>
  <r>
    <s v="FTE"/>
    <m/>
    <s v="668"/>
    <s v="Transportation, Infrastructure, and Capitals"/>
    <s v="895SD"/>
    <x v="41"/>
    <x v="41"/>
    <x v="84"/>
    <x v="83"/>
    <s v="BU-83-2-5374"/>
    <s v="64500000651"/>
    <s v="0"/>
    <s v="Materials And Equipment Revolving Fund"/>
    <n v="69.531400000000005"/>
    <n v="69.226900000000001"/>
    <n v="65.379199999999997"/>
  </r>
  <r>
    <s v="FTE"/>
    <s v="State Government Operations"/>
    <s v="668"/>
    <s v="Transportation, Infrastructure, and Capitals"/>
    <s v="895SD"/>
    <x v="41"/>
    <x v="41"/>
    <x v="84"/>
    <x v="83"/>
    <s v="BU-83-2-5432"/>
    <s v="6450S400143"/>
    <s v="0"/>
    <s v="Operations"/>
    <n v="223.60820000000001"/>
    <n v="225.54830000000001"/>
    <n v="220.791"/>
  </r>
  <r>
    <s v="FTE"/>
    <s v="State Government Operations"/>
    <s v="668"/>
    <s v="Transportation, Infrastructure, and Capitals"/>
    <s v="895SD"/>
    <x v="41"/>
    <x v="41"/>
    <x v="84"/>
    <x v="83"/>
    <s v="BU-83-2-5434"/>
    <s v="6450S420143"/>
    <s v="0"/>
    <s v="Planning"/>
    <n v="71.965999999999994"/>
    <n v="74.388099999999994"/>
    <n v="74.611800000000002"/>
  </r>
  <r>
    <s v="FTE"/>
    <s v="State Government Operations"/>
    <s v="668"/>
    <s v="Transportation, Infrastructure, and Capitals"/>
    <s v="895SD"/>
    <x v="41"/>
    <x v="41"/>
    <x v="84"/>
    <x v="83"/>
    <s v="BU-83-2-5436"/>
    <s v="6450S440143"/>
    <s v="0"/>
    <s v="Highway"/>
    <n v="1950.9137000000001"/>
    <n v="1959.3413"/>
    <n v="1950.2989"/>
  </r>
  <r>
    <s v="FTE"/>
    <s v="State Government Operations"/>
    <s v="668"/>
    <s v="Transportation, Infrastructure, and Capitals"/>
    <s v="895SD"/>
    <x v="41"/>
    <x v="41"/>
    <x v="84"/>
    <x v="83"/>
    <s v="BU-83-2-5437"/>
    <s v="6450S460143"/>
    <s v="0"/>
    <s v="Motor Vehicle Division"/>
    <n v="265.06470000000002"/>
    <n v="270.03190000000001"/>
    <n v="263.55520000000001"/>
  </r>
  <r>
    <s v="FTE"/>
    <s v="State Government Operations"/>
    <s v="668"/>
    <s v="Transportation, Infrastructure, and Capitals"/>
    <s v="895SD"/>
    <x v="41"/>
    <x v="41"/>
    <x v="84"/>
    <x v="83"/>
    <s v="BU-85-2-69"/>
    <s v="6450S620143"/>
    <s v="0"/>
    <s v="Performance and Technology"/>
    <n v="37.507899999999999"/>
    <n v="36.639299999999999"/>
    <n v="32.894599999999997"/>
  </r>
  <r>
    <s v="FTE"/>
    <s v="Capital Projects"/>
    <s v="668"/>
    <s v="Transportation, Infrastructure, and Capitals"/>
    <s v="955SD"/>
    <x v="42"/>
    <x v="42"/>
    <x v="85"/>
    <x v="84"/>
    <s v="BU-84-2-22"/>
    <s v="415067N0943"/>
    <s v="0"/>
    <s v="Medicaid Technology - TRF"/>
    <n v="3.85E-2"/>
    <n v="3.85E-2"/>
    <n v="0"/>
  </r>
  <r>
    <s v="FTE"/>
    <s v="No Approp Type Selected"/>
    <s v="1"/>
    <s v="Unassigned Standings"/>
    <s v="170SD"/>
    <x v="4"/>
    <x v="4"/>
    <x v="11"/>
    <x v="11"/>
    <s v="BU-88-1-85"/>
    <s v="1850000007R"/>
    <s v="0"/>
    <s v="Broadband Grant Fund"/>
    <n v="0"/>
    <n v="0"/>
    <n v="0"/>
  </r>
  <r>
    <s v="FTE"/>
    <s v="State Government Operations"/>
    <s v="1"/>
    <s v="Unassigned Standings"/>
    <s v="375SD"/>
    <x v="43"/>
    <x v="43"/>
    <x v="86"/>
    <x v="85"/>
    <s v="BU-83-2-3490"/>
    <s v="001TP010001"/>
    <s v="0"/>
    <s v="Legislative Branch"/>
    <n v="361.58"/>
    <n v="354.81"/>
    <n v="242.44"/>
  </r>
  <r>
    <s v="FTE"/>
    <s v="No Approp Type Selected"/>
    <s v="1"/>
    <s v="Unassigned Standings"/>
    <s v="460SD"/>
    <x v="27"/>
    <x v="27"/>
    <x v="47"/>
    <x v="47"/>
    <s v="BU-89-1-49"/>
    <s v="4010000009V"/>
    <s v="0"/>
    <s v="CARES Act Funding - DHS"/>
    <n v="0"/>
    <n v="0"/>
    <n v="0"/>
  </r>
  <r>
    <s v="FTE"/>
    <s v="State Government Operations"/>
    <s v="1"/>
    <s v="Unassigned Standings"/>
    <s v="640SD"/>
    <x v="9"/>
    <x v="9"/>
    <x v="17"/>
    <x v="17"/>
    <s v="BU-83-2-3540"/>
    <s v="53208900001"/>
    <s v="0"/>
    <s v="State Appeal Board Claims"/>
    <n v="1.0076000000000001"/>
    <n v="1.0009999999999999"/>
    <n v="0.99990000000000001"/>
  </r>
  <r>
    <s v="FTE"/>
    <s v="State Government Operations"/>
    <s v="1"/>
    <s v="Unassigned Standings"/>
    <s v="750SD"/>
    <x v="37"/>
    <x v="37"/>
    <x v="80"/>
    <x v="79"/>
    <s v="BU-83-2-4151"/>
    <s v="58208830001"/>
    <s v="0"/>
    <s v="Compensation and Expense"/>
    <n v="0"/>
    <n v="0"/>
    <n v="0"/>
  </r>
  <r>
    <s v="FTE"/>
    <s v="No Approp Type Selected"/>
    <s v="1"/>
    <s v="Unassigned Standings"/>
    <s v="751SD"/>
    <x v="38"/>
    <x v="38"/>
    <x v="81"/>
    <x v="80"/>
    <s v="BU-88-2-213"/>
    <s v="58300000213"/>
    <s v="0"/>
    <s v="Flood Recovery Fund"/>
    <n v="0"/>
    <n v="0"/>
    <n v="0"/>
  </r>
</pivotCacheRecord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87"/>
  <sheetViews>
    <sheetView workbookViewId="0">
      <pane activePane="bottomRight" state="frozen" topLeftCell="P3" xSplit="1" ySplit="2"/>
      <selection activeCell="B1" pane="topRight" sqref="B1"/>
      <selection activeCell="A2" pane="bottomLeft" sqref="A2"/>
      <selection activeCell="V2" pane="bottomRight" sqref="V2"/>
    </sheetView>
  </sheetViews>
  <sheetFormatPr defaultColWidth="9" defaultRowHeight="12" x14ac:dyDescent="0.2"/>
  <cols>
    <col min="1" max="1" bestFit="true" customWidth="true" style="18" width="9.42578125" collapsed="false"/>
    <col min="2" max="2" bestFit="true" customWidth="true" style="19" width="19.7109375" collapsed="false"/>
    <col min="3" max="3" bestFit="true" customWidth="true" style="19" width="9.5703125" collapsed="false"/>
    <col min="4" max="4" bestFit="true" customWidth="true" style="19" width="14.0" collapsed="false"/>
    <col min="5" max="6" bestFit="true" customWidth="true" style="19" width="7.5703125" collapsed="false"/>
    <col min="7" max="7" customWidth="true" style="19" width="9.42578125" collapsed="false"/>
    <col min="8" max="8" bestFit="true" customWidth="true" style="19" width="9.42578125" collapsed="false"/>
    <col min="9" max="9" bestFit="true" customWidth="true" style="19" width="15.85546875" collapsed="false"/>
    <col min="10" max="10" bestFit="true" customWidth="true" style="19" width="10.140625" collapsed="false"/>
    <col min="11" max="11" bestFit="true" customWidth="true" style="19" width="10.42578125" collapsed="false"/>
    <col min="12" max="12" bestFit="true" customWidth="true" style="19" width="12.28515625" collapsed="false"/>
    <col min="13" max="13" bestFit="true" customWidth="true" style="19" width="20.140625" collapsed="false"/>
    <col min="14" max="14" bestFit="true" customWidth="true" style="19" width="9.0" collapsed="false"/>
    <col min="15" max="15" bestFit="true" customWidth="true" style="19" width="21.42578125" collapsed="false"/>
    <col min="16" max="16" bestFit="true" customWidth="true" style="19" width="23.7109375" collapsed="false"/>
    <col min="17" max="17" bestFit="true" customWidth="true" style="19" width="15.42578125" collapsed="false"/>
    <col min="18" max="18" customWidth="true" style="19" width="12.85546875" collapsed="false"/>
    <col min="19" max="19" bestFit="true" customWidth="true" style="19" width="33.28515625" collapsed="false"/>
    <col min="20" max="20" bestFit="true" customWidth="true" style="19" width="12.0" collapsed="false"/>
    <col min="21" max="21" bestFit="true" customWidth="true" style="19" width="14.0" collapsed="false"/>
    <col min="22" max="22" bestFit="true" customWidth="true" style="19" width="19.85546875" collapsed="false"/>
    <col min="23" max="23" bestFit="true" customWidth="true" style="19" width="18.42578125" collapsed="false"/>
    <col min="24" max="24" bestFit="true" customWidth="true" style="19" width="10.140625" collapsed="false"/>
    <col min="25" max="25" bestFit="true" customWidth="true" style="19" width="28.5703125" collapsed="false"/>
    <col min="26" max="26" bestFit="true" customWidth="true" style="19" width="25.42578125" collapsed="false"/>
    <col min="27" max="27" bestFit="true" customWidth="true" style="19" width="12.7109375" collapsed="false"/>
    <col min="28" max="28" bestFit="true" customWidth="true" style="19" width="22.7109375" collapsed="false"/>
    <col min="29" max="29" bestFit="true" customWidth="true" style="19" width="11.42578125" collapsed="false"/>
    <col min="30" max="30" bestFit="true" customWidth="true" style="19" width="15.7109375" collapsed="false"/>
    <col min="31" max="31" bestFit="true" customWidth="true" style="19" width="22.85546875" collapsed="false"/>
    <col min="32" max="32" bestFit="true" customWidth="true" style="19" width="25.42578125" collapsed="false"/>
    <col min="33" max="33" bestFit="true" customWidth="true" style="19" width="11.0" collapsed="false"/>
    <col min="34" max="34" bestFit="true" customWidth="true" style="19" width="12.7109375" collapsed="false"/>
    <col min="35" max="35" bestFit="true" customWidth="true" style="19" width="29.140625" collapsed="false"/>
    <col min="36" max="36" bestFit="true" customWidth="true" style="19" width="11.0" collapsed="false"/>
    <col min="37" max="37" bestFit="true" customWidth="true" style="19" width="20.0" collapsed="false"/>
    <col min="38" max="38" bestFit="true" customWidth="true" style="19" width="11.0" collapsed="false"/>
    <col min="39" max="39" bestFit="true" customWidth="true" style="19" width="15.7109375" collapsed="false"/>
    <col min="40" max="40" bestFit="true" customWidth="true" style="19" width="7.7109375" collapsed="false"/>
    <col min="41" max="41" bestFit="true" customWidth="true" style="19" width="8.140625" collapsed="false"/>
    <col min="42" max="42" bestFit="true" customWidth="true" style="19" width="15.140625" collapsed="false"/>
    <col min="43" max="43" bestFit="true" customWidth="true" style="19" width="17.85546875" collapsed="false"/>
    <col min="44" max="44" bestFit="true" customWidth="true" style="19" width="12.5703125" collapsed="false"/>
    <col min="45" max="45" bestFit="true" customWidth="true" style="19" width="8.85546875" collapsed="false"/>
    <col min="46" max="46" bestFit="true" customWidth="true" style="19" width="13.42578125" collapsed="false"/>
    <col min="47" max="47" bestFit="true" customWidth="true" style="19" width="20.42578125" collapsed="false"/>
    <col min="48" max="48" bestFit="true" customWidth="true" style="19" width="9.0" collapsed="false"/>
    <col min="49" max="16384" style="11" width="9.0" collapsed="false"/>
  </cols>
  <sheetData>
    <row customFormat="1" hidden="1" r="1" s="37" spans="1:48" x14ac:dyDescent="0.2">
      <c r="A1" s="36"/>
      <c r="B1" t="s">
        <v>111</v>
      </c>
      <c r="C1" t="s">
        <v>375</v>
      </c>
      <c r="D1" t="s">
        <v>1041</v>
      </c>
      <c r="E1" t="s">
        <v>164</v>
      </c>
      <c r="F1" t="s">
        <v>629</v>
      </c>
      <c r="G1" t="s">
        <v>175</v>
      </c>
      <c r="H1" t="s">
        <v>1057</v>
      </c>
      <c r="I1" t="s">
        <v>634</v>
      </c>
      <c r="J1" t="s">
        <v>180</v>
      </c>
      <c r="K1" t="s">
        <v>1062</v>
      </c>
      <c r="L1" t="s">
        <v>458</v>
      </c>
      <c r="M1" t="s">
        <v>481</v>
      </c>
      <c r="N1" t="s">
        <v>651</v>
      </c>
      <c r="O1" t="s">
        <v>876</v>
      </c>
      <c r="P1" t="s">
        <v>169</v>
      </c>
      <c r="Q1" t="s">
        <v>1327</v>
      </c>
      <c r="R1" t="s">
        <v>234</v>
      </c>
      <c r="S1" t="s">
        <v>1187</v>
      </c>
      <c r="T1" t="s">
        <v>247</v>
      </c>
      <c r="U1" t="s">
        <v>942</v>
      </c>
      <c r="V1" t="s">
        <v>274</v>
      </c>
      <c r="W1" t="s">
        <v>544</v>
      </c>
      <c r="X1" t="s">
        <v>332</v>
      </c>
      <c r="Y1" t="s">
        <v>362</v>
      </c>
      <c r="Z1" t="s">
        <v>1284</v>
      </c>
      <c r="AA1" t="s">
        <v>1162</v>
      </c>
      <c r="AB1" t="s">
        <v>1168</v>
      </c>
      <c r="AC1" t="s">
        <v>311</v>
      </c>
      <c r="AD1" t="s">
        <v>435</v>
      </c>
      <c r="AE1" t="s">
        <v>243</v>
      </c>
      <c r="AF1"/>
      <c r="AG1" t="s">
        <v>1175</v>
      </c>
      <c r="AH1" t="s">
        <v>1179</v>
      </c>
      <c r="AI1" t="s">
        <v>551</v>
      </c>
      <c r="AJ1" t="s">
        <v>885</v>
      </c>
      <c r="AK1" t="s">
        <v>317</v>
      </c>
      <c r="AL1" t="s">
        <v>1192</v>
      </c>
      <c r="AM1"/>
      <c r="AN1" t="s">
        <v>446</v>
      </c>
      <c r="AO1" t="s">
        <v>321</v>
      </c>
      <c r="AP1" t="s">
        <v>339</v>
      </c>
      <c r="AQ1"/>
      <c r="AR1" t="s">
        <v>1296</v>
      </c>
      <c r="AS1" t="s">
        <v>356</v>
      </c>
      <c r="AT1" t="s">
        <v>921</v>
      </c>
      <c r="AU1" t="s">
        <v>556</v>
      </c>
      <c r="AV1" s="36"/>
    </row>
    <row customFormat="1" r="2" s="20" spans="1:48" x14ac:dyDescent="0.2">
      <c r="A2" s="13" t="s">
        <v>10</v>
      </c>
      <c r="B2" s="14" t="s">
        <v>11</v>
      </c>
      <c r="C2" s="15" t="s">
        <v>93</v>
      </c>
      <c r="D2" s="15" t="s">
        <v>12</v>
      </c>
      <c r="E2" s="14" t="s">
        <v>13</v>
      </c>
      <c r="F2" s="14" t="s">
        <v>14</v>
      </c>
      <c r="G2" s="15" t="s">
        <v>15</v>
      </c>
      <c r="H2" s="14" t="s">
        <v>16</v>
      </c>
      <c r="I2" s="14" t="s">
        <v>17</v>
      </c>
      <c r="J2" s="14" t="s">
        <v>18</v>
      </c>
      <c r="K2" s="14" t="s">
        <v>19</v>
      </c>
      <c r="L2" s="14" t="s">
        <v>20</v>
      </c>
      <c r="M2" s="14" t="s">
        <v>21</v>
      </c>
      <c r="N2" s="14" t="s">
        <v>22</v>
      </c>
      <c r="O2" s="15" t="s">
        <v>23</v>
      </c>
      <c r="P2" s="15" t="s">
        <v>24</v>
      </c>
      <c r="Q2" s="14" t="s">
        <v>25</v>
      </c>
      <c r="R2" s="14" t="s">
        <v>26</v>
      </c>
      <c r="S2" s="15" t="s">
        <v>55</v>
      </c>
      <c r="T2" s="14" t="s">
        <v>27</v>
      </c>
      <c r="U2" s="14" t="s">
        <v>28</v>
      </c>
      <c r="V2" s="14" t="s">
        <v>29</v>
      </c>
      <c r="W2" s="14" t="s">
        <v>30</v>
      </c>
      <c r="X2" s="14" t="s">
        <v>31</v>
      </c>
      <c r="Y2" s="15" t="s">
        <v>56</v>
      </c>
      <c r="Z2" s="14" t="s">
        <v>32</v>
      </c>
      <c r="AA2" s="14" t="s">
        <v>33</v>
      </c>
      <c r="AB2" s="14" t="s">
        <v>34</v>
      </c>
      <c r="AC2" s="14" t="s">
        <v>35</v>
      </c>
      <c r="AD2" s="14" t="s">
        <v>36</v>
      </c>
      <c r="AE2" s="14" t="s">
        <v>37</v>
      </c>
      <c r="AF2" s="14" t="s">
        <v>38</v>
      </c>
      <c r="AG2" s="14" t="s">
        <v>39</v>
      </c>
      <c r="AH2" s="14" t="s">
        <v>40</v>
      </c>
      <c r="AI2" s="14" t="s">
        <v>41</v>
      </c>
      <c r="AJ2" s="14" t="s">
        <v>42</v>
      </c>
      <c r="AK2" s="15" t="s">
        <v>43</v>
      </c>
      <c r="AL2" s="14" t="s">
        <v>44</v>
      </c>
      <c r="AM2" s="14" t="s">
        <v>45</v>
      </c>
      <c r="AN2" s="14" t="s">
        <v>46</v>
      </c>
      <c r="AO2" s="14" t="s">
        <v>47</v>
      </c>
      <c r="AP2" s="14" t="s">
        <v>48</v>
      </c>
      <c r="AQ2" s="14" t="s">
        <v>49</v>
      </c>
      <c r="AR2" s="14" t="s">
        <v>50</v>
      </c>
      <c r="AS2" s="14" t="s">
        <v>51</v>
      </c>
      <c r="AT2" s="14" t="s">
        <v>52</v>
      </c>
      <c r="AU2" s="12" t="s">
        <v>53</v>
      </c>
      <c r="AV2" s="14" t="s">
        <v>54</v>
      </c>
    </row>
    <row r="3" spans="1:48" x14ac:dyDescent="0.2">
      <c r="A3" s="16">
        <v>2005</v>
      </c>
      <c r="B3" s="14">
        <v>373.5</v>
      </c>
      <c r="C3" s="14">
        <v>384.4</v>
      </c>
      <c r="D3" s="14">
        <v>230.5</v>
      </c>
      <c r="E3" s="14">
        <v>102.6</v>
      </c>
      <c r="F3" s="14">
        <v>99.9</v>
      </c>
      <c r="G3" s="14"/>
      <c r="H3" s="14">
        <v>23.8</v>
      </c>
      <c r="I3" s="14">
        <v>39.9</v>
      </c>
      <c r="J3" s="14">
        <v>290</v>
      </c>
      <c r="K3" s="14">
        <v>3878.2</v>
      </c>
      <c r="L3" s="14">
        <v>71.7</v>
      </c>
      <c r="M3" s="14">
        <v>129.5</v>
      </c>
      <c r="N3" s="14">
        <v>738.3</v>
      </c>
      <c r="O3" s="14">
        <v>28</v>
      </c>
      <c r="P3" s="14">
        <v>6</v>
      </c>
      <c r="Q3" s="14">
        <v>418.4</v>
      </c>
      <c r="R3" s="14">
        <v>31.6</v>
      </c>
      <c r="S3" s="14"/>
      <c r="T3" s="14">
        <v>55.9</v>
      </c>
      <c r="U3" s="14">
        <v>5245.5</v>
      </c>
      <c r="V3" s="14">
        <v>304.60000000000002</v>
      </c>
      <c r="W3" s="14">
        <v>84.8</v>
      </c>
      <c r="X3" s="14">
        <v>110.6</v>
      </c>
      <c r="Y3" s="14">
        <v>85.9</v>
      </c>
      <c r="Z3" s="14">
        <v>101.2</v>
      </c>
      <c r="AA3" s="14">
        <v>1815</v>
      </c>
      <c r="AB3" s="14">
        <v>27.4</v>
      </c>
      <c r="AC3" s="14">
        <v>26</v>
      </c>
      <c r="AD3" s="14">
        <v>1038.7</v>
      </c>
      <c r="AE3" s="14">
        <v>8.6</v>
      </c>
      <c r="AF3" s="14">
        <v>0</v>
      </c>
      <c r="AG3" s="14">
        <v>14</v>
      </c>
      <c r="AH3" s="14">
        <v>366.1</v>
      </c>
      <c r="AI3" s="14">
        <v>10</v>
      </c>
      <c r="AJ3" s="14">
        <v>405.5</v>
      </c>
      <c r="AK3" s="14"/>
      <c r="AL3" s="14">
        <v>843.8</v>
      </c>
      <c r="AM3" s="14" t="s">
        <v>1</v>
      </c>
      <c r="AN3" s="14">
        <v>23318.7</v>
      </c>
      <c r="AO3" s="14">
        <v>376.7</v>
      </c>
      <c r="AP3" s="14">
        <v>38.6</v>
      </c>
      <c r="AQ3" s="14">
        <v>200.7</v>
      </c>
      <c r="AR3" s="14">
        <v>3145.8</v>
      </c>
      <c r="AS3" s="14">
        <v>25.9</v>
      </c>
      <c r="AT3" s="14">
        <v>871.3</v>
      </c>
      <c r="AU3" s="12">
        <v>796.6</v>
      </c>
      <c r="AV3" s="39">
        <f>IF(A3&gt;0,SUM(B3:AU3),"")</f>
        <v>46164.200000000004</v>
      </c>
    </row>
    <row r="4" spans="1:48" x14ac:dyDescent="0.2">
      <c r="A4" s="16">
        <v>2006</v>
      </c>
      <c r="B4" s="14">
        <v>373.2</v>
      </c>
      <c r="C4" s="14">
        <v>388.9</v>
      </c>
      <c r="D4" s="14">
        <v>229.2</v>
      </c>
      <c r="E4" s="14">
        <v>106.4</v>
      </c>
      <c r="F4" s="14">
        <v>99.8</v>
      </c>
      <c r="G4" s="14"/>
      <c r="H4" s="14">
        <v>23.3</v>
      </c>
      <c r="I4" s="14">
        <v>41.8</v>
      </c>
      <c r="J4" s="14">
        <v>298.10000000000002</v>
      </c>
      <c r="K4" s="14">
        <v>3966</v>
      </c>
      <c r="L4" s="14">
        <v>77.900000000000006</v>
      </c>
      <c r="M4" s="14">
        <v>126.5</v>
      </c>
      <c r="N4" s="14">
        <v>732.6</v>
      </c>
      <c r="O4" s="14">
        <v>31</v>
      </c>
      <c r="P4" s="14">
        <v>6</v>
      </c>
      <c r="Q4" s="14">
        <v>416.5</v>
      </c>
      <c r="R4" s="14">
        <v>32.6</v>
      </c>
      <c r="S4" s="14"/>
      <c r="T4" s="14">
        <v>56.2</v>
      </c>
      <c r="U4" s="14">
        <v>5484.9</v>
      </c>
      <c r="V4" s="14">
        <v>321.60000000000002</v>
      </c>
      <c r="W4" s="14">
        <v>85.7</v>
      </c>
      <c r="X4" s="14">
        <v>112.8</v>
      </c>
      <c r="Y4" s="14">
        <v>86.3</v>
      </c>
      <c r="Z4" s="14">
        <v>95.3</v>
      </c>
      <c r="AA4" s="14">
        <v>1905.7</v>
      </c>
      <c r="AB4" s="14">
        <v>25.8</v>
      </c>
      <c r="AC4" s="14">
        <v>26.2</v>
      </c>
      <c r="AD4" s="14">
        <v>1058.5</v>
      </c>
      <c r="AE4" s="14">
        <v>7.5</v>
      </c>
      <c r="AF4" s="14">
        <v>0</v>
      </c>
      <c r="AG4" s="14">
        <v>13.2</v>
      </c>
      <c r="AH4" s="14">
        <v>369</v>
      </c>
      <c r="AI4" s="14">
        <v>9.9600000000000009</v>
      </c>
      <c r="AJ4" s="14">
        <v>425.6</v>
      </c>
      <c r="AK4" s="14"/>
      <c r="AL4" s="14">
        <v>891.3</v>
      </c>
      <c r="AM4" s="14" t="s">
        <v>1</v>
      </c>
      <c r="AN4" s="14">
        <v>26465.4</v>
      </c>
      <c r="AO4" s="14">
        <v>384.3</v>
      </c>
      <c r="AP4" s="14">
        <v>39.9</v>
      </c>
      <c r="AQ4" s="14">
        <v>201.6</v>
      </c>
      <c r="AR4" s="14">
        <v>3031.2</v>
      </c>
      <c r="AS4" s="14">
        <v>27.6</v>
      </c>
      <c r="AT4" s="14">
        <v>889.1</v>
      </c>
      <c r="AU4" s="12">
        <v>795.6</v>
      </c>
      <c r="AV4" s="39">
        <f ref="AV4:AV66" si="0" t="shared">IF(A4&gt;0,SUM(B4:AU4),"")</f>
        <v>49760.05999999999</v>
      </c>
    </row>
    <row r="5" spans="1:48" x14ac:dyDescent="0.2">
      <c r="A5" s="16">
        <v>2007</v>
      </c>
      <c r="B5" s="14">
        <v>374.8</v>
      </c>
      <c r="C5" s="14">
        <v>386.2</v>
      </c>
      <c r="D5" s="14">
        <v>236.7</v>
      </c>
      <c r="E5" s="14">
        <v>102</v>
      </c>
      <c r="F5" s="14">
        <v>95.3</v>
      </c>
      <c r="G5" s="14"/>
      <c r="H5" s="14">
        <v>24.6</v>
      </c>
      <c r="I5" s="14">
        <v>44</v>
      </c>
      <c r="J5" s="14">
        <v>305.10000000000002</v>
      </c>
      <c r="K5" s="14">
        <v>4038.6</v>
      </c>
      <c r="L5" s="14">
        <v>80.8</v>
      </c>
      <c r="M5" s="14">
        <v>129</v>
      </c>
      <c r="N5" s="14">
        <v>712.5</v>
      </c>
      <c r="O5" s="14">
        <v>32.1</v>
      </c>
      <c r="P5" s="14">
        <v>5.5</v>
      </c>
      <c r="Q5" s="14">
        <v>422.8</v>
      </c>
      <c r="R5" s="14">
        <v>32.799999999999997</v>
      </c>
      <c r="S5" s="14"/>
      <c r="T5" s="14">
        <v>54.4</v>
      </c>
      <c r="U5" s="14">
        <v>5621.4</v>
      </c>
      <c r="V5" s="14">
        <v>336.5</v>
      </c>
      <c r="W5" s="14">
        <v>82.5</v>
      </c>
      <c r="X5" s="14">
        <v>112</v>
      </c>
      <c r="Y5" s="14">
        <v>84.8</v>
      </c>
      <c r="Z5" s="14">
        <v>93.1</v>
      </c>
      <c r="AA5" s="14">
        <v>1932.5</v>
      </c>
      <c r="AB5" s="14">
        <v>27.3</v>
      </c>
      <c r="AC5" s="14">
        <v>28.5</v>
      </c>
      <c r="AD5" s="14">
        <v>1077</v>
      </c>
      <c r="AE5" s="14">
        <v>7</v>
      </c>
      <c r="AF5" s="14">
        <v>0</v>
      </c>
      <c r="AG5" s="14">
        <v>13.7</v>
      </c>
      <c r="AH5" s="14">
        <v>363</v>
      </c>
      <c r="AI5" s="14">
        <v>9</v>
      </c>
      <c r="AJ5" s="14">
        <v>424.8</v>
      </c>
      <c r="AK5" s="14"/>
      <c r="AL5" s="14">
        <v>933</v>
      </c>
      <c r="AM5" s="14" t="s">
        <v>1</v>
      </c>
      <c r="AN5" s="14">
        <v>26716.9</v>
      </c>
      <c r="AO5" s="14">
        <v>377.1</v>
      </c>
      <c r="AP5" s="14">
        <v>37.5</v>
      </c>
      <c r="AQ5" s="14">
        <v>198.7</v>
      </c>
      <c r="AR5" s="14">
        <v>3115.4</v>
      </c>
      <c r="AS5" s="14">
        <v>28.8</v>
      </c>
      <c r="AT5" s="14">
        <v>903.1</v>
      </c>
      <c r="AU5" s="12">
        <v>768.7</v>
      </c>
      <c r="AV5" s="39">
        <f si="0" t="shared"/>
        <v>50369.499999999993</v>
      </c>
    </row>
    <row r="6" spans="1:48" x14ac:dyDescent="0.2">
      <c r="A6" s="16">
        <v>2008</v>
      </c>
      <c r="B6" s="14">
        <v>390.4</v>
      </c>
      <c r="C6" s="14">
        <v>390.7</v>
      </c>
      <c r="D6" s="14">
        <v>247</v>
      </c>
      <c r="E6" s="14">
        <v>102.1</v>
      </c>
      <c r="F6" s="14">
        <v>91.9</v>
      </c>
      <c r="G6" s="14"/>
      <c r="H6" s="14">
        <v>29.3</v>
      </c>
      <c r="I6" s="14">
        <v>48.8</v>
      </c>
      <c r="J6" s="14">
        <v>316.3</v>
      </c>
      <c r="K6" s="14">
        <v>4267.7</v>
      </c>
      <c r="L6" s="14">
        <v>85</v>
      </c>
      <c r="M6" s="14">
        <v>145.30000000000001</v>
      </c>
      <c r="N6" s="14">
        <v>747.4</v>
      </c>
      <c r="O6" s="14">
        <v>35.799999999999997</v>
      </c>
      <c r="P6" s="14">
        <v>5.5</v>
      </c>
      <c r="Q6" s="14">
        <v>423.3</v>
      </c>
      <c r="R6" s="14">
        <v>36.9</v>
      </c>
      <c r="S6" s="14"/>
      <c r="T6" s="14">
        <v>56.9</v>
      </c>
      <c r="U6" s="14">
        <v>5755.2</v>
      </c>
      <c r="V6" s="14">
        <v>355</v>
      </c>
      <c r="W6" s="14">
        <v>84.7</v>
      </c>
      <c r="X6" s="14">
        <v>111.5</v>
      </c>
      <c r="Y6" s="14">
        <v>81.900000000000006</v>
      </c>
      <c r="Z6" s="14">
        <v>93.6</v>
      </c>
      <c r="AA6" s="14">
        <v>1953.7</v>
      </c>
      <c r="AB6" s="14">
        <v>26.4</v>
      </c>
      <c r="AC6" s="14">
        <v>30.7</v>
      </c>
      <c r="AD6" s="14">
        <v>1115.3</v>
      </c>
      <c r="AE6" s="14">
        <v>7.8</v>
      </c>
      <c r="AF6" s="14">
        <v>2.8</v>
      </c>
      <c r="AG6" s="14">
        <v>13.4</v>
      </c>
      <c r="AH6" s="14">
        <v>354.1</v>
      </c>
      <c r="AI6" s="14">
        <v>10.3</v>
      </c>
      <c r="AJ6" s="14">
        <v>437.6</v>
      </c>
      <c r="AK6" s="14"/>
      <c r="AL6" s="14">
        <v>969</v>
      </c>
      <c r="AM6" s="14" t="s">
        <v>1</v>
      </c>
      <c r="AN6" s="14">
        <v>27097.8</v>
      </c>
      <c r="AO6" s="14">
        <v>392.7</v>
      </c>
      <c r="AP6" s="14">
        <v>36.299999999999997</v>
      </c>
      <c r="AQ6" s="14">
        <v>199.3</v>
      </c>
      <c r="AR6" s="14">
        <v>3116.1</v>
      </c>
      <c r="AS6" s="14">
        <v>28.5</v>
      </c>
      <c r="AT6" s="14">
        <v>954</v>
      </c>
      <c r="AU6" s="12">
        <v>810</v>
      </c>
      <c r="AV6" s="39">
        <f si="0" t="shared"/>
        <v>51458</v>
      </c>
    </row>
    <row r="7" spans="1:48" x14ac:dyDescent="0.2">
      <c r="A7" s="16">
        <v>2009</v>
      </c>
      <c r="B7" s="14">
        <v>413.8039</v>
      </c>
      <c r="C7" s="14">
        <v>395.54500000000002</v>
      </c>
      <c r="D7" s="14">
        <v>256.91719999999998</v>
      </c>
      <c r="E7" s="14">
        <v>106.3323</v>
      </c>
      <c r="F7" s="14">
        <v>88.985699999999994</v>
      </c>
      <c r="G7" s="14">
        <v>0</v>
      </c>
      <c r="H7" s="14">
        <v>31.813300000000002</v>
      </c>
      <c r="I7" s="14">
        <v>54.309199999999997</v>
      </c>
      <c r="J7" s="14">
        <v>321.3184</v>
      </c>
      <c r="K7" s="14">
        <v>4269.7046</v>
      </c>
      <c r="L7" s="14">
        <v>82.900899999999993</v>
      </c>
      <c r="M7" s="14">
        <v>148.31819999999999</v>
      </c>
      <c r="N7" s="14">
        <v>770.8809</v>
      </c>
      <c r="O7" s="14">
        <v>38.11</v>
      </c>
      <c r="P7" s="14">
        <v>6.0225</v>
      </c>
      <c r="Q7" s="14">
        <v>426.26</v>
      </c>
      <c r="R7" s="14">
        <v>38.589399999999998</v>
      </c>
      <c r="S7" s="14">
        <v>0</v>
      </c>
      <c r="T7" s="14">
        <v>56.512300000000003</v>
      </c>
      <c r="U7" s="14">
        <v>5881.5091000000002</v>
      </c>
      <c r="V7" s="14">
        <v>361.70299999999997</v>
      </c>
      <c r="W7" s="14">
        <v>85.186599999999999</v>
      </c>
      <c r="X7" s="14">
        <v>110.0453</v>
      </c>
      <c r="Y7" s="14">
        <v>78.674099999999996</v>
      </c>
      <c r="Z7" s="14">
        <v>91.923299999999998</v>
      </c>
      <c r="AA7" s="14">
        <v>1921.9084</v>
      </c>
      <c r="AB7" s="14">
        <v>26.9376</v>
      </c>
      <c r="AC7" s="14">
        <v>31.566400000000002</v>
      </c>
      <c r="AD7" s="14">
        <v>1105.9394</v>
      </c>
      <c r="AE7" s="14">
        <v>8.0274000000000001</v>
      </c>
      <c r="AF7" s="14">
        <v>4.8094999999999999</v>
      </c>
      <c r="AG7" s="14">
        <v>11.972300000000001</v>
      </c>
      <c r="AH7" s="14">
        <v>373.58850000000001</v>
      </c>
      <c r="AI7" s="14">
        <v>10.493600000000001</v>
      </c>
      <c r="AJ7" s="14">
        <v>459.2552</v>
      </c>
      <c r="AK7" s="14">
        <v>0</v>
      </c>
      <c r="AL7" s="14">
        <v>997.84849999999994</v>
      </c>
      <c r="AM7" s="14">
        <v>4.6100000000000002E-2</v>
      </c>
      <c r="AN7" s="14">
        <v>27672.21</v>
      </c>
      <c r="AO7" s="14">
        <v>395.80920000000003</v>
      </c>
      <c r="AP7" s="14">
        <v>37.1648</v>
      </c>
      <c r="AQ7" s="14">
        <v>200.96600000000001</v>
      </c>
      <c r="AR7" s="14">
        <v>3125.0367999999999</v>
      </c>
      <c r="AS7" s="14">
        <v>29</v>
      </c>
      <c r="AT7" s="14">
        <v>938.45010000000002</v>
      </c>
      <c r="AU7" s="12">
        <v>818.89639999999997</v>
      </c>
      <c r="AV7" s="39">
        <f si="0" t="shared"/>
        <v>52285.291400000002</v>
      </c>
    </row>
    <row r="8" spans="1:48" x14ac:dyDescent="0.2">
      <c r="A8" s="16">
        <v>2010</v>
      </c>
      <c r="B8" s="14">
        <v>391.83880000000005</v>
      </c>
      <c r="C8" s="14">
        <v>362.45</v>
      </c>
      <c r="D8" s="14">
        <v>238.52230000000003</v>
      </c>
      <c r="E8" s="14">
        <v>103.7004</v>
      </c>
      <c r="F8" s="14">
        <v>88.154499999999999</v>
      </c>
      <c r="G8" s="14">
        <v>0</v>
      </c>
      <c r="H8" s="14">
        <v>29.861699999999999</v>
      </c>
      <c r="I8" s="14">
        <v>52.037500000000001</v>
      </c>
      <c r="J8" s="14">
        <v>316.5419</v>
      </c>
      <c r="K8" s="14">
        <v>4065.6773000000003</v>
      </c>
      <c r="L8" s="14">
        <v>70.302300000000002</v>
      </c>
      <c r="M8" s="14">
        <v>135.23849999999999</v>
      </c>
      <c r="N8" s="14">
        <v>761.53309999999988</v>
      </c>
      <c r="O8" s="14">
        <v>34.916899999999998</v>
      </c>
      <c r="P8" s="14">
        <v>5.3586</v>
      </c>
      <c r="Q8" s="14">
        <v>388.8109</v>
      </c>
      <c r="R8" s="14">
        <v>34.8523</v>
      </c>
      <c r="S8" s="14">
        <v>0</v>
      </c>
      <c r="T8" s="14">
        <v>53.973500000000008</v>
      </c>
      <c r="U8" s="14">
        <v>5594.7542999999978</v>
      </c>
      <c r="V8" s="14">
        <v>345.16809999999987</v>
      </c>
      <c r="W8" s="14">
        <v>85.808699999999988</v>
      </c>
      <c r="X8" s="14">
        <v>106.566</v>
      </c>
      <c r="Y8" s="14">
        <v>79.178600000000003</v>
      </c>
      <c r="Z8" s="14">
        <v>85.114999999999995</v>
      </c>
      <c r="AA8" s="14">
        <v>1746.5767000000001</v>
      </c>
      <c r="AB8" s="14">
        <v>25.147400000000001</v>
      </c>
      <c r="AC8" s="14">
        <v>27.334299999999999</v>
      </c>
      <c r="AD8" s="14">
        <v>1019.9116</v>
      </c>
      <c r="AE8" s="14">
        <v>7.8393000000000006</v>
      </c>
      <c r="AF8" s="14">
        <v>18.554099999999998</v>
      </c>
      <c r="AG8" s="14">
        <v>11.0192</v>
      </c>
      <c r="AH8" s="14">
        <v>381.91030000000001</v>
      </c>
      <c r="AI8" s="14">
        <v>9.0221999999999998</v>
      </c>
      <c r="AJ8" s="14">
        <v>451.60939999999999</v>
      </c>
      <c r="AK8" s="14">
        <v>0</v>
      </c>
      <c r="AL8" s="14">
        <v>961.17490000000009</v>
      </c>
      <c r="AM8" s="14">
        <v>9.9457000000000004</v>
      </c>
      <c r="AN8" s="14">
        <v>27205.200000000012</v>
      </c>
      <c r="AO8" s="14">
        <v>361.36799999999999</v>
      </c>
      <c r="AP8" s="14">
        <v>35.054099999999998</v>
      </c>
      <c r="AQ8" s="14">
        <v>193.8672</v>
      </c>
      <c r="AR8" s="14">
        <v>3054.2811000000002</v>
      </c>
      <c r="AS8" s="14">
        <v>30.1</v>
      </c>
      <c r="AT8" s="14">
        <v>919.57770000000005</v>
      </c>
      <c r="AU8" s="12">
        <v>888.29360000000008</v>
      </c>
      <c r="AV8" s="39">
        <f si="0" t="shared"/>
        <v>50788.148000000016</v>
      </c>
    </row>
    <row r="9" spans="1:48" x14ac:dyDescent="0.2">
      <c r="A9" s="13">
        <v>2011</v>
      </c>
      <c r="B9" s="14">
        <f>355.62+5.4637</f>
        <v>361.08370000000002</v>
      </c>
      <c r="C9" s="14">
        <f>328.6354+4.2</f>
        <v>332.83539999999999</v>
      </c>
      <c r="D9" s="14">
        <v>239.9246</v>
      </c>
      <c r="E9" s="14">
        <v>99.644599999999997</v>
      </c>
      <c r="F9" s="14">
        <v>87.338300000000004</v>
      </c>
      <c r="G9" s="14">
        <v>0</v>
      </c>
      <c r="H9" s="14">
        <v>28.516100000000002</v>
      </c>
      <c r="I9" s="14">
        <v>44.3018</v>
      </c>
      <c r="J9" s="14">
        <v>323.39179999999993</v>
      </c>
      <c r="K9" s="14">
        <v>3876.1276999999995</v>
      </c>
      <c r="L9" s="14">
        <f>66.2521+1.6973</f>
        <v>67.949399999999997</v>
      </c>
      <c r="M9" s="14">
        <v>125.5339</v>
      </c>
      <c r="N9" s="14">
        <v>726.98379999999997</v>
      </c>
      <c r="O9" s="14">
        <v>32.399500000000003</v>
      </c>
      <c r="P9" s="14">
        <v>3.6762999999999999</v>
      </c>
      <c r="Q9" s="14">
        <v>402.15</v>
      </c>
      <c r="R9" s="14">
        <v>25.166599999999999</v>
      </c>
      <c r="S9" s="14">
        <v>0</v>
      </c>
      <c r="T9" s="14">
        <v>47.909300000000009</v>
      </c>
      <c r="U9" s="14">
        <v>5191.8294999999998</v>
      </c>
      <c r="V9" s="14">
        <v>344.02889999999996</v>
      </c>
      <c r="W9" s="14">
        <v>90.947299999999998</v>
      </c>
      <c r="X9" s="14">
        <v>102.61279999999999</v>
      </c>
      <c r="Y9" s="14">
        <v>82.108999999999995</v>
      </c>
      <c r="Z9" s="14">
        <v>85.391900000000007</v>
      </c>
      <c r="AA9" s="14">
        <v>1756.6024</v>
      </c>
      <c r="AB9" s="14">
        <v>22.459199999999999</v>
      </c>
      <c r="AC9" s="14">
        <v>22.1327</v>
      </c>
      <c r="AD9" s="14">
        <v>1007.7817</v>
      </c>
      <c r="AE9" s="14">
        <v>8.0282999999999998</v>
      </c>
      <c r="AF9" s="14">
        <v>25.826699999999999</v>
      </c>
      <c r="AG9" s="14">
        <v>9.5884</v>
      </c>
      <c r="AH9" s="14">
        <v>422.83000000000004</v>
      </c>
      <c r="AI9" s="14">
        <v>7.5838000000000001</v>
      </c>
      <c r="AJ9" s="14">
        <v>445.31459999999998</v>
      </c>
      <c r="AK9" s="14">
        <v>0</v>
      </c>
      <c r="AL9" s="14">
        <v>940.69399999999985</v>
      </c>
      <c r="AM9" s="14">
        <v>10.864000000000001</v>
      </c>
      <c r="AN9" s="14">
        <v>27601.169100000003</v>
      </c>
      <c r="AO9" s="14">
        <v>310.27940000000001</v>
      </c>
      <c r="AP9" s="14">
        <v>31.219100000000001</v>
      </c>
      <c r="AQ9" s="14">
        <v>205.4469</v>
      </c>
      <c r="AR9" s="14">
        <v>2881.6444999999999</v>
      </c>
      <c r="AS9" s="14">
        <v>26.7911</v>
      </c>
      <c r="AT9" s="14">
        <v>831.43880000000001</v>
      </c>
      <c r="AU9" s="12">
        <f>878.8451+1.1627</f>
        <v>880.00779999999997</v>
      </c>
      <c r="AV9" s="39">
        <f si="0" t="shared"/>
        <v>50169.554700000015</v>
      </c>
    </row>
    <row r="10" spans="1:48" x14ac:dyDescent="0.2">
      <c r="A10" s="17">
        <v>2012</v>
      </c>
      <c r="B10" s="14">
        <v>353.16309999999999</v>
      </c>
      <c r="C10" s="14">
        <v>330.1737</v>
      </c>
      <c r="D10" s="14">
        <v>243.59109999999998</v>
      </c>
      <c r="E10" s="14">
        <v>102.2175</v>
      </c>
      <c r="F10" s="14">
        <v>86.029600000000002</v>
      </c>
      <c r="G10" s="14">
        <v>0</v>
      </c>
      <c r="H10" s="14">
        <v>25.596</v>
      </c>
      <c r="I10" s="14">
        <v>44.866299999999995</v>
      </c>
      <c r="J10" s="14">
        <v>328.22299999999996</v>
      </c>
      <c r="K10" s="14">
        <v>3778.6372000000006</v>
      </c>
      <c r="L10" s="14">
        <v>59.1479</v>
      </c>
      <c r="M10" s="14">
        <v>117.67749999999999</v>
      </c>
      <c r="N10" s="14">
        <v>745.31809999999996</v>
      </c>
      <c r="O10" s="14">
        <v>31.298300000000001</v>
      </c>
      <c r="P10" s="14">
        <v>4.8722000000000003</v>
      </c>
      <c r="Q10" s="14">
        <v>396.79</v>
      </c>
      <c r="R10" s="14">
        <v>24.408400000000004</v>
      </c>
      <c r="S10" s="14">
        <v>0</v>
      </c>
      <c r="T10" s="14">
        <v>44.324200000000005</v>
      </c>
      <c r="U10" s="14">
        <v>5133.2574999999997</v>
      </c>
      <c r="V10" s="14">
        <v>337.16610000000003</v>
      </c>
      <c r="W10" s="14">
        <v>88.8613</v>
      </c>
      <c r="X10" s="14">
        <v>107.3644</v>
      </c>
      <c r="Y10" s="14">
        <v>80.725399999999993</v>
      </c>
      <c r="Z10" s="14">
        <v>90.300700000000006</v>
      </c>
      <c r="AA10" s="14">
        <v>1758.8413</v>
      </c>
      <c r="AB10" s="14">
        <v>22.9575</v>
      </c>
      <c r="AC10" s="14">
        <v>22.043199999999999</v>
      </c>
      <c r="AD10" s="14">
        <v>1014.8179</v>
      </c>
      <c r="AE10" s="14">
        <v>7.5247999999999999</v>
      </c>
      <c r="AF10" s="14">
        <v>9.8874000000000013</v>
      </c>
      <c r="AG10" s="14">
        <v>9.4636999999999993</v>
      </c>
      <c r="AH10" s="14">
        <v>446.37940000000003</v>
      </c>
      <c r="AI10" s="14">
        <v>8.3879999999999999</v>
      </c>
      <c r="AJ10" s="14">
        <v>427.20540000000005</v>
      </c>
      <c r="AK10" s="14">
        <v>0</v>
      </c>
      <c r="AL10" s="14">
        <v>927.98090000000002</v>
      </c>
      <c r="AM10" s="14">
        <v>0</v>
      </c>
      <c r="AN10" s="14">
        <v>29387.879099999991</v>
      </c>
      <c r="AO10" s="14">
        <v>300.99520000000001</v>
      </c>
      <c r="AP10" s="14">
        <v>30.465199999999999</v>
      </c>
      <c r="AQ10" s="14">
        <v>216.37260000000001</v>
      </c>
      <c r="AR10" s="14">
        <v>2845.0056999999997</v>
      </c>
      <c r="AS10" s="14">
        <v>28.126100000000001</v>
      </c>
      <c r="AT10" s="14">
        <v>844.23320000000001</v>
      </c>
      <c r="AU10" s="12">
        <v>796.98110000000008</v>
      </c>
      <c r="AV10" s="39">
        <f si="0" t="shared"/>
        <v>51659.557199999988</v>
      </c>
    </row>
    <row r="11" spans="1:48" x14ac:dyDescent="0.2">
      <c r="A11" s="17">
        <v>2013</v>
      </c>
      <c r="B11" s="14">
        <v>347.23</v>
      </c>
      <c r="C11" s="14">
        <v>325.43</v>
      </c>
      <c r="D11" s="14">
        <v>236.86</v>
      </c>
      <c r="E11" s="14">
        <v>100.61</v>
      </c>
      <c r="F11" s="14">
        <v>85.44</v>
      </c>
      <c r="G11" s="14">
        <v>0</v>
      </c>
      <c r="H11" s="14">
        <v>25.84</v>
      </c>
      <c r="I11" s="14">
        <v>35.65</v>
      </c>
      <c r="J11" s="14">
        <v>328.04</v>
      </c>
      <c r="K11" s="14">
        <v>3752.16</v>
      </c>
      <c r="L11" s="14">
        <v>53.58</v>
      </c>
      <c r="M11" s="14">
        <v>115.63</v>
      </c>
      <c r="N11" s="14">
        <v>731.89</v>
      </c>
      <c r="O11" s="14">
        <v>32.15</v>
      </c>
      <c r="P11" s="14">
        <v>4.96</v>
      </c>
      <c r="Q11" s="14">
        <v>401.83</v>
      </c>
      <c r="R11" s="14">
        <v>24.59</v>
      </c>
      <c r="S11" s="14">
        <v>136.19999999999999</v>
      </c>
      <c r="T11" s="14">
        <v>44.44</v>
      </c>
      <c r="U11" s="14">
        <f>5002.64+12.47</f>
        <v>5015.1100000000006</v>
      </c>
      <c r="V11" s="14">
        <f>535.45-213.21</f>
        <v>322.24</v>
      </c>
      <c r="W11" s="14">
        <v>90.91</v>
      </c>
      <c r="X11" s="14">
        <v>109.15</v>
      </c>
      <c r="Y11" s="14">
        <v>77.58</v>
      </c>
      <c r="Z11" s="14">
        <v>85.19</v>
      </c>
      <c r="AA11" s="14">
        <v>1772.61</v>
      </c>
      <c r="AB11" s="14">
        <v>22.17</v>
      </c>
      <c r="AC11" s="14">
        <v>22.06</v>
      </c>
      <c r="AD11" s="14">
        <v>1002.3</v>
      </c>
      <c r="AE11" s="14">
        <v>4.2699999999999996</v>
      </c>
      <c r="AF11" s="14">
        <v>0</v>
      </c>
      <c r="AG11" s="14">
        <v>8.5500000000000007</v>
      </c>
      <c r="AH11" s="14">
        <v>297.02</v>
      </c>
      <c r="AI11" s="14">
        <v>9.6300000000000008</v>
      </c>
      <c r="AJ11" s="14">
        <v>426.88</v>
      </c>
      <c r="AK11" s="14">
        <v>0</v>
      </c>
      <c r="AL11" s="14">
        <v>905.39</v>
      </c>
      <c r="AM11" s="14">
        <v>0</v>
      </c>
      <c r="AN11" s="14">
        <v>31496.26</v>
      </c>
      <c r="AO11" s="14">
        <v>290.38</v>
      </c>
      <c r="AP11" s="14">
        <v>25.32</v>
      </c>
      <c r="AQ11" s="14">
        <v>213.21</v>
      </c>
      <c r="AR11" s="14">
        <v>2784.37</v>
      </c>
      <c r="AS11" s="14">
        <v>27.13</v>
      </c>
      <c r="AT11" s="14">
        <v>865.62</v>
      </c>
      <c r="AU11" s="12">
        <v>734.73</v>
      </c>
      <c r="AV11" s="39">
        <f si="0" t="shared"/>
        <v>53390.609999999993</v>
      </c>
    </row>
    <row r="12" spans="1:48" x14ac:dyDescent="0.2">
      <c r="A12" s="17">
        <v>2014</v>
      </c>
      <c r="B12" s="14">
        <v>344.53</v>
      </c>
      <c r="C12" s="14">
        <v>327.97</v>
      </c>
      <c r="D12" s="14">
        <v>239.26</v>
      </c>
      <c r="E12" s="14">
        <v>100.5</v>
      </c>
      <c r="F12" s="14">
        <v>76.09</v>
      </c>
      <c r="G12" s="14">
        <v>2.76</v>
      </c>
      <c r="H12" s="14">
        <v>28.13</v>
      </c>
      <c r="I12" s="14">
        <v>34.700000000000003</v>
      </c>
      <c r="J12" s="14">
        <v>329.07</v>
      </c>
      <c r="K12" s="14">
        <v>3839.75</v>
      </c>
      <c r="L12" s="14">
        <v>57.39</v>
      </c>
      <c r="M12" s="14">
        <v>112.47</v>
      </c>
      <c r="N12" s="14">
        <v>720.74</v>
      </c>
      <c r="O12" s="14">
        <v>32.869999999999997</v>
      </c>
      <c r="P12" s="14">
        <v>4.97</v>
      </c>
      <c r="Q12" s="14">
        <v>398.5</v>
      </c>
      <c r="R12" s="14">
        <v>23.58</v>
      </c>
      <c r="S12" s="14">
        <v>120.48</v>
      </c>
      <c r="T12" s="14">
        <v>44.6</v>
      </c>
      <c r="U12" s="14">
        <f>4799.95+32.34</f>
        <v>4832.29</v>
      </c>
      <c r="V12" s="14">
        <f>531.68-215.65</f>
        <v>316.02999999999997</v>
      </c>
      <c r="W12" s="14">
        <v>92.61</v>
      </c>
      <c r="X12" s="14">
        <v>107.24</v>
      </c>
      <c r="Y12" s="14">
        <v>75.31</v>
      </c>
      <c r="Z12" s="14">
        <v>80.38</v>
      </c>
      <c r="AA12" s="14">
        <v>1837.42</v>
      </c>
      <c r="AB12" s="14">
        <v>23.28</v>
      </c>
      <c r="AC12" s="14">
        <v>23.09</v>
      </c>
      <c r="AD12" s="14">
        <v>1006.99</v>
      </c>
      <c r="AE12" s="14">
        <v>4.01</v>
      </c>
      <c r="AF12" s="14">
        <v>0</v>
      </c>
      <c r="AG12" s="14">
        <v>8.6199999999999992</v>
      </c>
      <c r="AH12" s="14">
        <v>278.33999999999997</v>
      </c>
      <c r="AI12" s="14">
        <v>10.039999999999999</v>
      </c>
      <c r="AJ12" s="14">
        <v>413.91</v>
      </c>
      <c r="AK12" s="14">
        <v>2.87</v>
      </c>
      <c r="AL12" s="14">
        <v>879.67</v>
      </c>
      <c r="AM12" s="14">
        <v>0</v>
      </c>
      <c r="AN12" s="14">
        <v>32231.590000000004</v>
      </c>
      <c r="AO12" s="14">
        <v>277.36</v>
      </c>
      <c r="AP12" s="14">
        <v>25.85</v>
      </c>
      <c r="AQ12" s="14">
        <v>215.65</v>
      </c>
      <c r="AR12" s="14">
        <v>2810.44</v>
      </c>
      <c r="AS12" s="14">
        <v>26.47</v>
      </c>
      <c r="AT12" s="14">
        <v>891.68</v>
      </c>
      <c r="AU12" s="12">
        <v>674.07</v>
      </c>
      <c r="AV12" s="39">
        <f si="0" t="shared"/>
        <v>53983.570000000007</v>
      </c>
    </row>
    <row r="13" spans="1:48" x14ac:dyDescent="0.2">
      <c r="A13" s="17">
        <v>2015</v>
      </c>
      <c r="B13" s="14">
        <v>227.15</v>
      </c>
      <c r="C13" s="14">
        <v>335.54</v>
      </c>
      <c r="D13" s="14">
        <v>242.21</v>
      </c>
      <c r="E13" s="14">
        <v>102.9</v>
      </c>
      <c r="F13" s="14">
        <v>73.69</v>
      </c>
      <c r="G13" s="14">
        <v>111.76</v>
      </c>
      <c r="H13" s="14">
        <v>27.56</v>
      </c>
      <c r="I13" s="14">
        <v>27.85</v>
      </c>
      <c r="J13" s="14">
        <v>320.69</v>
      </c>
      <c r="K13" s="14">
        <v>3838.29</v>
      </c>
      <c r="L13" s="14">
        <v>58.84</v>
      </c>
      <c r="M13" s="14">
        <v>112.36</v>
      </c>
      <c r="N13" s="14">
        <v>732.92</v>
      </c>
      <c r="O13" s="14">
        <v>37.35</v>
      </c>
      <c r="P13" s="14">
        <v>5.86</v>
      </c>
      <c r="Q13" s="14">
        <v>406.08</v>
      </c>
      <c r="R13" s="14">
        <v>22.71</v>
      </c>
      <c r="S13" s="14">
        <v>96.81</v>
      </c>
      <c r="T13" s="14">
        <v>42.81</v>
      </c>
      <c r="U13" s="14">
        <v>4719.8599999999997</v>
      </c>
      <c r="V13" s="14">
        <v>321.33999999999997</v>
      </c>
      <c r="W13" s="14">
        <v>91.99</v>
      </c>
      <c r="X13" s="14">
        <v>108.85</v>
      </c>
      <c r="Y13" s="14">
        <v>76.37</v>
      </c>
      <c r="Z13" s="14">
        <v>82.81</v>
      </c>
      <c r="AA13" s="14">
        <v>1849.44</v>
      </c>
      <c r="AB13" s="14">
        <v>22.39</v>
      </c>
      <c r="AC13" s="14">
        <v>22.59</v>
      </c>
      <c r="AD13" s="14">
        <v>991.47</v>
      </c>
      <c r="AE13" s="14">
        <v>3.86</v>
      </c>
      <c r="AF13" s="14">
        <v>0</v>
      </c>
      <c r="AG13" s="14">
        <v>10.029999999999999</v>
      </c>
      <c r="AH13" s="14">
        <v>266.23</v>
      </c>
      <c r="AI13" s="14">
        <v>8.9600000000000009</v>
      </c>
      <c r="AJ13" s="14">
        <v>415.08</v>
      </c>
      <c r="AK13" s="14">
        <v>2.99</v>
      </c>
      <c r="AL13" s="14">
        <v>875.94</v>
      </c>
      <c r="AM13" s="14">
        <v>0</v>
      </c>
      <c r="AN13" s="14">
        <v>32879.699999999997</v>
      </c>
      <c r="AO13" s="14">
        <v>288.23</v>
      </c>
      <c r="AP13" s="14">
        <v>24.19</v>
      </c>
      <c r="AQ13" s="14">
        <v>212.85</v>
      </c>
      <c r="AR13" s="14">
        <v>2768.42</v>
      </c>
      <c r="AS13" s="14">
        <v>25.33</v>
      </c>
      <c r="AT13" s="14">
        <v>888.45</v>
      </c>
      <c r="AU13" s="12">
        <v>649.5</v>
      </c>
      <c r="AV13" s="39">
        <f si="0" t="shared"/>
        <v>54430.25</v>
      </c>
    </row>
    <row r="14" spans="1:48" x14ac:dyDescent="0.2">
      <c r="A14" s="17">
        <v>2016</v>
      </c>
      <c r="B14" s="19">
        <v>225.6738</v>
      </c>
      <c r="C14" s="19">
        <v>333.84109999999998</v>
      </c>
      <c r="D14" s="19">
        <v>243.7972</v>
      </c>
      <c r="E14" s="19">
        <v>105.7316</v>
      </c>
      <c r="F14" s="19">
        <v>73.778899999999993</v>
      </c>
      <c r="G14" s="19">
        <v>117.0603</v>
      </c>
      <c r="H14" s="19">
        <v>25.903700000000001</v>
      </c>
      <c r="I14" s="19">
        <v>34.958500000000001</v>
      </c>
      <c r="J14" s="19">
        <v>320.49660000000006</v>
      </c>
      <c r="K14" s="19">
        <v>3730.5334999999995</v>
      </c>
      <c r="L14" s="19">
        <v>54.627000000000002</v>
      </c>
      <c r="M14" s="19">
        <v>110.98909999999999</v>
      </c>
      <c r="N14" s="19">
        <v>745.91140000000007</v>
      </c>
      <c r="O14" s="19">
        <v>39.903999999999996</v>
      </c>
      <c r="P14" s="19">
        <v>6.0456000000000003</v>
      </c>
      <c r="Q14" s="19">
        <v>402.26</v>
      </c>
      <c r="R14" s="19">
        <v>22.233599999999999</v>
      </c>
      <c r="S14" s="19">
        <v>75.73899999999999</v>
      </c>
      <c r="T14" s="19">
        <v>43.998999999999995</v>
      </c>
      <c r="U14" s="19">
        <v>4489.2489000000005</v>
      </c>
      <c r="V14" s="19">
        <v>322.1139</v>
      </c>
      <c r="W14" s="19">
        <v>88.803899999999999</v>
      </c>
      <c r="X14" s="19">
        <v>107.7949</v>
      </c>
      <c r="Y14" s="19">
        <v>79.784499999999994</v>
      </c>
      <c r="Z14" s="19">
        <v>86.793700000000001</v>
      </c>
      <c r="AA14" s="19">
        <v>1838.4502</v>
      </c>
      <c r="AB14" s="19">
        <v>22.4895</v>
      </c>
      <c r="AC14" s="19">
        <v>22.168099999999999</v>
      </c>
      <c r="AD14" s="19">
        <v>979.48540000000003</v>
      </c>
      <c r="AE14" s="19">
        <v>4.0301</v>
      </c>
      <c r="AF14" s="19">
        <v>0</v>
      </c>
      <c r="AG14" s="19">
        <v>9.5076000000000001</v>
      </c>
      <c r="AH14" s="19">
        <v>254.28190000000001</v>
      </c>
      <c r="AI14" s="19">
        <v>9.4527999999999999</v>
      </c>
      <c r="AJ14" s="19">
        <v>430.0369</v>
      </c>
      <c r="AK14" s="19">
        <v>3.0323000000000002</v>
      </c>
      <c r="AL14" s="19">
        <v>869.42380000000003</v>
      </c>
      <c r="AM14" s="19">
        <v>0</v>
      </c>
      <c r="AN14" s="19">
        <v>33983.259999999995</v>
      </c>
      <c r="AO14" s="19">
        <v>282.83680000000004</v>
      </c>
      <c r="AP14" s="19">
        <v>28.0319</v>
      </c>
      <c r="AQ14" s="19">
        <v>215.04249999999999</v>
      </c>
      <c r="AR14" s="19">
        <v>2754.8630000000003</v>
      </c>
      <c r="AS14" s="19">
        <v>25.216100000000001</v>
      </c>
      <c r="AT14" s="19">
        <v>886.40170000000001</v>
      </c>
      <c r="AU14" s="19">
        <v>654.19230000000005</v>
      </c>
      <c r="AV14" s="39">
        <f si="0" t="shared"/>
        <v>55160.226600000002</v>
      </c>
    </row>
    <row r="15" spans="1:48" x14ac:dyDescent="0.2">
      <c r="A15" s="18">
        <v>2017</v>
      </c>
      <c r="B15" s="19">
        <v>221.54618999999997</v>
      </c>
      <c r="C15" s="19">
        <v>328.67139000000014</v>
      </c>
      <c r="D15" s="19">
        <v>244.46924000000001</v>
      </c>
      <c r="E15" s="19">
        <v>104.62608999999999</v>
      </c>
      <c r="F15" s="19">
        <v>65.477329999999967</v>
      </c>
      <c r="G15" s="19">
        <v>114.45494999999995</v>
      </c>
      <c r="H15" s="19">
        <v>23.924970000000005</v>
      </c>
      <c r="I15" s="19">
        <v>35.117299999999993</v>
      </c>
      <c r="J15" s="19">
        <v>327.84664999999995</v>
      </c>
      <c r="K15" s="19">
        <v>3685.0798</v>
      </c>
      <c r="L15" s="19">
        <v>59.233680000000007</v>
      </c>
      <c r="M15" s="19">
        <v>110.08245999999998</v>
      </c>
      <c r="N15" s="19">
        <v>753.25650000000019</v>
      </c>
      <c r="O15" s="19">
        <v>38.816360000000003</v>
      </c>
      <c r="P15" s="19">
        <v>6.0225400000000002</v>
      </c>
      <c r="Q15" s="19">
        <v>403.92498999999987</v>
      </c>
      <c r="R15" s="19">
        <v>23.241209999999999</v>
      </c>
      <c r="S15" s="19">
        <v>68.389349999999993</v>
      </c>
      <c r="T15" s="19">
        <v>42.90531</v>
      </c>
      <c r="U15" s="19">
        <f>4367.44276+27.13735</f>
        <v>4394.5801099999999</v>
      </c>
      <c r="V15" s="19">
        <v>304.03072000000003</v>
      </c>
      <c r="W15" s="19">
        <v>91.687969999999993</v>
      </c>
      <c r="X15" s="19">
        <v>108.43593999999992</v>
      </c>
      <c r="Y15" s="19">
        <v>79.661769999999962</v>
      </c>
      <c r="Z15" s="19">
        <v>89.509459999999933</v>
      </c>
      <c r="AA15" s="19">
        <v>1774.675509999998</v>
      </c>
      <c r="AB15" s="19">
        <v>22.776219999999999</v>
      </c>
      <c r="AC15" s="19">
        <v>21.659219999999991</v>
      </c>
      <c r="AD15" s="19">
        <v>946.94277999999838</v>
      </c>
      <c r="AE15" s="19">
        <v>4.0146600000000001</v>
      </c>
      <c r="AF15" s="19">
        <v>0</v>
      </c>
      <c r="AG15" s="19">
        <v>9.4298300000000008</v>
      </c>
      <c r="AH15" s="19">
        <v>247.70072000000025</v>
      </c>
      <c r="AI15" s="19">
        <v>10.037220000000001</v>
      </c>
      <c r="AJ15" s="19">
        <v>440.11140000000012</v>
      </c>
      <c r="AK15" s="19">
        <v>2.3496600000000001</v>
      </c>
      <c r="AL15" s="19">
        <v>839.34809000000007</v>
      </c>
      <c r="AM15" s="19">
        <v>0</v>
      </c>
      <c r="AN15" s="19">
        <v>34812.390000000007</v>
      </c>
      <c r="AO15" s="19">
        <v>280.53797000000037</v>
      </c>
      <c r="AP15" s="19">
        <v>27.523870000000002</v>
      </c>
      <c r="AQ15" s="19">
        <v>212.09694000000027</v>
      </c>
      <c r="AR15" s="19">
        <v>2662.4014799999982</v>
      </c>
      <c r="AS15" s="19">
        <v>24.975080000000002</v>
      </c>
      <c r="AT15" s="19">
        <v>822.44454999999914</v>
      </c>
      <c r="AU15" s="19">
        <v>653.08828999999992</v>
      </c>
      <c r="AV15" s="39">
        <f si="0" t="shared"/>
        <v>55539.495770000001</v>
      </c>
    </row>
    <row r="16" spans="1:48" x14ac:dyDescent="0.2">
      <c r="A16" s="17">
        <v>2018</v>
      </c>
      <c r="B16" s="19">
        <v>208.32919999999999</v>
      </c>
      <c r="C16" s="19">
        <v>322.79259999999999</v>
      </c>
      <c r="D16" s="19">
        <v>236.94040000000001</v>
      </c>
      <c r="E16" s="19">
        <v>112.3069</v>
      </c>
      <c r="F16" s="19">
        <v>59.33</v>
      </c>
      <c r="G16" s="19">
        <v>109.069</v>
      </c>
      <c r="H16" s="19">
        <v>21.7514</v>
      </c>
      <c r="I16" s="19">
        <v>35.623800000000003</v>
      </c>
      <c r="J16" s="19">
        <v>333.995</v>
      </c>
      <c r="K16" s="19">
        <v>3529.8969000000002</v>
      </c>
      <c r="L16" s="19">
        <v>53.809400000000004</v>
      </c>
      <c r="M16" s="19">
        <v>98.579599999999999</v>
      </c>
      <c r="N16" s="19">
        <v>721.47630000000004</v>
      </c>
      <c r="O16" s="19">
        <v>29.145200000000003</v>
      </c>
      <c r="P16" s="19">
        <v>5.1863000000000001</v>
      </c>
      <c r="Q16" s="19">
        <v>400.15</v>
      </c>
      <c r="R16" s="19">
        <v>21.1508</v>
      </c>
      <c r="S16" s="19">
        <v>58.250699999999995</v>
      </c>
      <c r="T16" s="19">
        <v>41.602899999999991</v>
      </c>
      <c r="U16" s="19">
        <v>4108.9364000000005</v>
      </c>
      <c r="V16" s="19">
        <v>292.80960000000005</v>
      </c>
      <c r="W16" s="19">
        <v>90.788899999999998</v>
      </c>
      <c r="X16" s="19">
        <v>106.81659999999999</v>
      </c>
      <c r="Y16" s="19">
        <v>75.859899999999996</v>
      </c>
      <c r="Z16" s="19">
        <v>86.443700000000007</v>
      </c>
      <c r="AA16" s="19">
        <v>1700.4206999999999</v>
      </c>
      <c r="AB16" s="19">
        <v>21.829899999999999</v>
      </c>
      <c r="AC16" s="19">
        <v>20.9939</v>
      </c>
      <c r="AD16" s="19">
        <v>908.85249999999996</v>
      </c>
      <c r="AE16" s="19">
        <v>3.3801999999999999</v>
      </c>
      <c r="AF16" s="19">
        <v>0</v>
      </c>
      <c r="AG16" s="19">
        <v>8.9791000000000007</v>
      </c>
      <c r="AH16" s="19">
        <v>242.04560000000001</v>
      </c>
      <c r="AI16" s="19">
        <v>9.2910000000000004</v>
      </c>
      <c r="AJ16" s="19">
        <v>434.92209999999989</v>
      </c>
      <c r="AK16" s="19">
        <v>2.4380999999999999</v>
      </c>
      <c r="AL16" s="19">
        <v>817.21359999999993</v>
      </c>
      <c r="AM16" s="19">
        <v>0</v>
      </c>
      <c r="AN16" s="19">
        <v>35895.730000000003</v>
      </c>
      <c r="AO16" s="19">
        <v>277.51210000000003</v>
      </c>
      <c r="AP16" s="19">
        <v>27.632000000000001</v>
      </c>
      <c r="AQ16" s="19">
        <v>201.6114</v>
      </c>
      <c r="AR16" s="19">
        <v>2599.2521999999999</v>
      </c>
      <c r="AS16" s="19">
        <v>26.0411</v>
      </c>
      <c r="AT16" s="19">
        <v>790.8279</v>
      </c>
      <c r="AU16" s="19">
        <v>623.81960000000004</v>
      </c>
      <c r="AV16" s="39">
        <f si="0" t="shared"/>
        <v>55773.834500000004</v>
      </c>
    </row>
    <row r="17" spans="1:48" x14ac:dyDescent="0.2">
      <c r="A17" s="18">
        <v>2019</v>
      </c>
      <c r="B17" s="19">
        <v>199.21330000000003</v>
      </c>
      <c r="C17" s="19">
        <v>348.54340000000002</v>
      </c>
      <c r="D17" s="19">
        <v>238.51089999999999</v>
      </c>
      <c r="E17" s="19">
        <v>105.5686</v>
      </c>
      <c r="F17" s="19">
        <v>65.432299999999998</v>
      </c>
      <c r="G17" s="19">
        <v>113.24169999999999</v>
      </c>
      <c r="H17" s="19">
        <v>23.011199999999999</v>
      </c>
      <c r="I17" s="19">
        <v>36.250100000000003</v>
      </c>
      <c r="J17" s="19">
        <v>331.27610000000004</v>
      </c>
      <c r="K17" s="19">
        <v>3583.4334000000003</v>
      </c>
      <c r="L17" s="19">
        <v>53.75480000000001</v>
      </c>
      <c r="M17" s="19">
        <v>94.763200000000026</v>
      </c>
      <c r="N17" s="19">
        <v>707.9428999999999</v>
      </c>
      <c r="O17" s="19">
        <v>27.727699999999999</v>
      </c>
      <c r="P17" s="19">
        <v>5.4737999999999998</v>
      </c>
      <c r="Q17" s="19">
        <v>398.68270000000001</v>
      </c>
      <c r="R17" s="19">
        <v>22.323700000000002</v>
      </c>
      <c r="S17" s="19">
        <v>53.312100000000001</v>
      </c>
      <c r="T17" s="19">
        <v>42.761300000000006</v>
      </c>
      <c r="U17" s="19">
        <v>3965.2754999999997</v>
      </c>
      <c r="V17" s="19">
        <v>289.0478</v>
      </c>
      <c r="W17" s="19">
        <v>83.326099999999997</v>
      </c>
      <c r="X17" s="19">
        <v>104.1885</v>
      </c>
      <c r="Y17" s="19">
        <v>77.227599999999995</v>
      </c>
      <c r="Z17" s="19">
        <v>81.723200000000006</v>
      </c>
      <c r="AA17" s="19">
        <v>1708.7911999999999</v>
      </c>
      <c r="AB17" s="19">
        <v>23.1858</v>
      </c>
      <c r="AC17" s="19">
        <v>20.840299999999999</v>
      </c>
      <c r="AD17" s="19">
        <v>916.64930000000004</v>
      </c>
      <c r="AE17" s="19">
        <v>2.9874000000000001</v>
      </c>
      <c r="AF17" s="19">
        <v>0</v>
      </c>
      <c r="AG17" s="19">
        <v>8.5129999999999999</v>
      </c>
      <c r="AH17" s="19">
        <v>241.0025</v>
      </c>
      <c r="AI17" s="19">
        <v>9.1675000000000004</v>
      </c>
      <c r="AJ17" s="19">
        <v>428.70720000000006</v>
      </c>
      <c r="AK17" s="19">
        <v>2.8292999999999999</v>
      </c>
      <c r="AL17" s="19">
        <v>832.24589999999978</v>
      </c>
      <c r="AM17" s="19">
        <v>0</v>
      </c>
      <c r="AN17" s="19">
        <v>36886.439999999995</v>
      </c>
      <c r="AO17" s="19">
        <v>277.25649999999996</v>
      </c>
      <c r="AP17" s="19">
        <v>29.820900000000002</v>
      </c>
      <c r="AQ17" s="19">
        <v>208.8528</v>
      </c>
      <c r="AR17" s="19">
        <v>2612.5221000000001</v>
      </c>
      <c r="AS17" s="19">
        <v>25.969100000000001</v>
      </c>
      <c r="AT17" s="19">
        <v>777.36169999999993</v>
      </c>
      <c r="AU17" s="19">
        <v>613.9629000000001</v>
      </c>
      <c r="AV17" s="39">
        <f>IF(A17&gt;0,SUM(B17:AU17),"")</f>
        <v>56679.117300000005</v>
      </c>
    </row>
    <row r="18" spans="1:48" x14ac:dyDescent="0.2">
      <c r="A18" s="18">
        <v>2020</v>
      </c>
      <c r="B18" s="19">
        <v>200.56</v>
      </c>
      <c r="C18" s="19">
        <v>363.77590000000009</v>
      </c>
      <c r="D18" s="19">
        <v>241.27379999999999</v>
      </c>
      <c r="E18" s="19">
        <v>107.03530000000001</v>
      </c>
      <c r="F18" s="19">
        <v>72.143699999999995</v>
      </c>
      <c r="G18" s="19">
        <v>109.13160000000001</v>
      </c>
      <c r="H18" s="19">
        <v>24.365100000000002</v>
      </c>
      <c r="I18" s="19">
        <v>37.490099999999998</v>
      </c>
      <c r="J18" s="19">
        <v>310.91479999999996</v>
      </c>
      <c r="K18" s="19">
        <v>3658.3779</v>
      </c>
      <c r="L18" s="19">
        <v>55.789499999999997</v>
      </c>
      <c r="M18" s="19">
        <v>95.515200000000007</v>
      </c>
      <c r="N18" s="19">
        <v>713.32120000000009</v>
      </c>
      <c r="O18" s="19">
        <v>27.557499999999997</v>
      </c>
      <c r="P18" s="19">
        <v>6.1241000000000003</v>
      </c>
      <c r="Q18" s="19">
        <v>361.57609999999994</v>
      </c>
      <c r="R18" s="19">
        <v>25.650300000000001</v>
      </c>
      <c r="S18" s="19">
        <v>61.276399999999995</v>
      </c>
      <c r="T18" s="19">
        <v>42.174399999999999</v>
      </c>
      <c r="U18" s="19">
        <v>4041.1031000000007</v>
      </c>
      <c r="V18" s="19">
        <v>301.42529999999999</v>
      </c>
      <c r="W18" s="19">
        <v>83.100800000000007</v>
      </c>
      <c r="X18" s="19">
        <v>105.3567</v>
      </c>
      <c r="Y18" s="19">
        <v>80.097200000000001</v>
      </c>
      <c r="Z18" s="19">
        <v>78.760800000000003</v>
      </c>
      <c r="AA18" s="19">
        <v>1758.2614000000001</v>
      </c>
      <c r="AB18" s="19">
        <v>23.424800000000001</v>
      </c>
      <c r="AC18" s="19">
        <v>20.9802</v>
      </c>
      <c r="AD18" s="19">
        <v>928.18459999999993</v>
      </c>
      <c r="AE18" s="19">
        <v>3.3613</v>
      </c>
      <c r="AF18" s="19">
        <v>0</v>
      </c>
      <c r="AG18" s="19">
        <v>8.9116</v>
      </c>
      <c r="AH18" s="19">
        <v>244.58619999999999</v>
      </c>
      <c r="AI18" s="19">
        <v>10.165800000000001</v>
      </c>
      <c r="AJ18" s="19">
        <v>443.37419999999992</v>
      </c>
      <c r="AK18" s="19">
        <v>2.585</v>
      </c>
      <c r="AL18" s="19">
        <v>851.56179999999995</v>
      </c>
      <c r="AM18" s="19">
        <v>0</v>
      </c>
      <c r="AN18" s="19">
        <v>35104.39</v>
      </c>
      <c r="AO18" s="19">
        <v>282.37689999999998</v>
      </c>
      <c r="AP18" s="19">
        <v>31.334900000000005</v>
      </c>
      <c r="AQ18" s="19">
        <v>211.22929999999999</v>
      </c>
      <c r="AR18" s="19">
        <v>2626.3737999999998</v>
      </c>
      <c r="AS18" s="19">
        <v>25.2715</v>
      </c>
      <c r="AT18" s="19">
        <v>779.05229999999995</v>
      </c>
      <c r="AU18" s="19">
        <v>632.99419999999998</v>
      </c>
      <c r="AV18" s="39">
        <f si="0" t="shared"/>
        <v>55192.316600000013</v>
      </c>
    </row>
    <row r="19" spans="1:48" x14ac:dyDescent="0.2">
      <c r="A19" s="18">
        <v>2021</v>
      </c>
      <c r="B19" s="19">
        <v>200.70670000000004</v>
      </c>
      <c r="C19" s="19">
        <v>364.15480000000002</v>
      </c>
      <c r="D19" s="19">
        <v>244.74180000000001</v>
      </c>
      <c r="E19" s="19">
        <v>104.45659999999999</v>
      </c>
      <c r="F19" s="19">
        <v>80.212000000000003</v>
      </c>
      <c r="G19" s="19">
        <v>111.497</v>
      </c>
      <c r="H19" s="19">
        <v>24.245100000000001</v>
      </c>
      <c r="I19" s="19">
        <v>36.0901</v>
      </c>
      <c r="J19" s="19">
        <v>324.46910000000003</v>
      </c>
      <c r="K19" s="19">
        <v>3584.1893</v>
      </c>
      <c r="L19" s="19">
        <v>57.145199999999996</v>
      </c>
      <c r="M19" s="19">
        <v>97.523100000000014</v>
      </c>
      <c r="N19" s="19">
        <v>724.23270000000002</v>
      </c>
      <c r="O19" s="19">
        <v>30.069300000000002</v>
      </c>
      <c r="P19" s="19">
        <v>7.0061999999999998</v>
      </c>
      <c r="Q19" s="19">
        <v>354.81</v>
      </c>
      <c r="R19" s="19">
        <v>25.907900000000001</v>
      </c>
      <c r="S19" s="19">
        <v>64.570300000000003</v>
      </c>
      <c r="T19" s="19">
        <v>40.7971</v>
      </c>
      <c r="U19" s="19">
        <v>4102.1549999999997</v>
      </c>
      <c r="V19" s="19">
        <v>299.0308</v>
      </c>
      <c r="W19" s="19">
        <v>90.046800000000005</v>
      </c>
      <c r="X19" s="19">
        <v>104.5643</v>
      </c>
      <c r="Y19" s="19">
        <v>80.681100000000001</v>
      </c>
      <c r="Z19" s="19">
        <v>76.135099999999994</v>
      </c>
      <c r="AA19" s="19">
        <v>1711.2812999999999</v>
      </c>
      <c r="AB19" s="19">
        <v>25.124200000000002</v>
      </c>
      <c r="AC19" s="19">
        <v>20.9175</v>
      </c>
      <c r="AD19" s="19">
        <v>947.69670000000008</v>
      </c>
      <c r="AE19" s="19">
        <v>3.7637999999999998</v>
      </c>
      <c r="AF19" s="19">
        <v>0</v>
      </c>
      <c r="AG19" s="19">
        <v>9.4604999999999997</v>
      </c>
      <c r="AH19" s="19">
        <v>244.83440000000002</v>
      </c>
      <c r="AI19" s="19">
        <v>9.8110999999999997</v>
      </c>
      <c r="AJ19" s="19">
        <v>488.34749999999997</v>
      </c>
      <c r="AK19" s="19">
        <v>2.9184999999999999</v>
      </c>
      <c r="AL19" s="19">
        <v>854.91610000000003</v>
      </c>
      <c r="AM19" s="19">
        <v>0</v>
      </c>
      <c r="AN19" s="19">
        <v>35732.58</v>
      </c>
      <c r="AO19" s="19">
        <v>300.51400000000001</v>
      </c>
      <c r="AP19" s="19">
        <v>29.741699999999998</v>
      </c>
      <c r="AQ19" s="19">
        <v>209.62139999999999</v>
      </c>
      <c r="AR19" s="19">
        <v>2643.1840999999999</v>
      </c>
      <c r="AS19" s="19">
        <v>25.804099999999998</v>
      </c>
      <c r="AT19" s="19">
        <v>754.69949999999994</v>
      </c>
      <c r="AU19" s="19">
        <v>671.81449999999984</v>
      </c>
      <c r="AV19" s="39">
        <f si="0" t="shared"/>
        <v>55916.468300000008</v>
      </c>
    </row>
    <row r="20" spans="1:48" x14ac:dyDescent="0.2">
      <c r="A20" s="18">
        <v>2022</v>
      </c>
      <c r="B20" s="53">
        <v>211.16370000000001</v>
      </c>
      <c r="C20" s="53">
        <v>364.79299999999995</v>
      </c>
      <c r="D20" s="53">
        <v>247.87819999999999</v>
      </c>
      <c r="E20" s="53">
        <v>101.1516</v>
      </c>
      <c r="F20" s="53">
        <v>78.283100000000005</v>
      </c>
      <c r="G20" s="53">
        <v>102.2868</v>
      </c>
      <c r="H20" s="53">
        <v>23.654900000000001</v>
      </c>
      <c r="I20" s="53">
        <v>34.1629</v>
      </c>
      <c r="J20" s="53">
        <v>326.26220000000006</v>
      </c>
      <c r="K20" s="53">
        <v>3575.4368000000009</v>
      </c>
      <c r="L20" s="53">
        <v>56.758600000000001</v>
      </c>
      <c r="M20" s="53">
        <v>97.489199999999983</v>
      </c>
      <c r="N20" s="53">
        <v>721.04030000000012</v>
      </c>
      <c r="O20" s="53">
        <v>41.000799999999998</v>
      </c>
      <c r="P20" s="53">
        <v>6.7240000000000002</v>
      </c>
      <c r="Q20" s="53">
        <v>242.44</v>
      </c>
      <c r="R20" s="53">
        <v>25.180800000000001</v>
      </c>
      <c r="S20" s="53">
        <v>85.134600000000006</v>
      </c>
      <c r="T20" s="53">
        <v>39.747900000000001</v>
      </c>
      <c r="U20" s="53">
        <v>3942.4137000000001</v>
      </c>
      <c r="V20" s="53">
        <v>294.4579</v>
      </c>
      <c r="W20" s="53">
        <v>92.940700000000007</v>
      </c>
      <c r="X20" s="53">
        <v>102.9032</v>
      </c>
      <c r="Y20" s="53">
        <v>80.837800000000001</v>
      </c>
      <c r="Z20" s="53">
        <v>75.203699999999998</v>
      </c>
      <c r="AA20" s="53">
        <v>1678.3044</v>
      </c>
      <c r="AB20" s="53">
        <v>26.8703</v>
      </c>
      <c r="AC20" s="53">
        <v>20.3292</v>
      </c>
      <c r="AD20" s="53">
        <v>971.09890000000007</v>
      </c>
      <c r="AE20" s="53">
        <v>3.9971000000000001</v>
      </c>
      <c r="AF20" s="53">
        <v>0</v>
      </c>
      <c r="AG20" s="53">
        <v>9.4733000000000001</v>
      </c>
      <c r="AH20" s="53">
        <v>248.56180000000001</v>
      </c>
      <c r="AI20" s="53">
        <v>9.1585999999999999</v>
      </c>
      <c r="AJ20" s="53">
        <v>481.10559999999998</v>
      </c>
      <c r="AK20" s="53">
        <v>2.8693</v>
      </c>
      <c r="AL20" s="53">
        <v>840.39620000000002</v>
      </c>
      <c r="AM20" s="53">
        <v>0</v>
      </c>
      <c r="AN20" s="53">
        <v>36028.730000000003</v>
      </c>
      <c r="AO20" s="53">
        <v>313.28999999999996</v>
      </c>
      <c r="AP20" s="53">
        <v>29.566800000000001</v>
      </c>
      <c r="AQ20" s="53">
        <v>213.03649999999999</v>
      </c>
      <c r="AR20" s="53">
        <v>2615.5210000000002</v>
      </c>
      <c r="AS20" s="53">
        <v>23.905799999999999</v>
      </c>
      <c r="AT20" s="53">
        <v>672.31499999999994</v>
      </c>
      <c r="AU20" s="53">
        <v>687.19420000000002</v>
      </c>
      <c r="AV20" s="39">
        <f si="0" t="shared"/>
        <v>55845.070400000011</v>
      </c>
    </row>
    <row r="21" spans="1:48" x14ac:dyDescent="0.2">
      <c r="AV21" s="14" t="str">
        <f si="0" t="shared"/>
        <v/>
      </c>
    </row>
    <row r="22" spans="1:48" x14ac:dyDescent="0.2">
      <c r="AV22" s="14" t="str">
        <f si="0" t="shared"/>
        <v/>
      </c>
    </row>
    <row r="23" spans="1:48" x14ac:dyDescent="0.2">
      <c r="AV23" s="14" t="str">
        <f si="0" t="shared"/>
        <v/>
      </c>
    </row>
    <row r="24" spans="1:48" x14ac:dyDescent="0.2">
      <c r="AV24" s="14" t="str">
        <f si="0" t="shared"/>
        <v/>
      </c>
    </row>
    <row r="25" spans="1:48" x14ac:dyDescent="0.2">
      <c r="AV25" s="14" t="str">
        <f si="0" t="shared"/>
        <v/>
      </c>
    </row>
    <row r="26" spans="1:48" x14ac:dyDescent="0.2">
      <c r="AV26" s="14" t="str">
        <f si="0" t="shared"/>
        <v/>
      </c>
    </row>
    <row r="27" spans="1:48" x14ac:dyDescent="0.2">
      <c r="AV27" s="14" t="str">
        <f si="0" t="shared"/>
        <v/>
      </c>
    </row>
    <row r="28" spans="1:48" x14ac:dyDescent="0.2">
      <c r="AV28" s="14" t="str">
        <f si="0" t="shared"/>
        <v/>
      </c>
    </row>
    <row r="29" spans="1:48" x14ac:dyDescent="0.2">
      <c r="AV29" s="14" t="str">
        <f si="0" t="shared"/>
        <v/>
      </c>
    </row>
    <row r="30" spans="1:48" x14ac:dyDescent="0.2">
      <c r="AV30" s="14" t="str">
        <f si="0" t="shared"/>
        <v/>
      </c>
    </row>
    <row r="31" spans="1:48" x14ac:dyDescent="0.2">
      <c r="AV31" s="14" t="str">
        <f si="0" t="shared"/>
        <v/>
      </c>
    </row>
    <row r="32" spans="1:48" x14ac:dyDescent="0.2">
      <c r="AV32" s="14" t="str">
        <f si="0" t="shared"/>
        <v/>
      </c>
    </row>
    <row r="33" spans="48:48" x14ac:dyDescent="0.2">
      <c r="AV33" s="14" t="str">
        <f si="0" t="shared"/>
        <v/>
      </c>
    </row>
    <row r="34" spans="48:48" x14ac:dyDescent="0.2">
      <c r="AV34" s="14" t="str">
        <f si="0" t="shared"/>
        <v/>
      </c>
    </row>
    <row r="35" spans="48:48" x14ac:dyDescent="0.2">
      <c r="AV35" s="14" t="str">
        <f si="0" t="shared"/>
        <v/>
      </c>
    </row>
    <row r="36" spans="48:48" x14ac:dyDescent="0.2">
      <c r="AV36" s="14" t="str">
        <f si="0" t="shared"/>
        <v/>
      </c>
    </row>
    <row r="37" spans="48:48" x14ac:dyDescent="0.2">
      <c r="AV37" s="14" t="str">
        <f si="0" t="shared"/>
        <v/>
      </c>
    </row>
    <row r="38" spans="48:48" x14ac:dyDescent="0.2">
      <c r="AV38" s="14" t="str">
        <f si="0" t="shared"/>
        <v/>
      </c>
    </row>
    <row r="39" spans="48:48" x14ac:dyDescent="0.2">
      <c r="AV39" s="14" t="str">
        <f si="0" t="shared"/>
        <v/>
      </c>
    </row>
    <row r="40" spans="48:48" x14ac:dyDescent="0.2">
      <c r="AV40" s="14" t="str">
        <f si="0" t="shared"/>
        <v/>
      </c>
    </row>
    <row r="41" spans="48:48" x14ac:dyDescent="0.2">
      <c r="AV41" s="14" t="str">
        <f si="0" t="shared"/>
        <v/>
      </c>
    </row>
    <row r="42" spans="48:48" x14ac:dyDescent="0.2">
      <c r="AV42" s="14" t="str">
        <f si="0" t="shared"/>
        <v/>
      </c>
    </row>
    <row r="43" spans="48:48" x14ac:dyDescent="0.2">
      <c r="AV43" s="14" t="str">
        <f si="0" t="shared"/>
        <v/>
      </c>
    </row>
    <row r="44" spans="48:48" x14ac:dyDescent="0.2">
      <c r="AV44" s="14" t="str">
        <f si="0" t="shared"/>
        <v/>
      </c>
    </row>
    <row r="45" spans="48:48" x14ac:dyDescent="0.2">
      <c r="AV45" s="14" t="str">
        <f si="0" t="shared"/>
        <v/>
      </c>
    </row>
    <row r="46" spans="48:48" x14ac:dyDescent="0.2">
      <c r="AV46" s="14" t="str">
        <f si="0" t="shared"/>
        <v/>
      </c>
    </row>
    <row r="47" spans="48:48" x14ac:dyDescent="0.2">
      <c r="AV47" s="14" t="str">
        <f si="0" t="shared"/>
        <v/>
      </c>
    </row>
    <row r="48" spans="48:48" x14ac:dyDescent="0.2">
      <c r="AV48" s="14" t="str">
        <f si="0" t="shared"/>
        <v/>
      </c>
    </row>
    <row r="49" spans="48:48" x14ac:dyDescent="0.2">
      <c r="AV49" s="14" t="str">
        <f si="0" t="shared"/>
        <v/>
      </c>
    </row>
    <row r="50" spans="48:48" x14ac:dyDescent="0.2">
      <c r="AV50" s="14" t="str">
        <f si="0" t="shared"/>
        <v/>
      </c>
    </row>
    <row r="51" spans="48:48" x14ac:dyDescent="0.2">
      <c r="AV51" s="14" t="str">
        <f si="0" t="shared"/>
        <v/>
      </c>
    </row>
    <row r="52" spans="48:48" x14ac:dyDescent="0.2">
      <c r="AV52" s="14" t="str">
        <f si="0" t="shared"/>
        <v/>
      </c>
    </row>
    <row r="53" spans="48:48" x14ac:dyDescent="0.2">
      <c r="AV53" s="14" t="str">
        <f si="0" t="shared"/>
        <v/>
      </c>
    </row>
    <row r="54" spans="48:48" x14ac:dyDescent="0.2">
      <c r="AV54" s="14" t="str">
        <f si="0" t="shared"/>
        <v/>
      </c>
    </row>
    <row r="55" spans="48:48" x14ac:dyDescent="0.2">
      <c r="AV55" s="14" t="str">
        <f si="0" t="shared"/>
        <v/>
      </c>
    </row>
    <row r="56" spans="48:48" x14ac:dyDescent="0.2">
      <c r="AV56" s="14" t="str">
        <f si="0" t="shared"/>
        <v/>
      </c>
    </row>
    <row r="57" spans="48:48" x14ac:dyDescent="0.2">
      <c r="AV57" s="14" t="str">
        <f si="0" t="shared"/>
        <v/>
      </c>
    </row>
    <row r="58" spans="48:48" x14ac:dyDescent="0.2">
      <c r="AV58" s="14" t="str">
        <f si="0" t="shared"/>
        <v/>
      </c>
    </row>
    <row r="59" spans="48:48" x14ac:dyDescent="0.2">
      <c r="AV59" s="14" t="str">
        <f si="0" t="shared"/>
        <v/>
      </c>
    </row>
    <row r="60" spans="48:48" x14ac:dyDescent="0.2">
      <c r="AV60" s="14" t="str">
        <f si="0" t="shared"/>
        <v/>
      </c>
    </row>
    <row r="61" spans="48:48" x14ac:dyDescent="0.2">
      <c r="AV61" s="14" t="str">
        <f si="0" t="shared"/>
        <v/>
      </c>
    </row>
    <row r="62" spans="48:48" x14ac:dyDescent="0.2">
      <c r="AV62" s="14" t="str">
        <f si="0" t="shared"/>
        <v/>
      </c>
    </row>
    <row r="63" spans="48:48" x14ac:dyDescent="0.2">
      <c r="AV63" s="14" t="str">
        <f si="0" t="shared"/>
        <v/>
      </c>
    </row>
    <row r="64" spans="48:48" x14ac:dyDescent="0.2">
      <c r="AV64" s="14" t="str">
        <f si="0" t="shared"/>
        <v/>
      </c>
    </row>
    <row r="65" spans="48:48" x14ac:dyDescent="0.2">
      <c r="AV65" s="14" t="str">
        <f si="0" t="shared"/>
        <v/>
      </c>
    </row>
    <row r="66" spans="48:48" x14ac:dyDescent="0.2">
      <c r="AV66" s="14" t="str">
        <f si="0" t="shared"/>
        <v/>
      </c>
    </row>
    <row r="67" spans="48:48" x14ac:dyDescent="0.2">
      <c r="AV67" s="14" t="str">
        <f ref="AV67:AV130" si="1" t="shared">IF(A67&gt;0,SUM(B67:AU67),"")</f>
        <v/>
      </c>
    </row>
    <row r="68" spans="48:48" x14ac:dyDescent="0.2">
      <c r="AV68" s="14" t="str">
        <f si="1" t="shared"/>
        <v/>
      </c>
    </row>
    <row r="69" spans="48:48" x14ac:dyDescent="0.2">
      <c r="AV69" s="14" t="str">
        <f si="1" t="shared"/>
        <v/>
      </c>
    </row>
    <row r="70" spans="48:48" x14ac:dyDescent="0.2">
      <c r="AV70" s="14" t="str">
        <f si="1" t="shared"/>
        <v/>
      </c>
    </row>
    <row r="71" spans="48:48" x14ac:dyDescent="0.2">
      <c r="AV71" s="14" t="str">
        <f si="1" t="shared"/>
        <v/>
      </c>
    </row>
    <row r="72" spans="48:48" x14ac:dyDescent="0.2">
      <c r="AV72" s="14" t="str">
        <f si="1" t="shared"/>
        <v/>
      </c>
    </row>
    <row r="73" spans="48:48" x14ac:dyDescent="0.2">
      <c r="AV73" s="14" t="str">
        <f si="1" t="shared"/>
        <v/>
      </c>
    </row>
    <row r="74" spans="48:48" x14ac:dyDescent="0.2">
      <c r="AV74" s="14" t="str">
        <f si="1" t="shared"/>
        <v/>
      </c>
    </row>
    <row r="75" spans="48:48" x14ac:dyDescent="0.2">
      <c r="AV75" s="14" t="str">
        <f si="1" t="shared"/>
        <v/>
      </c>
    </row>
    <row r="76" spans="48:48" x14ac:dyDescent="0.2">
      <c r="AV76" s="14" t="str">
        <f si="1" t="shared"/>
        <v/>
      </c>
    </row>
    <row r="77" spans="48:48" x14ac:dyDescent="0.2">
      <c r="AV77" s="14" t="str">
        <f si="1" t="shared"/>
        <v/>
      </c>
    </row>
    <row r="78" spans="48:48" x14ac:dyDescent="0.2">
      <c r="AV78" s="14" t="str">
        <f si="1" t="shared"/>
        <v/>
      </c>
    </row>
    <row r="79" spans="48:48" x14ac:dyDescent="0.2">
      <c r="AV79" s="14" t="str">
        <f si="1" t="shared"/>
        <v/>
      </c>
    </row>
    <row r="80" spans="48:48" x14ac:dyDescent="0.2">
      <c r="AV80" s="14" t="str">
        <f si="1" t="shared"/>
        <v/>
      </c>
    </row>
    <row r="81" spans="48:48" x14ac:dyDescent="0.2">
      <c r="AV81" s="14" t="str">
        <f si="1" t="shared"/>
        <v/>
      </c>
    </row>
    <row r="82" spans="48:48" x14ac:dyDescent="0.2">
      <c r="AV82" s="14" t="str">
        <f si="1" t="shared"/>
        <v/>
      </c>
    </row>
    <row r="83" spans="48:48" x14ac:dyDescent="0.2">
      <c r="AV83" s="14" t="str">
        <f si="1" t="shared"/>
        <v/>
      </c>
    </row>
    <row r="84" spans="48:48" x14ac:dyDescent="0.2">
      <c r="AV84" s="14" t="str">
        <f si="1" t="shared"/>
        <v/>
      </c>
    </row>
    <row r="85" spans="48:48" x14ac:dyDescent="0.2">
      <c r="AV85" s="14" t="str">
        <f si="1" t="shared"/>
        <v/>
      </c>
    </row>
    <row r="86" spans="48:48" x14ac:dyDescent="0.2">
      <c r="AV86" s="14" t="str">
        <f si="1" t="shared"/>
        <v/>
      </c>
    </row>
    <row r="87" spans="48:48" x14ac:dyDescent="0.2">
      <c r="AV87" s="14" t="str">
        <f si="1" t="shared"/>
        <v/>
      </c>
    </row>
    <row r="88" spans="48:48" x14ac:dyDescent="0.2">
      <c r="AV88" s="14" t="str">
        <f si="1" t="shared"/>
        <v/>
      </c>
    </row>
    <row r="89" spans="48:48" x14ac:dyDescent="0.2">
      <c r="AV89" s="14" t="str">
        <f si="1" t="shared"/>
        <v/>
      </c>
    </row>
    <row r="90" spans="48:48" x14ac:dyDescent="0.2">
      <c r="AV90" s="14" t="str">
        <f si="1" t="shared"/>
        <v/>
      </c>
    </row>
    <row r="91" spans="48:48" x14ac:dyDescent="0.2">
      <c r="AV91" s="14" t="str">
        <f si="1" t="shared"/>
        <v/>
      </c>
    </row>
    <row r="92" spans="48:48" x14ac:dyDescent="0.2">
      <c r="AV92" s="14" t="str">
        <f si="1" t="shared"/>
        <v/>
      </c>
    </row>
    <row r="93" spans="48:48" x14ac:dyDescent="0.2">
      <c r="AV93" s="14" t="str">
        <f si="1" t="shared"/>
        <v/>
      </c>
    </row>
    <row r="94" spans="48:48" x14ac:dyDescent="0.2">
      <c r="AV94" s="14" t="str">
        <f si="1" t="shared"/>
        <v/>
      </c>
    </row>
    <row r="95" spans="48:48" x14ac:dyDescent="0.2">
      <c r="AV95" s="14" t="str">
        <f si="1" t="shared"/>
        <v/>
      </c>
    </row>
    <row r="96" spans="48:48" x14ac:dyDescent="0.2">
      <c r="AV96" s="14" t="str">
        <f si="1" t="shared"/>
        <v/>
      </c>
    </row>
    <row r="97" spans="48:48" x14ac:dyDescent="0.2">
      <c r="AV97" s="14" t="str">
        <f si="1" t="shared"/>
        <v/>
      </c>
    </row>
    <row r="98" spans="48:48" x14ac:dyDescent="0.2">
      <c r="AV98" s="14" t="str">
        <f si="1" t="shared"/>
        <v/>
      </c>
    </row>
    <row r="99" spans="48:48" x14ac:dyDescent="0.2">
      <c r="AV99" s="14" t="str">
        <f si="1" t="shared"/>
        <v/>
      </c>
    </row>
    <row r="100" spans="48:48" x14ac:dyDescent="0.2">
      <c r="AV100" s="14" t="str">
        <f si="1" t="shared"/>
        <v/>
      </c>
    </row>
    <row r="101" spans="48:48" x14ac:dyDescent="0.2">
      <c r="AV101" s="14" t="str">
        <f si="1" t="shared"/>
        <v/>
      </c>
    </row>
    <row r="102" spans="48:48" x14ac:dyDescent="0.2">
      <c r="AV102" s="14" t="str">
        <f si="1" t="shared"/>
        <v/>
      </c>
    </row>
    <row r="103" spans="48:48" x14ac:dyDescent="0.2">
      <c r="AV103" s="14" t="str">
        <f si="1" t="shared"/>
        <v/>
      </c>
    </row>
    <row r="104" spans="48:48" x14ac:dyDescent="0.2">
      <c r="AV104" s="14" t="str">
        <f si="1" t="shared"/>
        <v/>
      </c>
    </row>
    <row r="105" spans="48:48" x14ac:dyDescent="0.2">
      <c r="AV105" s="14" t="str">
        <f si="1" t="shared"/>
        <v/>
      </c>
    </row>
    <row r="106" spans="48:48" x14ac:dyDescent="0.2">
      <c r="AV106" s="14" t="str">
        <f si="1" t="shared"/>
        <v/>
      </c>
    </row>
    <row r="107" spans="48:48" x14ac:dyDescent="0.2">
      <c r="AV107" s="14" t="str">
        <f si="1" t="shared"/>
        <v/>
      </c>
    </row>
    <row r="108" spans="48:48" x14ac:dyDescent="0.2">
      <c r="AV108" s="14" t="str">
        <f si="1" t="shared"/>
        <v/>
      </c>
    </row>
    <row r="109" spans="48:48" x14ac:dyDescent="0.2">
      <c r="AV109" s="14" t="str">
        <f si="1" t="shared"/>
        <v/>
      </c>
    </row>
    <row r="110" spans="48:48" x14ac:dyDescent="0.2">
      <c r="AV110" s="14" t="str">
        <f si="1" t="shared"/>
        <v/>
      </c>
    </row>
    <row r="111" spans="48:48" x14ac:dyDescent="0.2">
      <c r="AV111" s="14" t="str">
        <f si="1" t="shared"/>
        <v/>
      </c>
    </row>
    <row r="112" spans="48:48" x14ac:dyDescent="0.2">
      <c r="AV112" s="14" t="str">
        <f si="1" t="shared"/>
        <v/>
      </c>
    </row>
    <row r="113" spans="48:48" x14ac:dyDescent="0.2">
      <c r="AV113" s="14" t="str">
        <f si="1" t="shared"/>
        <v/>
      </c>
    </row>
    <row r="114" spans="48:48" x14ac:dyDescent="0.2">
      <c r="AV114" s="14" t="str">
        <f si="1" t="shared"/>
        <v/>
      </c>
    </row>
    <row r="115" spans="48:48" x14ac:dyDescent="0.2">
      <c r="AV115" s="14" t="str">
        <f si="1" t="shared"/>
        <v/>
      </c>
    </row>
    <row r="116" spans="48:48" x14ac:dyDescent="0.2">
      <c r="AV116" s="14" t="str">
        <f si="1" t="shared"/>
        <v/>
      </c>
    </row>
    <row r="117" spans="48:48" x14ac:dyDescent="0.2">
      <c r="AV117" s="14" t="str">
        <f si="1" t="shared"/>
        <v/>
      </c>
    </row>
    <row r="118" spans="48:48" x14ac:dyDescent="0.2">
      <c r="AV118" s="14" t="str">
        <f si="1" t="shared"/>
        <v/>
      </c>
    </row>
    <row r="119" spans="48:48" x14ac:dyDescent="0.2">
      <c r="AV119" s="14" t="str">
        <f si="1" t="shared"/>
        <v/>
      </c>
    </row>
    <row r="120" spans="48:48" x14ac:dyDescent="0.2">
      <c r="AV120" s="14" t="str">
        <f si="1" t="shared"/>
        <v/>
      </c>
    </row>
    <row r="121" spans="48:48" x14ac:dyDescent="0.2">
      <c r="AV121" s="14" t="str">
        <f si="1" t="shared"/>
        <v/>
      </c>
    </row>
    <row r="122" spans="48:48" x14ac:dyDescent="0.2">
      <c r="AV122" s="14" t="str">
        <f si="1" t="shared"/>
        <v/>
      </c>
    </row>
    <row r="123" spans="48:48" x14ac:dyDescent="0.2">
      <c r="AV123" s="14" t="str">
        <f si="1" t="shared"/>
        <v/>
      </c>
    </row>
    <row r="124" spans="48:48" x14ac:dyDescent="0.2">
      <c r="AV124" s="14" t="str">
        <f si="1" t="shared"/>
        <v/>
      </c>
    </row>
    <row r="125" spans="48:48" x14ac:dyDescent="0.2">
      <c r="AV125" s="14" t="str">
        <f si="1" t="shared"/>
        <v/>
      </c>
    </row>
    <row r="126" spans="48:48" x14ac:dyDescent="0.2">
      <c r="AV126" s="14" t="str">
        <f si="1" t="shared"/>
        <v/>
      </c>
    </row>
    <row r="127" spans="48:48" x14ac:dyDescent="0.2">
      <c r="AV127" s="14" t="str">
        <f si="1" t="shared"/>
        <v/>
      </c>
    </row>
    <row r="128" spans="48:48" x14ac:dyDescent="0.2">
      <c r="AV128" s="14" t="str">
        <f si="1" t="shared"/>
        <v/>
      </c>
    </row>
    <row r="129" spans="48:48" x14ac:dyDescent="0.2">
      <c r="AV129" s="14" t="str">
        <f si="1" t="shared"/>
        <v/>
      </c>
    </row>
    <row r="130" spans="48:48" x14ac:dyDescent="0.2">
      <c r="AV130" s="14" t="str">
        <f si="1" t="shared"/>
        <v/>
      </c>
    </row>
    <row r="131" spans="48:48" x14ac:dyDescent="0.2">
      <c r="AV131" s="14" t="str">
        <f ref="AV131:AV187" si="2" t="shared">IF(A131&gt;0,SUM(B131:AU131),"")</f>
        <v/>
      </c>
    </row>
    <row r="132" spans="48:48" x14ac:dyDescent="0.2">
      <c r="AV132" s="14" t="str">
        <f si="2" t="shared"/>
        <v/>
      </c>
    </row>
    <row r="133" spans="48:48" x14ac:dyDescent="0.2">
      <c r="AV133" s="14" t="str">
        <f si="2" t="shared"/>
        <v/>
      </c>
    </row>
    <row r="134" spans="48:48" x14ac:dyDescent="0.2">
      <c r="AV134" s="14" t="str">
        <f si="2" t="shared"/>
        <v/>
      </c>
    </row>
    <row r="135" spans="48:48" x14ac:dyDescent="0.2">
      <c r="AV135" s="14" t="str">
        <f si="2" t="shared"/>
        <v/>
      </c>
    </row>
    <row r="136" spans="48:48" x14ac:dyDescent="0.2">
      <c r="AV136" s="14" t="str">
        <f si="2" t="shared"/>
        <v/>
      </c>
    </row>
    <row r="137" spans="48:48" x14ac:dyDescent="0.2">
      <c r="AV137" s="14" t="str">
        <f si="2" t="shared"/>
        <v/>
      </c>
    </row>
    <row r="138" spans="48:48" x14ac:dyDescent="0.2">
      <c r="AV138" s="14" t="str">
        <f si="2" t="shared"/>
        <v/>
      </c>
    </row>
    <row r="139" spans="48:48" x14ac:dyDescent="0.2">
      <c r="AV139" s="14" t="str">
        <f si="2" t="shared"/>
        <v/>
      </c>
    </row>
    <row r="140" spans="48:48" x14ac:dyDescent="0.2">
      <c r="AV140" s="14" t="str">
        <f si="2" t="shared"/>
        <v/>
      </c>
    </row>
    <row r="141" spans="48:48" x14ac:dyDescent="0.2">
      <c r="AV141" s="14" t="str">
        <f si="2" t="shared"/>
        <v/>
      </c>
    </row>
    <row r="142" spans="48:48" x14ac:dyDescent="0.2">
      <c r="AV142" s="14" t="str">
        <f si="2" t="shared"/>
        <v/>
      </c>
    </row>
    <row r="143" spans="48:48" x14ac:dyDescent="0.2">
      <c r="AV143" s="14" t="str">
        <f si="2" t="shared"/>
        <v/>
      </c>
    </row>
    <row r="144" spans="48:48" x14ac:dyDescent="0.2">
      <c r="AV144" s="14" t="str">
        <f si="2" t="shared"/>
        <v/>
      </c>
    </row>
    <row r="145" spans="48:48" x14ac:dyDescent="0.2">
      <c r="AV145" s="14" t="str">
        <f si="2" t="shared"/>
        <v/>
      </c>
    </row>
    <row r="146" spans="48:48" x14ac:dyDescent="0.2">
      <c r="AV146" s="14" t="str">
        <f si="2" t="shared"/>
        <v/>
      </c>
    </row>
    <row r="147" spans="48:48" x14ac:dyDescent="0.2">
      <c r="AV147" s="14" t="str">
        <f si="2" t="shared"/>
        <v/>
      </c>
    </row>
    <row r="148" spans="48:48" x14ac:dyDescent="0.2">
      <c r="AV148" s="14" t="str">
        <f si="2" t="shared"/>
        <v/>
      </c>
    </row>
    <row r="149" spans="48:48" x14ac:dyDescent="0.2">
      <c r="AV149" s="14" t="str">
        <f si="2" t="shared"/>
        <v/>
      </c>
    </row>
    <row r="150" spans="48:48" x14ac:dyDescent="0.2">
      <c r="AV150" s="14" t="str">
        <f si="2" t="shared"/>
        <v/>
      </c>
    </row>
    <row r="151" spans="48:48" x14ac:dyDescent="0.2">
      <c r="AV151" s="14" t="str">
        <f si="2" t="shared"/>
        <v/>
      </c>
    </row>
    <row r="152" spans="48:48" x14ac:dyDescent="0.2">
      <c r="AV152" s="14" t="str">
        <f si="2" t="shared"/>
        <v/>
      </c>
    </row>
    <row r="153" spans="48:48" x14ac:dyDescent="0.2">
      <c r="AV153" s="14" t="str">
        <f si="2" t="shared"/>
        <v/>
      </c>
    </row>
    <row r="154" spans="48:48" x14ac:dyDescent="0.2">
      <c r="AV154" s="14" t="str">
        <f si="2" t="shared"/>
        <v/>
      </c>
    </row>
    <row r="155" spans="48:48" x14ac:dyDescent="0.2">
      <c r="AV155" s="14" t="str">
        <f si="2" t="shared"/>
        <v/>
      </c>
    </row>
    <row r="156" spans="48:48" x14ac:dyDescent="0.2">
      <c r="AV156" s="14" t="str">
        <f si="2" t="shared"/>
        <v/>
      </c>
    </row>
    <row r="157" spans="48:48" x14ac:dyDescent="0.2">
      <c r="AV157" s="14" t="str">
        <f si="2" t="shared"/>
        <v/>
      </c>
    </row>
    <row r="158" spans="48:48" x14ac:dyDescent="0.2">
      <c r="AV158" s="14" t="str">
        <f si="2" t="shared"/>
        <v/>
      </c>
    </row>
    <row r="159" spans="48:48" x14ac:dyDescent="0.2">
      <c r="AV159" s="14" t="str">
        <f si="2" t="shared"/>
        <v/>
      </c>
    </row>
    <row r="160" spans="48:48" x14ac:dyDescent="0.2">
      <c r="AV160" s="14" t="str">
        <f si="2" t="shared"/>
        <v/>
      </c>
    </row>
    <row r="161" spans="48:48" x14ac:dyDescent="0.2">
      <c r="AV161" s="14" t="str">
        <f si="2" t="shared"/>
        <v/>
      </c>
    </row>
    <row r="162" spans="48:48" x14ac:dyDescent="0.2">
      <c r="AV162" s="14" t="str">
        <f si="2" t="shared"/>
        <v/>
      </c>
    </row>
    <row r="163" spans="48:48" x14ac:dyDescent="0.2">
      <c r="AV163" s="14" t="str">
        <f si="2" t="shared"/>
        <v/>
      </c>
    </row>
    <row r="164" spans="48:48" x14ac:dyDescent="0.2">
      <c r="AV164" s="14" t="str">
        <f si="2" t="shared"/>
        <v/>
      </c>
    </row>
    <row r="165" spans="48:48" x14ac:dyDescent="0.2">
      <c r="AV165" s="14" t="str">
        <f si="2" t="shared"/>
        <v/>
      </c>
    </row>
    <row r="166" spans="48:48" x14ac:dyDescent="0.2">
      <c r="AV166" s="14" t="str">
        <f si="2" t="shared"/>
        <v/>
      </c>
    </row>
    <row r="167" spans="48:48" x14ac:dyDescent="0.2">
      <c r="AV167" s="14" t="str">
        <f si="2" t="shared"/>
        <v/>
      </c>
    </row>
    <row r="168" spans="48:48" x14ac:dyDescent="0.2">
      <c r="AV168" s="14" t="str">
        <f si="2" t="shared"/>
        <v/>
      </c>
    </row>
    <row r="169" spans="48:48" x14ac:dyDescent="0.2">
      <c r="AV169" s="14" t="str">
        <f si="2" t="shared"/>
        <v/>
      </c>
    </row>
    <row r="170" spans="48:48" x14ac:dyDescent="0.2">
      <c r="AV170" s="14" t="str">
        <f si="2" t="shared"/>
        <v/>
      </c>
    </row>
    <row r="171" spans="48:48" x14ac:dyDescent="0.2">
      <c r="AV171" s="14" t="str">
        <f si="2" t="shared"/>
        <v/>
      </c>
    </row>
    <row r="172" spans="48:48" x14ac:dyDescent="0.2">
      <c r="AV172" s="14" t="str">
        <f si="2" t="shared"/>
        <v/>
      </c>
    </row>
    <row r="173" spans="48:48" x14ac:dyDescent="0.2">
      <c r="AV173" s="14" t="str">
        <f si="2" t="shared"/>
        <v/>
      </c>
    </row>
    <row r="174" spans="48:48" x14ac:dyDescent="0.2">
      <c r="AV174" s="14" t="str">
        <f si="2" t="shared"/>
        <v/>
      </c>
    </row>
    <row r="175" spans="48:48" x14ac:dyDescent="0.2">
      <c r="AV175" s="14" t="str">
        <f si="2" t="shared"/>
        <v/>
      </c>
    </row>
    <row r="176" spans="48:48" x14ac:dyDescent="0.2">
      <c r="AV176" s="14" t="str">
        <f si="2" t="shared"/>
        <v/>
      </c>
    </row>
    <row r="177" spans="48:48" x14ac:dyDescent="0.2">
      <c r="AV177" s="14" t="str">
        <f si="2" t="shared"/>
        <v/>
      </c>
    </row>
    <row r="178" spans="48:48" x14ac:dyDescent="0.2">
      <c r="AV178" s="14" t="str">
        <f si="2" t="shared"/>
        <v/>
      </c>
    </row>
    <row r="179" spans="48:48" x14ac:dyDescent="0.2">
      <c r="AV179" s="14" t="str">
        <f si="2" t="shared"/>
        <v/>
      </c>
    </row>
    <row r="180" spans="48:48" x14ac:dyDescent="0.2">
      <c r="AV180" s="14" t="str">
        <f si="2" t="shared"/>
        <v/>
      </c>
    </row>
    <row r="181" spans="48:48" x14ac:dyDescent="0.2">
      <c r="AV181" s="14" t="str">
        <f si="2" t="shared"/>
        <v/>
      </c>
    </row>
    <row r="182" spans="48:48" x14ac:dyDescent="0.2">
      <c r="AV182" s="14" t="str">
        <f si="2" t="shared"/>
        <v/>
      </c>
    </row>
    <row r="183" spans="48:48" x14ac:dyDescent="0.2">
      <c r="AV183" s="14" t="str">
        <f si="2" t="shared"/>
        <v/>
      </c>
    </row>
    <row r="184" spans="48:48" x14ac:dyDescent="0.2">
      <c r="AV184" s="14" t="str">
        <f si="2" t="shared"/>
        <v/>
      </c>
    </row>
    <row r="185" spans="48:48" x14ac:dyDescent="0.2">
      <c r="AV185" s="14" t="str">
        <f si="2" t="shared"/>
        <v/>
      </c>
    </row>
    <row r="186" spans="48:48" x14ac:dyDescent="0.2">
      <c r="AV186" s="14" t="str">
        <f si="2" t="shared"/>
        <v/>
      </c>
    </row>
    <row r="187" spans="48:48" x14ac:dyDescent="0.2">
      <c r="AV187" s="14" t="str">
        <f si="2" t="shared"/>
        <v/>
      </c>
    </row>
  </sheetData>
  <pageMargins bottom="0.75" footer="0.3" header="0.3" left="0.7" right="0.7" top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baseType="lpstr" size="6">
      <vt:lpstr>Factbook</vt:lpstr>
      <vt:lpstr>Data</vt:lpstr>
      <vt:lpstr>Notes</vt:lpstr>
      <vt:lpstr>TrackingDataDump</vt:lpstr>
      <vt:lpstr>Pivot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2007-01-12T16:57:57Z</dcterms:created>
  <dc:creator>Navara, Megan [LEGIS]</dc:creator>
  <cp:lastModifiedBy>Broich, Adam [LEGIS]</cp:lastModifiedBy>
  <cp:lastPrinted>2022-10-20T17:24:13Z</cp:lastPrinted>
  <dcterms:modified xsi:type="dcterms:W3CDTF">2022-10-20T17:28:56Z</dcterms:modified>
</cp:coreProperties>
</file>