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367"/>
  <workbookPr/>
  <mc:AlternateContent>
    <mc:Choice Requires="x15">
      <x15ac:absPath xmlns:x15ac="http://schemas.microsoft.com/office/spreadsheetml/2010/11/ac" url="\\legislature.intranet\prod\LINC\LINCCLIENT\users\temp\ADAM.BROICH\"/>
    </mc:Choice>
  </mc:AlternateContent>
  <xr:revisionPtr documentId="13_ncr:1_{ABD7FB5D-C5B0-455F-8029-B66EBA6E3610}" revIDLastSave="0" xr10:uidLastSave="{00000000-0000-0000-0000-000000000000}" xr6:coauthVersionLast="36" xr6:coauthVersionMax="45"/>
  <bookViews>
    <workbookView windowHeight="15840" windowWidth="29040" xWindow="-120" xr2:uid="{00000000-000D-0000-FFFF-FFFF00000000}" yWindow="-120" activeTab="0"/>
  </bookViews>
  <sheets>
    <sheet name="Data Tab" r:id="rId2" sheetId="3"/>
  </sheets>
  <definedNames>
    <definedName localSheetId="0" name="_xlnm.Print_Area">'Data Tab'!$A$1:$K$53</definedName>
  </definedNames>
  <calcPr calcId="191029"/>
</workbook>
</file>

<file path=xl/sharedStrings.xml><?xml version="1.0" encoding="utf-8"?>
<sst xmlns="http://schemas.openxmlformats.org/spreadsheetml/2006/main" count="175" uniqueCount="79">
  <si>
    <t>FY 1992</t>
  </si>
  <si>
    <t>Cost Per</t>
  </si>
  <si>
    <t>FY 1993</t>
  </si>
  <si>
    <t>FY 1994</t>
  </si>
  <si>
    <t>FY 1995</t>
  </si>
  <si>
    <t>FY 1997</t>
  </si>
  <si>
    <t>FY 1998</t>
  </si>
  <si>
    <t>FY 1999</t>
  </si>
  <si>
    <t xml:space="preserve">                 Service                 </t>
  </si>
  <si>
    <t>(in millions)</t>
  </si>
  <si>
    <t>Capita</t>
  </si>
  <si>
    <t xml:space="preserve">   Capita  </t>
  </si>
  <si>
    <t xml:space="preserve">  Capita   </t>
  </si>
  <si>
    <t xml:space="preserve">   Capita    </t>
  </si>
  <si>
    <t>General Fund Appropriation</t>
  </si>
  <si>
    <t xml:space="preserve">    Economic Assistance</t>
  </si>
  <si>
    <t xml:space="preserve">    Medical Services</t>
  </si>
  <si>
    <t xml:space="preserve">    Mental Health Institutions</t>
  </si>
  <si>
    <t xml:space="preserve">    Children &amp; Family Services</t>
  </si>
  <si>
    <t xml:space="preserve">    Correctional System</t>
  </si>
  <si>
    <t xml:space="preserve">    K-12</t>
  </si>
  <si>
    <t xml:space="preserve">    Higher Education</t>
  </si>
  <si>
    <t>General Fund Total</t>
  </si>
  <si>
    <t>Local School Property Tax</t>
  </si>
  <si>
    <t>FY 2000</t>
  </si>
  <si>
    <t>FY 2001</t>
  </si>
  <si>
    <t>FY 2002</t>
  </si>
  <si>
    <t>FY 2004</t>
  </si>
  <si>
    <t>FY 2005</t>
  </si>
  <si>
    <t>FY 2006</t>
  </si>
  <si>
    <t>FY 2007</t>
  </si>
  <si>
    <t>FY 2010</t>
  </si>
  <si>
    <t xml:space="preserve">     </t>
  </si>
  <si>
    <t>7)  Children and Family Services includes the annual General Fund appropriation to the Adoption Subsidy Program.</t>
  </si>
  <si>
    <t>FY 2012</t>
  </si>
  <si>
    <t>FY 2013</t>
  </si>
  <si>
    <t>FY 2014</t>
  </si>
  <si>
    <t>FY 2015</t>
  </si>
  <si>
    <t>The 2015 estimated population is 3,090,416</t>
  </si>
  <si>
    <t>FY 2016</t>
  </si>
  <si>
    <t>Actual</t>
  </si>
  <si>
    <t/>
  </si>
  <si>
    <t>Estimated</t>
  </si>
  <si>
    <t>Economic Assistance</t>
  </si>
  <si>
    <t xml:space="preserve">     Family Investment Program/JOBS</t>
  </si>
  <si>
    <t xml:space="preserve">     Child Support Recoveries</t>
  </si>
  <si>
    <t>POPULATION</t>
  </si>
  <si>
    <t>Medical Services</t>
  </si>
  <si>
    <t xml:space="preserve">     Medical Assistance</t>
  </si>
  <si>
    <t xml:space="preserve">     State Children's Health Insurance</t>
  </si>
  <si>
    <t xml:space="preserve">     Medical Contracts</t>
  </si>
  <si>
    <t xml:space="preserve">     State Supplementary Assistance</t>
  </si>
  <si>
    <t xml:space="preserve">     Cherokee MHI</t>
  </si>
  <si>
    <t xml:space="preserve">     Clarinda MHI</t>
  </si>
  <si>
    <t xml:space="preserve">     Independence MHI</t>
  </si>
  <si>
    <t xml:space="preserve">     Mt Pleasant MHI</t>
  </si>
  <si>
    <t xml:space="preserve">     Child and Family Services</t>
  </si>
  <si>
    <t xml:space="preserve">     Adoption Subsidy</t>
  </si>
  <si>
    <t>Total Corrections, Dept. of</t>
  </si>
  <si>
    <t xml:space="preserve">  Total Education, Dept. of</t>
  </si>
  <si>
    <t>FY 2017</t>
  </si>
  <si>
    <t>FY 2018</t>
  </si>
  <si>
    <t>Total</t>
  </si>
  <si>
    <t>Mental Health Institutions</t>
  </si>
  <si>
    <t>Children &amp; Family Services</t>
  </si>
  <si>
    <t>Higher Education</t>
  </si>
  <si>
    <t>6)  Local School Property Tax includes the uniform and additional levy portion only.  It does not include special levies.</t>
  </si>
  <si>
    <t>FY 2019</t>
  </si>
  <si>
    <t>Notes:</t>
  </si>
  <si>
    <t>FY 2020</t>
  </si>
  <si>
    <t>5)  Higher Education includes appropriations to the College Student Aid Commission (excluding funding for administration), community college funding appropriated through the Department of Education, and funding for the Regents institutions (excluding the special schools and administrative funding for the Board of Regents and Iowa Public Radio).</t>
  </si>
  <si>
    <t>2)  Medical Services includes the Medical Assistance Program, Health Insurance Premium Payment Program, State Children’s Health Insurance Program, Medical Contracts, and State Supplementary Assistance Program.</t>
  </si>
  <si>
    <t>Selected State and Local Expenditures</t>
  </si>
  <si>
    <t>FY 2021</t>
  </si>
  <si>
    <t>The estimated population of Iowa in 2019 was 3,155,070.</t>
  </si>
  <si>
    <t>3)  Correctional System expenditures include correctional institutions, community-based corrections, and central administration appropriations.</t>
  </si>
  <si>
    <t>4)  The K-12 category includes State foundation aid, all education related standing appropriations, and Department of Education appropriations.  It does not include the sales/use tax amount for school infrastructure.</t>
  </si>
  <si>
    <t>1)  Economic Assistance includes the Family Investment Program, PROMISE JOBS, and the Child Support Recovery Unit.</t>
  </si>
  <si>
    <t>Est. 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</si>
</sst>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3" formatCode="_(* #,##0.00_);_(* \(#,##0.00\);_(* &quot;-&quot;??_);_(@_)"/>
    <numFmt numFmtId="44" formatCode="_(&quot;$&quot;* #,##0.00_);_(&quot;$&quot;* \(#,##0.00\);_(&quot;$&quot;* &quot;-&quot;??_);_(@_)"/>
    <numFmt numFmtId="164" formatCode="&quot;$&quot;* #,##0.00;\(&quot;$&quot;#,##0\)"/>
    <numFmt numFmtId="165" formatCode="&quot;$&quot;* #,##0.00;\(&quot;$&quot;#,##0.00\)"/>
    <numFmt numFmtId="166" formatCode="#,##0.00;\(#,##0.00\)"/>
    <numFmt numFmtId="167" formatCode="#,##0.00;\(&quot;$&quot;#,##0\)"/>
    <numFmt numFmtId="168" formatCode="0.0"/>
    <numFmt numFmtId="169" formatCode="&quot;$&quot;* #,##0.0;\(&quot;$&quot;#,##0\)"/>
    <numFmt numFmtId="170" formatCode="&quot;$&quot;* \ \ \ #,##0.00;\(&quot;$&quot;#,##0\)"/>
    <numFmt numFmtId="171" formatCode="&quot;0;0; ;&quot;"/>
    <numFmt numFmtId="172" formatCode="0;0;;"/>
    <numFmt numFmtId="173" formatCode="#,##0\ "/>
    <numFmt numFmtId="174" formatCode="#,##0.00\ "/>
    <numFmt numFmtId="175" formatCode="_(&quot;$&quot;* #,##0_);_(&quot;$&quot;* \-#,##0\ ;_(&quot;$&quot;* &quot;0&quot;_);_(@_)"/>
  </numFmts>
  <fonts count="34" x14ac:knownFonts="1">
    <font>
      <sz val="9"/>
      <name val="Arial"/>
      <family val="2"/>
    </font>
    <font>
      <sz val="11"/>
      <color theme="1"/>
      <name val="Calibri"/>
      <family val="2"/>
      <scheme val="minor"/>
    </font>
    <font>
      <sz val="11"/>
      <color theme="1"/>
      <name val="Calibri"/>
      <family val="2"/>
      <scheme val="minor"/>
    </font>
    <font>
      <sz val="10"/>
      <name val="Arial"/>
      <family val="2"/>
    </font>
    <font>
      <b/>
      <sz val="14"/>
      <name val="Arial"/>
      <family val="2"/>
    </font>
    <font>
      <sz val="9"/>
      <name val="Arial"/>
      <family val="2"/>
    </font>
    <font>
      <sz val="9"/>
      <name val="Arial"/>
      <family val="2"/>
    </font>
    <font>
      <sz val="10"/>
      <name val="Arial Narrow"/>
      <family val="2"/>
    </font>
    <font>
      <vertAlign val="superscript"/>
      <sz val="10"/>
      <color indexed="8"/>
      <name val="Arial Narrow"/>
      <family val="2"/>
    </font>
    <font>
      <sz val="10"/>
      <name val="Arial"/>
      <family val="2"/>
    </font>
    <font>
      <sz val="10"/>
      <name val="Arial"/>
      <family val="2"/>
    </font>
    <font>
      <b/>
      <sz val="10"/>
      <name val="Arial Narrow"/>
      <family val="2"/>
    </font>
    <font>
      <b/>
      <vertAlign val="superscript"/>
      <sz val="10"/>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Arial"/>
      <family val="2"/>
    </font>
    <font>
      <sz val="9"/>
      <color rgb="FFFF0000"/>
      <name val="Arial"/>
      <family val="2"/>
    </font>
    <font>
      <b/>
      <sz val="9"/>
      <color rgb="FFFF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ashDot">
        <color theme="0" tint="-0.24994659260841701"/>
      </top>
      <bottom/>
      <diagonal/>
    </border>
  </borders>
  <cellStyleXfs count="109">
    <xf borderId="0" fillId="0" fontId="0" numFmtId="0"/>
    <xf applyAlignment="0" applyBorder="0" applyNumberFormat="0" applyProtection="0" borderId="0" fillId="2" fontId="13" numFmtId="0"/>
    <xf applyAlignment="0" applyBorder="0" applyNumberFormat="0" applyProtection="0" borderId="0" fillId="3" fontId="13" numFmtId="0"/>
    <xf applyAlignment="0" applyBorder="0" applyNumberFormat="0" applyProtection="0" borderId="0" fillId="4" fontId="13" numFmtId="0"/>
    <xf applyAlignment="0" applyBorder="0" applyNumberFormat="0" applyProtection="0" borderId="0" fillId="5" fontId="13" numFmtId="0"/>
    <xf applyAlignment="0" applyBorder="0" applyNumberFormat="0" applyProtection="0" borderId="0" fillId="6" fontId="13" numFmtId="0"/>
    <xf applyAlignment="0" applyBorder="0" applyNumberFormat="0" applyProtection="0" borderId="0" fillId="7" fontId="13" numFmtId="0"/>
    <xf applyAlignment="0" applyBorder="0" applyNumberFormat="0" applyProtection="0" borderId="0" fillId="8" fontId="13" numFmtId="0"/>
    <xf applyAlignment="0" applyBorder="0" applyNumberFormat="0" applyProtection="0" borderId="0" fillId="9" fontId="13" numFmtId="0"/>
    <xf applyAlignment="0" applyBorder="0" applyNumberFormat="0" applyProtection="0" borderId="0" fillId="10" fontId="13" numFmtId="0"/>
    <xf applyAlignment="0" applyBorder="0" applyNumberFormat="0" applyProtection="0" borderId="0" fillId="11" fontId="13" numFmtId="0"/>
    <xf applyAlignment="0" applyBorder="0" applyNumberFormat="0" applyProtection="0" borderId="0" fillId="12" fontId="13" numFmtId="0"/>
    <xf applyAlignment="0" applyBorder="0" applyNumberFormat="0" applyProtection="0" borderId="0" fillId="13" fontId="13" numFmtId="0"/>
    <xf applyAlignment="0" applyBorder="0" applyNumberFormat="0" applyProtection="0" borderId="0" fillId="14" fontId="14" numFmtId="0"/>
    <xf applyAlignment="0" applyBorder="0" applyNumberFormat="0" applyProtection="0" borderId="0" fillId="15" fontId="14" numFmtId="0"/>
    <xf applyAlignment="0" applyBorder="0" applyNumberFormat="0" applyProtection="0" borderId="0" fillId="16" fontId="14" numFmtId="0"/>
    <xf applyAlignment="0" applyBorder="0" applyNumberFormat="0" applyProtection="0" borderId="0" fillId="17" fontId="14" numFmtId="0"/>
    <xf applyAlignment="0" applyBorder="0" applyNumberFormat="0" applyProtection="0" borderId="0" fillId="18" fontId="14" numFmtId="0"/>
    <xf applyAlignment="0" applyBorder="0" applyNumberFormat="0" applyProtection="0" borderId="0" fillId="19" fontId="14" numFmtId="0"/>
    <xf applyAlignment="0" applyBorder="0" applyNumberFormat="0" applyProtection="0" borderId="0" fillId="20" fontId="14" numFmtId="0"/>
    <xf applyAlignment="0" applyBorder="0" applyNumberFormat="0" applyProtection="0" borderId="0" fillId="21" fontId="14" numFmtId="0"/>
    <xf applyAlignment="0" applyBorder="0" applyNumberFormat="0" applyProtection="0" borderId="0" fillId="22" fontId="14" numFmtId="0"/>
    <xf applyAlignment="0" applyBorder="0" applyNumberFormat="0" applyProtection="0" borderId="0" fillId="23" fontId="14" numFmtId="0"/>
    <xf applyAlignment="0" applyBorder="0" applyNumberFormat="0" applyProtection="0" borderId="0" fillId="24" fontId="14" numFmtId="0"/>
    <xf applyAlignment="0" applyBorder="0" applyNumberFormat="0" applyProtection="0" borderId="0" fillId="25" fontId="14" numFmtId="0"/>
    <xf applyAlignment="0" applyBorder="0" applyNumberFormat="0" applyProtection="0" borderId="0" fillId="26" fontId="15" numFmtId="0"/>
    <xf applyAlignment="0" applyNumberFormat="0" applyProtection="0" borderId="5" fillId="27" fontId="16" numFmtId="0"/>
    <xf applyAlignment="0" applyNumberFormat="0" applyProtection="0" borderId="6" fillId="28" fontId="17" numFmtId="0"/>
    <xf applyAlignment="0" applyBorder="0" applyFill="0" applyFont="0" applyProtection="0" borderId="0" fillId="0" fontId="3" numFmtId="43"/>
    <xf applyAlignment="0" applyBorder="0" applyFill="0" applyFont="0" applyProtection="0" borderId="0" fillId="0" fontId="3" numFmtId="43"/>
    <xf applyAlignment="0" applyBorder="0" applyFill="0" applyFont="0" applyProtection="0" borderId="0" fillId="0" fontId="9" numFmtId="43"/>
    <xf applyAlignment="0" applyBorder="0" applyFill="0" applyFont="0" applyProtection="0" borderId="0" fillId="0" fontId="3" numFmtId="43"/>
    <xf applyAlignment="0" applyBorder="0" applyFill="0" applyFont="0" applyProtection="0" borderId="0" fillId="0" fontId="3" numFmtId="43"/>
    <xf applyAlignment="0" applyBorder="0" applyFill="0" applyFont="0" applyProtection="0" borderId="0" fillId="0" fontId="10" numFmtId="43"/>
    <xf applyAlignment="0" applyBorder="0" applyFill="0" applyFont="0" applyProtection="0" borderId="0" fillId="0" fontId="3" numFmtId="43"/>
    <xf applyAlignment="0" applyBorder="0" applyFill="0" applyNumberFormat="0" applyProtection="0" borderId="0" fillId="0" fontId="18" numFmtId="0"/>
    <xf applyAlignment="0" applyBorder="0" applyNumberFormat="0" applyProtection="0" borderId="0" fillId="29" fontId="19" numFmtId="0"/>
    <xf applyAlignment="0" applyFill="0" applyNumberFormat="0" applyProtection="0" borderId="7" fillId="0" fontId="20" numFmtId="0"/>
    <xf applyAlignment="0" applyFill="0" applyNumberFormat="0" applyProtection="0" borderId="8" fillId="0" fontId="21" numFmtId="0"/>
    <xf applyAlignment="0" applyFill="0" applyNumberFormat="0" applyProtection="0" borderId="9" fillId="0" fontId="22" numFmtId="0"/>
    <xf applyAlignment="0" applyBorder="0" applyFill="0" applyNumberFormat="0" applyProtection="0" borderId="0" fillId="0" fontId="22" numFmtId="0"/>
    <xf applyAlignment="0" applyBorder="0" applyFill="0" applyNumberFormat="0" applyProtection="0" borderId="0" fillId="0" fontId="23" numFmtId="0"/>
    <xf applyAlignment="0" applyNumberFormat="0" applyProtection="0" borderId="5" fillId="30" fontId="24" numFmtId="0"/>
    <xf applyAlignment="0" applyFill="0" applyNumberFormat="0" applyProtection="0" borderId="10" fillId="0" fontId="25" numFmtId="0"/>
    <xf applyAlignment="0" applyBorder="0" applyNumberFormat="0" applyProtection="0" borderId="0" fillId="31" fontId="26" numFmtId="0"/>
    <xf borderId="0" fillId="0" fontId="5" numFmtId="0"/>
    <xf borderId="0" fillId="0" fontId="5" numFmtId="0"/>
    <xf borderId="0" fillId="0" fontId="3" numFmtId="0"/>
    <xf borderId="0" fillId="0" fontId="3" numFmtId="0"/>
    <xf borderId="0" fillId="0" fontId="5" numFmtId="0"/>
    <xf borderId="0" fillId="0" fontId="9" numFmtId="0"/>
    <xf borderId="0" fillId="0" fontId="3" numFmtId="0"/>
    <xf borderId="0" fillId="0" fontId="5" numFmtId="0"/>
    <xf borderId="0" fillId="0" fontId="10" numFmtId="0"/>
    <xf borderId="0" fillId="0" fontId="3" numFmtId="0"/>
    <xf applyAlignment="0" applyFont="0" applyNumberFormat="0" applyProtection="0" borderId="11" fillId="32" fontId="13" numFmtId="0"/>
    <xf applyAlignment="0" applyNumberFormat="0" applyProtection="0" borderId="12" fillId="27" fontId="27" numFmtId="0"/>
    <xf applyAlignment="0" applyBorder="0" applyFill="0" applyFont="0" applyProtection="0" borderId="0" fillId="0" fontId="3" numFmtId="9"/>
    <xf applyAlignment="0" applyBorder="0" applyFill="0" applyFont="0" applyProtection="0" borderId="0" fillId="0" fontId="3" numFmtId="9"/>
    <xf applyAlignment="0" applyBorder="0" applyFill="0" applyFont="0" applyProtection="0" borderId="0" fillId="0" fontId="9" numFmtId="9"/>
    <xf applyAlignment="0" applyBorder="0" applyFill="0" applyFont="0" applyProtection="0" borderId="0" fillId="0" fontId="3" numFmtId="9"/>
    <xf applyAlignment="0" applyBorder="0" applyFill="0" applyFont="0" applyProtection="0" borderId="0" fillId="0" fontId="3" numFmtId="9"/>
    <xf applyAlignment="0" applyBorder="0" applyFill="0" applyFont="0" applyProtection="0" borderId="0" fillId="0" fontId="10" numFmtId="9"/>
    <xf applyAlignment="0" applyBorder="0" applyFill="0" applyFont="0" applyProtection="0" borderId="0" fillId="0" fontId="3" numFmtId="9"/>
    <xf applyAlignment="0" applyBorder="0" applyFill="0" applyNumberFormat="0" applyProtection="0" borderId="0" fillId="0" fontId="28" numFmtId="0"/>
    <xf applyAlignment="0" applyFill="0" applyNumberFormat="0" applyProtection="0" borderId="13" fillId="0" fontId="29" numFmtId="0"/>
    <xf applyAlignment="0" applyBorder="0" applyFill="0" applyNumberFormat="0" applyProtection="0" borderId="0" fillId="0" fontId="30" numFmtId="0"/>
    <xf borderId="0" fillId="0" fontId="2" numFmtId="0"/>
    <xf applyAlignment="0" applyFont="0" applyNumberFormat="0" applyProtection="0" borderId="11" fillId="32" fontId="2" numFmtId="0"/>
    <xf applyAlignment="0" applyBorder="0" applyNumberFormat="0" applyProtection="0" borderId="0" fillId="2" fontId="2" numFmtId="0"/>
    <xf applyAlignment="0" applyBorder="0" applyNumberFormat="0" applyProtection="0" borderId="0" fillId="8" fontId="2" numFmtId="0"/>
    <xf applyAlignment="0" applyBorder="0" applyNumberFormat="0" applyProtection="0" borderId="0" fillId="3" fontId="2" numFmtId="0"/>
    <xf applyAlignment="0" applyBorder="0" applyNumberFormat="0" applyProtection="0" borderId="0" fillId="9" fontId="2" numFmtId="0"/>
    <xf applyAlignment="0" applyBorder="0" applyNumberFormat="0" applyProtection="0" borderId="0" fillId="4" fontId="2" numFmtId="0"/>
    <xf applyAlignment="0" applyBorder="0" applyNumberFormat="0" applyProtection="0" borderId="0" fillId="10" fontId="2" numFmtId="0"/>
    <xf applyAlignment="0" applyBorder="0" applyNumberFormat="0" applyProtection="0" borderId="0" fillId="5" fontId="2" numFmtId="0"/>
    <xf applyAlignment="0" applyBorder="0" applyNumberFormat="0" applyProtection="0" borderId="0" fillId="11" fontId="2" numFmtId="0"/>
    <xf applyAlignment="0" applyBorder="0" applyNumberFormat="0" applyProtection="0" borderId="0" fillId="6" fontId="2" numFmtId="0"/>
    <xf applyAlignment="0" applyBorder="0" applyNumberFormat="0" applyProtection="0" borderId="0" fillId="12" fontId="2" numFmtId="0"/>
    <xf applyAlignment="0" applyBorder="0" applyNumberFormat="0" applyProtection="0" borderId="0" fillId="7" fontId="2" numFmtId="0"/>
    <xf applyAlignment="0" applyBorder="0" applyNumberFormat="0" applyProtection="0" borderId="0" fillId="13" fontId="2" numFmtId="0"/>
    <xf applyAlignment="0" applyBorder="0" applyNumberFormat="0" applyProtection="0" borderId="0" fillId="2" fontId="1" numFmtId="0"/>
    <xf applyAlignment="0" applyBorder="0" applyNumberFormat="0" applyProtection="0" borderId="0" fillId="3" fontId="1" numFmtId="0"/>
    <xf applyAlignment="0" applyBorder="0" applyNumberFormat="0" applyProtection="0" borderId="0" fillId="4" fontId="1" numFmtId="0"/>
    <xf applyAlignment="0" applyBorder="0" applyNumberFormat="0" applyProtection="0" borderId="0" fillId="5" fontId="1" numFmtId="0"/>
    <xf applyAlignment="0" applyBorder="0" applyNumberFormat="0" applyProtection="0" borderId="0" fillId="6" fontId="1" numFmtId="0"/>
    <xf applyAlignment="0" applyBorder="0" applyNumberFormat="0" applyProtection="0" borderId="0" fillId="7" fontId="1" numFmtId="0"/>
    <xf applyAlignment="0" applyBorder="0" applyNumberFormat="0" applyProtection="0" borderId="0" fillId="8" fontId="1" numFmtId="0"/>
    <xf applyAlignment="0" applyBorder="0" applyNumberFormat="0" applyProtection="0" borderId="0" fillId="9" fontId="1" numFmtId="0"/>
    <xf applyAlignment="0" applyBorder="0" applyNumberFormat="0" applyProtection="0" borderId="0" fillId="10" fontId="1" numFmtId="0"/>
    <xf applyAlignment="0" applyBorder="0" applyNumberFormat="0" applyProtection="0" borderId="0" fillId="11" fontId="1" numFmtId="0"/>
    <xf applyAlignment="0" applyBorder="0" applyNumberFormat="0" applyProtection="0" borderId="0" fillId="12" fontId="1" numFmtId="0"/>
    <xf applyAlignment="0" applyBorder="0" applyNumberFormat="0" applyProtection="0" borderId="0" fillId="13" fontId="1" numFmtId="0"/>
    <xf applyAlignment="0" applyFont="0" applyNumberFormat="0" applyProtection="0" borderId="11" fillId="32" fontId="1" numFmtId="0"/>
    <xf borderId="0" fillId="0" fontId="1" numFmtId="0"/>
    <xf applyAlignment="0" applyFont="0" applyNumberFormat="0" applyProtection="0" borderId="11" fillId="32" fontId="1" numFmtId="0"/>
    <xf applyAlignment="0" applyBorder="0" applyNumberFormat="0" applyProtection="0" borderId="0" fillId="2" fontId="1" numFmtId="0"/>
    <xf applyAlignment="0" applyBorder="0" applyNumberFormat="0" applyProtection="0" borderId="0" fillId="8" fontId="1" numFmtId="0"/>
    <xf applyAlignment="0" applyBorder="0" applyNumberFormat="0" applyProtection="0" borderId="0" fillId="3" fontId="1" numFmtId="0"/>
    <xf applyAlignment="0" applyBorder="0" applyNumberFormat="0" applyProtection="0" borderId="0" fillId="9" fontId="1" numFmtId="0"/>
    <xf applyAlignment="0" applyBorder="0" applyNumberFormat="0" applyProtection="0" borderId="0" fillId="4" fontId="1" numFmtId="0"/>
    <xf applyAlignment="0" applyBorder="0" applyNumberFormat="0" applyProtection="0" borderId="0" fillId="10" fontId="1" numFmtId="0"/>
    <xf applyAlignment="0" applyBorder="0" applyNumberFormat="0" applyProtection="0" borderId="0" fillId="5" fontId="1" numFmtId="0"/>
    <xf applyAlignment="0" applyBorder="0" applyNumberFormat="0" applyProtection="0" borderId="0" fillId="11" fontId="1" numFmtId="0"/>
    <xf applyAlignment="0" applyBorder="0" applyNumberFormat="0" applyProtection="0" borderId="0" fillId="6" fontId="1" numFmtId="0"/>
    <xf applyAlignment="0" applyBorder="0" applyNumberFormat="0" applyProtection="0" borderId="0" fillId="12" fontId="1" numFmtId="0"/>
    <xf applyAlignment="0" applyBorder="0" applyNumberFormat="0" applyProtection="0" borderId="0" fillId="7" fontId="1" numFmtId="0"/>
    <xf applyAlignment="0" applyBorder="0" applyNumberFormat="0" applyProtection="0" borderId="0" fillId="13" fontId="1" numFmtId="0"/>
    <xf applyAlignment="0" applyBorder="0" applyFill="0" applyFont="0" applyProtection="0" borderId="0" fillId="0" fontId="5" numFmtId="44"/>
  </cellStyleXfs>
  <cellXfs count="130">
    <xf borderId="0" fillId="0" fontId="0" numFmtId="0" xfId="0"/>
    <xf applyFill="1" applyFont="1" borderId="0" fillId="0" fontId="4" numFmtId="0" xfId="0"/>
    <xf applyFill="1" applyFont="1" borderId="0" fillId="0" fontId="5" numFmtId="0" xfId="0"/>
    <xf applyAlignment="1" applyFill="1" applyFont="1" borderId="0" fillId="0" fontId="5" numFmtId="0" xfId="0">
      <alignment horizontal="centerContinuous"/>
    </xf>
    <xf applyAlignment="1" applyFill="1" applyFont="1" applyProtection="1" borderId="0" fillId="0" fontId="5" numFmtId="0" xfId="0">
      <alignment horizontal="centerContinuous"/>
      <protection locked="0"/>
    </xf>
    <xf applyFill="1" applyFont="1" applyProtection="1" borderId="0" fillId="0" fontId="5" numFmtId="0" xfId="0">
      <protection locked="0"/>
    </xf>
    <xf applyAlignment="1" applyFill="1" applyFont="1" borderId="0" fillId="0" fontId="0" numFmtId="0" xfId="0">
      <alignment horizontal="center"/>
    </xf>
    <xf applyAlignment="1" applyFill="1" applyFont="1" borderId="0" fillId="0" fontId="5" numFmtId="0" xfId="0">
      <alignment vertical="top"/>
    </xf>
    <xf applyAlignment="1" applyFill="1" applyFont="1" borderId="0" fillId="0" fontId="5" numFmtId="0" xfId="0">
      <alignment horizontal="center" vertical="top"/>
    </xf>
    <xf applyAlignment="1" applyBorder="1" applyFill="1" applyFont="1" borderId="0" fillId="0" fontId="5" numFmtId="0" xfId="0">
      <alignment horizontal="center" vertical="top"/>
    </xf>
    <xf applyAlignment="1" applyFill="1" applyFont="1" applyProtection="1" borderId="0" fillId="0" fontId="5" numFmtId="0" xfId="0">
      <alignment horizontal="center" vertical="top"/>
      <protection locked="0"/>
    </xf>
    <xf applyAlignment="1" applyFill="1" applyFont="1" borderId="0" fillId="0" fontId="0" numFmtId="0" xfId="0">
      <alignment horizontal="center" vertical="top"/>
    </xf>
    <xf applyAlignment="1" applyFill="1" applyFont="1" borderId="0" fillId="0" fontId="5" numFmtId="0" xfId="0"/>
    <xf applyAlignment="1" applyBorder="1" applyFill="1" applyFont="1" borderId="1" fillId="0" fontId="5" numFmtId="0" xfId="0">
      <alignment horizontal="center"/>
    </xf>
    <xf applyAlignment="1" applyBorder="1" applyFill="1" applyFont="1" borderId="0" fillId="0" fontId="5" numFmtId="0" xfId="0"/>
    <xf applyAlignment="1" applyBorder="1" applyFill="1" applyFont="1" applyProtection="1" borderId="1" fillId="0" fontId="5" numFmtId="0" xfId="0">
      <alignment horizontal="center"/>
      <protection locked="0"/>
    </xf>
    <xf applyAlignment="1" applyFill="1" applyFont="1" borderId="0" fillId="0" fontId="5" numFmtId="0" xfId="0">
      <alignment horizontal="center"/>
    </xf>
    <xf applyAlignment="1" applyBorder="1" applyFill="1" applyFont="1" borderId="0" fillId="0" fontId="5" numFmtId="0" xfId="0">
      <alignment horizontal="center"/>
    </xf>
    <xf applyBorder="1" applyFill="1" applyFont="1" applyProtection="1" borderId="0" fillId="0" fontId="5" numFmtId="0" xfId="0">
      <protection locked="0"/>
    </xf>
    <xf applyBorder="1" applyFill="1" applyFont="1" borderId="0" fillId="0" fontId="5" numFmtId="0" xfId="0"/>
    <xf applyBorder="1" applyFill="1" applyFont="1" applyNumberFormat="1" applyProtection="1" borderId="0" fillId="0" fontId="5" numFmtId="164" xfId="0">
      <protection locked="0"/>
    </xf>
    <xf applyFill="1" applyFont="1" applyNumberFormat="1" borderId="0" fillId="0" fontId="5" numFmtId="164" xfId="0"/>
    <xf applyFill="1" applyFont="1" applyNumberFormat="1" borderId="0" fillId="0" fontId="5" numFmtId="165" xfId="0"/>
    <xf applyFill="1" applyFont="1" applyNumberFormat="1" applyProtection="1" borderId="0" fillId="0" fontId="5" numFmtId="164" xfId="0">
      <protection locked="0"/>
    </xf>
    <xf applyFill="1" applyFont="1" applyNumberFormat="1" applyProtection="1" borderId="0" fillId="0" fontId="5" numFmtId="169" xfId="0">
      <protection locked="0"/>
    </xf>
    <xf applyFill="1" applyFont="1" applyNumberFormat="1" borderId="0" fillId="0" fontId="5" numFmtId="2" xfId="0"/>
    <xf applyFill="1" applyFont="1" applyNumberFormat="1" borderId="0" fillId="0" fontId="5" numFmtId="170" xfId="0"/>
    <xf applyBorder="1" applyFill="1" applyFont="1" applyNumberFormat="1" applyProtection="1" borderId="0" fillId="0" fontId="5" numFmtId="166" xfId="0">
      <protection locked="0"/>
    </xf>
    <xf applyFill="1" applyFont="1" applyNumberFormat="1" borderId="0" fillId="0" fontId="5" numFmtId="167" xfId="0"/>
    <xf applyFill="1" applyFont="1" applyNumberFormat="1" borderId="0" fillId="0" fontId="5" numFmtId="166" xfId="0"/>
    <xf applyFill="1" applyFont="1" applyNumberFormat="1" applyProtection="1" borderId="0" fillId="0" fontId="5" numFmtId="167" xfId="0">
      <protection locked="0"/>
    </xf>
    <xf applyFill="1" applyFont="1" applyNumberFormat="1" applyProtection="1" borderId="0" fillId="0" fontId="5" numFmtId="168" xfId="0">
      <protection locked="0"/>
    </xf>
    <xf applyFill="1" applyFont="1" applyNumberFormat="1" applyProtection="1" borderId="0" fillId="0" fontId="5" numFmtId="166" xfId="0">
      <protection locked="0"/>
    </xf>
    <xf applyFill="1" applyFont="1" applyNumberFormat="1" borderId="0" fillId="0" fontId="5" numFmtId="168" xfId="0"/>
    <xf applyFill="1" applyFont="1" applyNumberFormat="1" borderId="0" fillId="0" fontId="5" numFmtId="4" xfId="0"/>
    <xf applyBorder="1" applyFill="1" applyFont="1" applyNumberFormat="1" borderId="0" fillId="0" fontId="5" numFmtId="167" xfId="0"/>
    <xf applyBorder="1" applyFill="1" applyFont="1" applyNumberFormat="1" borderId="0" fillId="0" fontId="5" numFmtId="166" xfId="0"/>
    <xf applyBorder="1" applyFill="1" applyFont="1" applyNumberFormat="1" applyProtection="1" borderId="0" fillId="0" fontId="5" numFmtId="167" xfId="0">
      <protection locked="0"/>
    </xf>
    <xf applyBorder="1" applyFill="1" applyFont="1" applyNumberFormat="1" applyProtection="1" borderId="0" fillId="0" fontId="5" numFmtId="168" xfId="0">
      <protection locked="0"/>
    </xf>
    <xf applyFill="1" applyFont="1" applyNumberFormat="1" borderId="0" fillId="0" fontId="7" numFmtId="3" xfId="48"/>
    <xf applyAlignment="1" applyFill="1" applyFont="1" borderId="0" fillId="0" fontId="5" numFmtId="0" xfId="0">
      <alignment horizontal="left"/>
    </xf>
    <xf applyFill="1" applyFont="1" applyNumberFormat="1" borderId="0" fillId="0" fontId="5" numFmtId="8" xfId="0"/>
    <xf applyBorder="1" applyFill="1" applyFont="1" applyNumberFormat="1" borderId="2" fillId="0" fontId="5" numFmtId="164" xfId="0"/>
    <xf applyBorder="1" applyFill="1" applyFont="1" applyNumberFormat="1" borderId="3" fillId="0" fontId="5" numFmtId="164" xfId="0"/>
    <xf applyBorder="1" applyFill="1" applyFont="1" applyNumberFormat="1" borderId="4" fillId="0" fontId="5" numFmtId="165" xfId="0"/>
    <xf applyBorder="1" applyFill="1" applyFont="1" applyNumberFormat="1" borderId="4" fillId="0" fontId="5" numFmtId="164" xfId="0"/>
    <xf applyBorder="1" applyFill="1" applyFont="1" applyNumberFormat="1" applyProtection="1" borderId="4" fillId="0" fontId="5" numFmtId="164" xfId="0">
      <protection locked="0"/>
    </xf>
    <xf applyBorder="1" applyFill="1" applyFont="1" applyNumberFormat="1" applyProtection="1" borderId="3" fillId="0" fontId="5" numFmtId="169" xfId="0">
      <protection locked="0"/>
    </xf>
    <xf applyBorder="1" applyFill="1" applyFont="1" applyNumberFormat="1" borderId="0" fillId="0" fontId="5" numFmtId="164" xfId="0"/>
    <xf applyBorder="1" applyFill="1" applyFont="1" applyNumberFormat="1" applyProtection="1" borderId="3" fillId="0" fontId="5" numFmtId="164" xfId="0">
      <protection locked="0"/>
    </xf>
    <xf applyFill="1" applyFont="1" applyNumberFormat="1" borderId="0" fillId="0" fontId="5" numFmtId="169" xfId="0"/>
    <xf applyBorder="1" applyFill="1" applyFont="1" applyNumberFormat="1" borderId="4" fillId="0" fontId="5" numFmtId="169" xfId="0"/>
    <xf applyBorder="1" applyFill="1" applyFont="1" applyNumberFormat="1" applyProtection="1" borderId="4" fillId="0" fontId="5" numFmtId="169" xfId="0">
      <protection locked="0"/>
    </xf>
    <xf applyFill="1" applyFont="1" applyProtection="1" borderId="0" fillId="0" fontId="6" numFmtId="0" xfId="0">
      <protection locked="0"/>
    </xf>
    <xf applyFill="1" applyFont="1" borderId="0" fillId="0" fontId="6" numFmtId="0" xfId="0"/>
    <xf applyFill="1" borderId="0" fillId="0" fontId="0" numFmtId="0" xfId="0"/>
    <xf applyBorder="1" applyFill="1" applyFont="1" applyProtection="1" borderId="0" fillId="0" fontId="6" numFmtId="0" xfId="0">
      <protection locked="0"/>
    </xf>
    <xf applyBorder="1" applyFill="1" applyFont="1" borderId="0" fillId="0" fontId="6" numFmtId="0" xfId="0"/>
    <xf applyBorder="1" applyFill="1" applyFont="1" borderId="2" fillId="0" fontId="6" numFmtId="0" xfId="0"/>
    <xf applyBorder="1" applyFill="1" applyFont="1" borderId="1" fillId="0" fontId="6" numFmtId="0" xfId="0"/>
    <xf applyFill="1" applyProtection="1" borderId="0" fillId="0" fontId="0" numFmtId="0" xfId="0">
      <protection locked="0"/>
    </xf>
    <xf applyAlignment="1" applyFill="1" applyFont="1" applyNumberFormat="1" borderId="0" fillId="0" fontId="0" numFmtId="49" xfId="0"/>
    <xf applyBorder="1" applyFill="1" applyFont="1" applyNumberFormat="1" borderId="0" fillId="0" fontId="5" numFmtId="168" xfId="0"/>
    <xf applyBorder="1" applyFill="1" applyFont="1" applyNumberFormat="1" borderId="0" fillId="0" fontId="5" numFmtId="2" xfId="0"/>
    <xf applyBorder="1" applyFill="1" applyFont="1" borderId="14" fillId="0" fontId="5" numFmtId="0" xfId="0"/>
    <xf applyBorder="1" applyFill="1" applyFont="1" applyNumberFormat="1" applyProtection="1" borderId="14" fillId="0" fontId="5" numFmtId="166" xfId="0">
      <protection locked="0"/>
    </xf>
    <xf applyBorder="1" applyFill="1" applyFont="1" applyNumberFormat="1" borderId="14" fillId="0" fontId="5" numFmtId="167" xfId="0"/>
    <xf applyBorder="1" applyFill="1" applyFont="1" applyNumberFormat="1" borderId="14" fillId="0" fontId="5" numFmtId="166" xfId="0"/>
    <xf applyBorder="1" applyFill="1" applyFont="1" applyNumberFormat="1" applyProtection="1" borderId="14" fillId="0" fontId="5" numFmtId="167" xfId="0">
      <protection locked="0"/>
    </xf>
    <xf applyBorder="1" applyFill="1" applyFont="1" applyNumberFormat="1" applyProtection="1" borderId="14" fillId="0" fontId="5" numFmtId="168" xfId="0">
      <protection locked="0"/>
    </xf>
    <xf applyBorder="1" applyFill="1" applyFont="1" applyNumberFormat="1" borderId="14" fillId="0" fontId="5" numFmtId="168" xfId="0"/>
    <xf applyBorder="1" applyFill="1" applyFont="1" applyNumberFormat="1" borderId="14" fillId="0" fontId="5" numFmtId="2" xfId="0"/>
    <xf applyFill="1" applyFont="1" applyNumberFormat="1" borderId="0" fillId="0" fontId="5" numFmtId="3" xfId="0"/>
    <xf applyBorder="1" applyFill="1" applyFont="1" applyNumberFormat="1" applyProtection="1" borderId="3" fillId="0" fontId="5" numFmtId="169" xfId="0"/>
    <xf applyBorder="1" applyFill="1" applyFont="1" applyNumberFormat="1" applyProtection="1" borderId="3" fillId="0" fontId="5" numFmtId="164" xfId="0"/>
    <xf applyAlignment="1" applyBorder="1" applyFill="1" applyFont="1" applyNumberFormat="1" borderId="0" fillId="0" fontId="0" numFmtId="49" xfId="0"/>
    <xf applyBorder="1" applyFill="1" applyFont="1" applyNumberFormat="1" applyProtection="1" borderId="0" fillId="0" fontId="5" numFmtId="164" xfId="0"/>
    <xf borderId="0" fillId="0" fontId="3" numFmtId="0" xfId="47"/>
    <xf applyAlignment="1" applyFont="1" applyNumberFormat="1" borderId="0" fillId="0" fontId="12" numFmtId="171" xfId="47">
      <alignment horizontal="center"/>
    </xf>
    <xf applyAlignment="1" applyFont="1" borderId="0" fillId="0" fontId="11" numFmtId="0" xfId="47">
      <alignment horizontal="center"/>
    </xf>
    <xf applyFont="1" applyNumberFormat="1" borderId="0" fillId="0" fontId="7" numFmtId="0" xfId="47"/>
    <xf applyAlignment="1" applyFont="1" borderId="0" fillId="0" fontId="11" numFmtId="0" xfId="47">
      <alignment horizontal="left"/>
    </xf>
    <xf applyFont="1" applyNumberFormat="1" borderId="0" fillId="0" fontId="8" numFmtId="172" xfId="47"/>
    <xf applyFill="1" applyFont="1" applyNumberFormat="1" borderId="0" fillId="0" fontId="5" numFmtId="3" xfId="45"/>
    <xf applyFill="1" applyFont="1" applyNumberFormat="1" borderId="0" fillId="0" fontId="0" numFmtId="4" xfId="0"/>
    <xf applyFill="1" applyFont="1" applyNumberFormat="1" borderId="0" fillId="0" fontId="0" numFmtId="2" xfId="0"/>
    <xf applyAlignment="1" applyFill="1" applyFont="1" applyProtection="1" borderId="0" fillId="0" fontId="6" numFmtId="0" xfId="0">
      <alignment horizontal="left"/>
      <protection locked="0"/>
    </xf>
    <xf applyAlignment="1" applyFill="1" applyFont="1" borderId="0" fillId="0" fontId="6" numFmtId="0" xfId="0">
      <alignment horizontal="left"/>
    </xf>
    <xf applyFill="1" applyFont="1" borderId="0" fillId="0" fontId="31" numFmtId="0" xfId="0"/>
    <xf applyAlignment="1" applyFill="1" applyFont="1" applyNumberFormat="1" borderId="0" fillId="0" fontId="31" numFmtId="49" xfId="0">
      <alignment horizontal="left"/>
    </xf>
    <xf applyAlignment="1" applyFont="1" borderId="0" fillId="0" fontId="31" numFmtId="0" xfId="0">
      <alignment horizontal="left"/>
    </xf>
    <xf applyAlignment="1" applyBorder="1" applyFill="1" applyFont="1" borderId="0" fillId="0" fontId="6" numFmtId="0" xfId="0">
      <alignment horizontal="left"/>
    </xf>
    <xf applyAlignment="1" applyBorder="1" applyFill="1" applyFont="1" applyNumberFormat="1" applyProtection="1" borderId="0" fillId="0" fontId="7" numFmtId="174" xfId="67">
      <alignment horizontal="right"/>
    </xf>
    <xf applyAlignment="1" applyBorder="1" applyFill="1" applyFont="1" applyNumberFormat="1" applyProtection="1" borderId="0" fillId="0" fontId="7" numFmtId="173" xfId="67">
      <alignment horizontal="right"/>
    </xf>
    <xf applyAlignment="1" applyBorder="1" applyFill="1" applyFont="1" applyNumberFormat="1" applyProtection="1" borderId="0" fillId="0" fontId="7" numFmtId="173" xfId="67">
      <alignment horizontal="right"/>
    </xf>
    <xf applyAlignment="1" applyBorder="1" applyFill="1" applyFont="1" applyNumberFormat="1" applyProtection="1" borderId="0" fillId="0" fontId="7" numFmtId="173" xfId="67">
      <alignment horizontal="right"/>
    </xf>
    <xf applyAlignment="1" applyFont="1" borderId="0" fillId="0" fontId="11" numFmtId="0" xfId="47">
      <alignment horizontal="left"/>
    </xf>
    <xf applyAlignment="1" applyBorder="1" applyFill="1" applyFont="1" applyNumberFormat="1" applyProtection="1" borderId="0" fillId="0" fontId="7" numFmtId="175" xfId="0">
      <alignment horizontal="right"/>
    </xf>
    <xf applyNumberFormat="1" borderId="0" fillId="0" fontId="0" numFmtId="175" xfId="0"/>
    <xf applyFill="1" applyFont="1" applyNumberFormat="1" borderId="0" fillId="0" fontId="0" numFmtId="3" xfId="0"/>
    <xf applyAlignment="1" applyBorder="1" applyFill="1" applyFont="1" applyNumberFormat="1" applyProtection="1" borderId="0" fillId="0" fontId="7" numFmtId="173" xfId="0">
      <alignment horizontal="right"/>
    </xf>
    <xf applyFill="1" applyFont="1" borderId="0" fillId="0" fontId="0" numFmtId="0" xfId="0"/>
    <xf applyFill="1" applyFont="1" borderId="0" fillId="0" fontId="5" numFmtId="44" xfId="108"/>
    <xf applyBorder="1" applyFill="1" applyFont="1" borderId="0" fillId="0" fontId="5" numFmtId="44" xfId="108"/>
    <xf applyFill="1" applyFont="1" applyNumberFormat="1" borderId="0" fillId="0" fontId="5" numFmtId="44" xfId="108"/>
    <xf applyBorder="1" applyFill="1" applyFont="1" applyNumberFormat="1" borderId="0" fillId="0" fontId="5" numFmtId="44" xfId="108"/>
    <xf applyFill="1" applyFont="1" applyNumberFormat="1" borderId="0" fillId="0" fontId="5" numFmtId="43" xfId="28"/>
    <xf applyBorder="1" applyFill="1" applyFont="1" applyNumberFormat="1" borderId="0" fillId="0" fontId="5" numFmtId="43" xfId="28"/>
    <xf applyBorder="1" applyFill="1" applyFont="1" applyProtection="1" borderId="3" fillId="0" fontId="31" numFmtId="44" xfId="108"/>
    <xf applyBorder="1" applyFill="1" applyFont="1" applyProtection="1" borderId="0" fillId="0" fontId="31" numFmtId="44" xfId="108"/>
    <xf applyBorder="1" applyFill="1" applyFont="1" applyProtection="1" borderId="4" fillId="0" fontId="31" numFmtId="44" xfId="108">
      <protection locked="0"/>
    </xf>
    <xf applyBorder="1" applyFill="1" applyFont="1" applyProtection="1" borderId="0" fillId="0" fontId="31" numFmtId="44" xfId="108">
      <protection locked="0"/>
    </xf>
    <xf applyBorder="1" applyFill="1" applyFont="1" applyProtection="1" borderId="4" fillId="0" fontId="31" numFmtId="44" xfId="108"/>
    <xf applyBorder="1" applyFill="1" applyFont="1" borderId="0" fillId="33" fontId="32" numFmtId="0" xfId="0"/>
    <xf applyBorder="1" applyFill="1" applyFont="1" applyNumberFormat="1" borderId="0" fillId="33" fontId="32" numFmtId="44" xfId="108"/>
    <xf applyBorder="1" applyFill="1" applyFont="1" applyNumberFormat="1" borderId="0" fillId="33" fontId="32" numFmtId="43" xfId="28"/>
    <xf applyBorder="1" applyFill="1" applyFont="1" applyProtection="1" borderId="0" fillId="33" fontId="33" numFmtId="44" xfId="108"/>
    <xf applyBorder="1" applyFill="1" applyFont="1" borderId="0" fillId="33" fontId="32" numFmtId="44" xfId="108"/>
    <xf applyBorder="1" applyFill="1" applyFont="1" applyProtection="1" borderId="0" fillId="33" fontId="33" numFmtId="44" xfId="108">
      <protection locked="0"/>
    </xf>
    <xf applyAlignment="1" applyBorder="1" borderId="0" fillId="0" fontId="0" numFmtId="0" xfId="0"/>
    <xf applyAlignment="1" applyFill="1" applyFont="1" borderId="0" fillId="0" fontId="0" numFmtId="0" xfId="0"/>
    <xf applyAlignment="1" applyFill="1" applyFont="1" borderId="0" fillId="0" fontId="11" numFmtId="0" xfId="47">
      <alignment horizontal="center"/>
    </xf>
    <xf applyAlignment="1" applyFill="1" borderId="0" fillId="0" fontId="0" numFmtId="0" xfId="0"/>
    <xf applyAlignment="1" applyFill="1" borderId="0" fillId="0" fontId="0" numFmtId="0" xfId="0">
      <alignment wrapText="1"/>
    </xf>
    <xf applyAlignment="1" applyFont="1" applyNumberFormat="1" borderId="0" fillId="0" fontId="7" numFmtId="173" xfId="0">
      <alignment horizontal="right"/>
    </xf>
    <xf applyFill="1" borderId="0" fillId="0" fontId="0" numFmtId="0" xfId="0"/>
    <xf applyAlignment="1" applyFill="1" applyFont="1" borderId="0" fillId="0" fontId="4" numFmtId="0" xfId="0">
      <alignment horizontal="left"/>
    </xf>
    <xf applyAlignment="1" applyFill="1" borderId="0" fillId="0" fontId="0" numFmtId="0" xfId="0">
      <alignment horizontal="left" wrapText="1"/>
    </xf>
    <xf applyAlignment="1" applyFill="1" applyFont="1" borderId="0" fillId="0" fontId="0" numFmtId="0" xfId="0"/>
    <xf applyAlignment="1" applyFill="1" borderId="0" fillId="0" fontId="0" numFmtId="0" xfId="0">
      <alignment horizontal="left" vertical="top" wrapText="1"/>
    </xf>
  </cellXfs>
  <cellStyles count="109">
    <cellStyle builtinId="30" customBuiltin="1" name="20% - Accent1" xfId="1"/>
    <cellStyle name="20% - Accent1 2" xfId="69" xr:uid="{00000000-0005-0000-0000-000001000000}"/>
    <cellStyle name="20% - Accent1 2 2" xfId="96" xr:uid="{00000000-0005-0000-0000-000002000000}"/>
    <cellStyle name="20% - Accent1 3" xfId="81" xr:uid="{00000000-0005-0000-0000-000003000000}"/>
    <cellStyle builtinId="34" customBuiltin="1" name="20% - Accent2" xfId="2"/>
    <cellStyle name="20% - Accent2 2" xfId="71" xr:uid="{00000000-0005-0000-0000-000005000000}"/>
    <cellStyle name="20% - Accent2 2 2" xfId="98" xr:uid="{00000000-0005-0000-0000-000006000000}"/>
    <cellStyle name="20% - Accent2 3" xfId="82" xr:uid="{00000000-0005-0000-0000-000007000000}"/>
    <cellStyle builtinId="38" customBuiltin="1" name="20% - Accent3" xfId="3"/>
    <cellStyle name="20% - Accent3 2" xfId="73" xr:uid="{00000000-0005-0000-0000-000009000000}"/>
    <cellStyle name="20% - Accent3 2 2" xfId="100" xr:uid="{00000000-0005-0000-0000-00000A000000}"/>
    <cellStyle name="20% - Accent3 3" xfId="83" xr:uid="{00000000-0005-0000-0000-00000B000000}"/>
    <cellStyle builtinId="42" customBuiltin="1" name="20% - Accent4" xfId="4"/>
    <cellStyle name="20% - Accent4 2" xfId="75" xr:uid="{00000000-0005-0000-0000-00000D000000}"/>
    <cellStyle name="20% - Accent4 2 2" xfId="102" xr:uid="{00000000-0005-0000-0000-00000E000000}"/>
    <cellStyle name="20% - Accent4 3" xfId="84" xr:uid="{00000000-0005-0000-0000-00000F000000}"/>
    <cellStyle builtinId="46" customBuiltin="1" name="20% - Accent5" xfId="5"/>
    <cellStyle name="20% - Accent5 2" xfId="77" xr:uid="{00000000-0005-0000-0000-000011000000}"/>
    <cellStyle name="20% - Accent5 2 2" xfId="104" xr:uid="{00000000-0005-0000-0000-000012000000}"/>
    <cellStyle name="20% - Accent5 3" xfId="85" xr:uid="{00000000-0005-0000-0000-000013000000}"/>
    <cellStyle builtinId="50" customBuiltin="1" name="20% - Accent6" xfId="6"/>
    <cellStyle name="20% - Accent6 2" xfId="79" xr:uid="{00000000-0005-0000-0000-000015000000}"/>
    <cellStyle name="20% - Accent6 2 2" xfId="106" xr:uid="{00000000-0005-0000-0000-000016000000}"/>
    <cellStyle name="20% - Accent6 3" xfId="86" xr:uid="{00000000-0005-0000-0000-000017000000}"/>
    <cellStyle builtinId="31" customBuiltin="1" name="40% - Accent1" xfId="7"/>
    <cellStyle name="40% - Accent1 2" xfId="70" xr:uid="{00000000-0005-0000-0000-000019000000}"/>
    <cellStyle name="40% - Accent1 2 2" xfId="97" xr:uid="{00000000-0005-0000-0000-00001A000000}"/>
    <cellStyle name="40% - Accent1 3" xfId="87" xr:uid="{00000000-0005-0000-0000-00001B000000}"/>
    <cellStyle builtinId="35" customBuiltin="1" name="40% - Accent2" xfId="8"/>
    <cellStyle name="40% - Accent2 2" xfId="72" xr:uid="{00000000-0005-0000-0000-00001D000000}"/>
    <cellStyle name="40% - Accent2 2 2" xfId="99" xr:uid="{00000000-0005-0000-0000-00001E000000}"/>
    <cellStyle name="40% - Accent2 3" xfId="88" xr:uid="{00000000-0005-0000-0000-00001F000000}"/>
    <cellStyle builtinId="39" customBuiltin="1" name="40% - Accent3" xfId="9"/>
    <cellStyle name="40% - Accent3 2" xfId="74" xr:uid="{00000000-0005-0000-0000-000021000000}"/>
    <cellStyle name="40% - Accent3 2 2" xfId="101" xr:uid="{00000000-0005-0000-0000-000022000000}"/>
    <cellStyle name="40% - Accent3 3" xfId="89" xr:uid="{00000000-0005-0000-0000-000023000000}"/>
    <cellStyle builtinId="43" customBuiltin="1" name="40% - Accent4" xfId="10"/>
    <cellStyle name="40% - Accent4 2" xfId="76" xr:uid="{00000000-0005-0000-0000-000025000000}"/>
    <cellStyle name="40% - Accent4 2 2" xfId="103" xr:uid="{00000000-0005-0000-0000-000026000000}"/>
    <cellStyle name="40% - Accent4 3" xfId="90" xr:uid="{00000000-0005-0000-0000-000027000000}"/>
    <cellStyle builtinId="47" customBuiltin="1" name="40% - Accent5" xfId="11"/>
    <cellStyle name="40% - Accent5 2" xfId="78" xr:uid="{00000000-0005-0000-0000-000029000000}"/>
    <cellStyle name="40% - Accent5 2 2" xfId="105" xr:uid="{00000000-0005-0000-0000-00002A000000}"/>
    <cellStyle name="40% - Accent5 3" xfId="91" xr:uid="{00000000-0005-0000-0000-00002B000000}"/>
    <cellStyle builtinId="51" customBuiltin="1" name="40% - Accent6" xfId="12"/>
    <cellStyle name="40% - Accent6 2" xfId="80" xr:uid="{00000000-0005-0000-0000-00002D000000}"/>
    <cellStyle name="40% - Accent6 2 2" xfId="107" xr:uid="{00000000-0005-0000-0000-00002E000000}"/>
    <cellStyle name="40% - Accent6 3" xfId="92" xr:uid="{00000000-0005-0000-0000-00002F000000}"/>
    <cellStyle builtinId="32" customBuiltin="1" name="60% - Accent1" xfId="13"/>
    <cellStyle builtinId="36" customBuiltin="1" name="60% - Accent2" xfId="14"/>
    <cellStyle builtinId="40" customBuiltin="1" name="60% - Accent3" xfId="15"/>
    <cellStyle builtinId="44" customBuiltin="1" name="60% - Accent4" xfId="16"/>
    <cellStyle builtinId="48" customBuiltin="1" name="60% - Accent5" xfId="17"/>
    <cellStyle builtinId="52" customBuiltin="1" name="60% - Accent6" xfId="18"/>
    <cellStyle builtinId="29" customBuiltin="1" name="Accent1" xfId="19"/>
    <cellStyle builtinId="33" customBuiltin="1" name="Accent2" xfId="20"/>
    <cellStyle builtinId="37" customBuiltin="1" name="Accent3" xfId="21"/>
    <cellStyle builtinId="41" customBuiltin="1" name="Accent4" xfId="22"/>
    <cellStyle builtinId="45" customBuiltin="1" name="Accent5" xfId="23"/>
    <cellStyle builtinId="49" customBuiltin="1" name="Accent6" xfId="24"/>
    <cellStyle builtinId="27" customBuiltin="1" name="Bad" xfId="25"/>
    <cellStyle builtinId="22" customBuiltin="1" name="Calculation" xfId="26"/>
    <cellStyle builtinId="23" customBuiltin="1" name="Check Cell" xfId="27"/>
    <cellStyle builtinId="3" customBuiltin="1" name="Comma" xfId="28"/>
    <cellStyle name="Comma 2" xfId="29" xr:uid="{00000000-0005-0000-0000-000040000000}"/>
    <cellStyle name="Comma 3" xfId="30" xr:uid="{00000000-0005-0000-0000-000041000000}"/>
    <cellStyle name="Comma 3 2" xfId="31" xr:uid="{00000000-0005-0000-0000-000042000000}"/>
    <cellStyle name="Comma 4" xfId="32" xr:uid="{00000000-0005-0000-0000-000043000000}"/>
    <cellStyle name="Comma 5" xfId="33" xr:uid="{00000000-0005-0000-0000-000044000000}"/>
    <cellStyle name="Comma 5 2" xfId="34" xr:uid="{00000000-0005-0000-0000-000045000000}"/>
    <cellStyle builtinId="4" name="Currency" xfId="108"/>
    <cellStyle builtinId="53" customBuiltin="1" name="Explanatory Text" xfId="35"/>
    <cellStyle builtinId="26" customBuiltin="1" name="Good" xfId="36"/>
    <cellStyle builtinId="16" customBuiltin="1" name="Heading 1" xfId="37"/>
    <cellStyle builtinId="17" customBuiltin="1" name="Heading 2" xfId="38"/>
    <cellStyle builtinId="18" customBuiltin="1" name="Heading 3" xfId="39"/>
    <cellStyle builtinId="19" customBuiltin="1" name="Heading 4" xfId="40"/>
    <cellStyle name="Hyperlink 2" xfId="41" xr:uid="{00000000-0005-0000-0000-00004D000000}"/>
    <cellStyle builtinId="20" customBuiltin="1" name="Input" xfId="42"/>
    <cellStyle builtinId="24" customBuiltin="1" name="Linked Cell" xfId="43"/>
    <cellStyle builtinId="28" customBuiltin="1" name="Neutral" xfId="44"/>
    <cellStyle builtinId="0" name="Normal" xfId="0"/>
    <cellStyle name="Normal 2" xfId="45" xr:uid="{00000000-0005-0000-0000-000052000000}"/>
    <cellStyle name="Normal 2 2" xfId="46" xr:uid="{00000000-0005-0000-0000-000053000000}"/>
    <cellStyle name="Normal 2 3" xfId="47" xr:uid="{00000000-0005-0000-0000-000054000000}"/>
    <cellStyle name="Normal 3" xfId="48" xr:uid="{00000000-0005-0000-0000-000055000000}"/>
    <cellStyle name="Normal 4" xfId="49" xr:uid="{00000000-0005-0000-0000-000056000000}"/>
    <cellStyle name="Normal 5" xfId="50" xr:uid="{00000000-0005-0000-0000-000057000000}"/>
    <cellStyle name="Normal 5 2" xfId="51" xr:uid="{00000000-0005-0000-0000-000058000000}"/>
    <cellStyle name="Normal 6" xfId="52" xr:uid="{00000000-0005-0000-0000-000059000000}"/>
    <cellStyle name="Normal 7" xfId="53" xr:uid="{00000000-0005-0000-0000-00005A000000}"/>
    <cellStyle name="Normal 7 2" xfId="54" xr:uid="{00000000-0005-0000-0000-00005B000000}"/>
    <cellStyle name="Normal 8" xfId="67" xr:uid="{00000000-0005-0000-0000-00005C000000}"/>
    <cellStyle name="Normal 8 2" xfId="94" xr:uid="{00000000-0005-0000-0000-00005D000000}"/>
    <cellStyle name="Note 2" xfId="55" xr:uid="{00000000-0005-0000-0000-00005E000000}"/>
    <cellStyle name="Note 2 2" xfId="93" xr:uid="{00000000-0005-0000-0000-00005F000000}"/>
    <cellStyle name="Note 3" xfId="68" xr:uid="{00000000-0005-0000-0000-000060000000}"/>
    <cellStyle name="Note 3 2" xfId="95" xr:uid="{00000000-0005-0000-0000-000061000000}"/>
    <cellStyle builtinId="21" customBuiltin="1" name="Output" xfId="56"/>
    <cellStyle builtinId="5" customBuiltin="1" name="Percent" xfId="57"/>
    <cellStyle name="Percent 2" xfId="58" xr:uid="{00000000-0005-0000-0000-000064000000}"/>
    <cellStyle name="Percent 3" xfId="59" xr:uid="{00000000-0005-0000-0000-000065000000}"/>
    <cellStyle name="Percent 3 2" xfId="60" xr:uid="{00000000-0005-0000-0000-000066000000}"/>
    <cellStyle name="Percent 4" xfId="61" xr:uid="{00000000-0005-0000-0000-000067000000}"/>
    <cellStyle name="Percent 5" xfId="62" xr:uid="{00000000-0005-0000-0000-000068000000}"/>
    <cellStyle name="Percent 5 2" xfId="63" xr:uid="{00000000-0005-0000-0000-000069000000}"/>
    <cellStyle builtinId="15" customBuiltin="1" name="Title" xfId="64"/>
    <cellStyle builtinId="25" customBuiltin="1" name="Total" xfId="65"/>
    <cellStyle builtinId="11" customBuiltin="1" name="Warning Text" xfId="66"/>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spDef>
    <a:ln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lnDef>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topLeftCell="A28" view="pageBreakPreview" workbookViewId="0" zoomScale="145" zoomScaleNormal="100" zoomScaleSheetLayoutView="145">
      <selection activeCell="I48" sqref="I48"/>
    </sheetView>
  </sheetViews>
  <sheetFormatPr defaultRowHeight="11.4" x14ac:dyDescent="0.2"/>
  <cols>
    <col min="1" max="1" bestFit="true" customWidth="true" width="30.875" collapsed="false"/>
    <col min="2" max="2" customWidth="true" width="1.25" collapsed="false"/>
    <col min="3" max="3" customWidth="true" hidden="true" width="15.375" collapsed="false"/>
    <col min="4" max="4" customWidth="true" hidden="true" width="15.125" collapsed="false"/>
    <col min="5" max="5" customWidth="true" hidden="true" width="14.875" collapsed="false"/>
    <col min="6" max="7" bestFit="true" customWidth="true" width="15.125" collapsed="false"/>
    <col min="8" max="8" bestFit="true" customWidth="true" width="14.875" collapsed="false"/>
    <col min="9" max="9" bestFit="true" customWidth="true" width="15.125" collapsed="false"/>
    <col min="10" max="10" bestFit="true" customWidth="true" width="14.375" collapsed="false"/>
    <col min="11" max="11" customWidth="true" width="16.0" collapsed="false"/>
  </cols>
  <sheetData>
    <row ht="13.8" r="1" spans="1:11" x14ac:dyDescent="0.3">
      <c r="A1" s="81" t="s">
        <v>46</v>
      </c>
      <c r="B1" s="77"/>
      <c r="C1" s="39">
        <v>3062309</v>
      </c>
      <c r="D1" s="39">
        <v>3074186</v>
      </c>
      <c r="E1" s="39">
        <v>3090416</v>
      </c>
      <c r="F1" s="83">
        <v>3107126</v>
      </c>
      <c r="G1" s="72">
        <v>3123899</v>
      </c>
      <c r="H1" s="72">
        <v>3134693</v>
      </c>
      <c r="I1" s="99">
        <v>3145711</v>
      </c>
      <c r="J1" s="99">
        <v>3156145</v>
      </c>
      <c r="K1" s="99">
        <v>3155070</v>
      </c>
    </row>
    <row ht="13.8" r="3" spans="1:11" x14ac:dyDescent="0.3">
      <c r="A3" s="77"/>
      <c r="B3" s="77"/>
      <c r="C3" s="79" t="s">
        <v>40</v>
      </c>
      <c r="D3" s="79" t="s">
        <v>40</v>
      </c>
      <c r="E3" s="79" t="s">
        <v>40</v>
      </c>
      <c r="F3" s="79" t="s">
        <v>40</v>
      </c>
      <c r="G3" s="79" t="s">
        <v>40</v>
      </c>
      <c r="H3" s="79" t="s">
        <v>40</v>
      </c>
      <c r="I3" s="79" t="s">
        <v>40</v>
      </c>
      <c r="J3" s="79" t="s">
        <v>40</v>
      </c>
      <c r="K3" s="121" t="s">
        <v>42</v>
      </c>
    </row>
    <row ht="13.8" r="4" spans="1:11" x14ac:dyDescent="0.3">
      <c r="A4" s="77"/>
      <c r="B4" s="77"/>
      <c r="C4" s="79" t="s">
        <v>35</v>
      </c>
      <c r="D4" s="79" t="s">
        <v>36</v>
      </c>
      <c r="E4" s="79" t="s">
        <v>37</v>
      </c>
      <c r="F4" s="79" t="s">
        <v>39</v>
      </c>
      <c r="G4" s="79" t="s">
        <v>60</v>
      </c>
      <c r="H4" s="79" t="s">
        <v>61</v>
      </c>
      <c r="I4" s="79" t="s">
        <v>67</v>
      </c>
      <c r="J4" s="79" t="s">
        <v>69</v>
      </c>
      <c r="K4" s="79" t="s">
        <v>73</v>
      </c>
    </row>
    <row ht="13.8" r="5" spans="1:11" x14ac:dyDescent="0.3">
      <c r="A5" s="81" t="s">
        <v>43</v>
      </c>
      <c r="B5" s="77"/>
      <c r="C5" s="77"/>
      <c r="D5" s="77"/>
      <c r="E5" s="77"/>
      <c r="F5" s="77"/>
      <c r="G5" s="77"/>
      <c r="H5" s="77"/>
    </row>
    <row ht="15.6" r="6" spans="1:11" x14ac:dyDescent="0.3">
      <c r="A6" s="80" t="s">
        <v>44</v>
      </c>
      <c r="B6" s="82" t="s">
        <v>41</v>
      </c>
      <c r="C6" s="94">
        <v>48397214</v>
      </c>
      <c r="D6" s="94">
        <v>48503875</v>
      </c>
      <c r="E6" s="94">
        <v>48693875</v>
      </c>
      <c r="F6" s="94">
        <v>44773875</v>
      </c>
      <c r="G6" s="94">
        <v>36200196</v>
      </c>
      <c r="H6" s="97">
        <v>41167177</v>
      </c>
      <c r="I6" s="97">
        <v>40365715</v>
      </c>
      <c r="J6" s="97">
        <v>40003978</v>
      </c>
      <c r="K6" s="97">
        <v>40003978</v>
      </c>
    </row>
    <row ht="15.6" r="7" spans="1:11" x14ac:dyDescent="0.3">
      <c r="A7" s="80" t="s">
        <v>45</v>
      </c>
      <c r="B7" s="82" t="s">
        <v>41</v>
      </c>
      <c r="C7" s="94">
        <v>13149541</v>
      </c>
      <c r="D7" s="94">
        <v>14215081</v>
      </c>
      <c r="E7" s="94">
        <v>14911230</v>
      </c>
      <c r="F7" s="94">
        <v>14663373</v>
      </c>
      <c r="G7" s="94">
        <v>14663373</v>
      </c>
      <c r="H7" s="94">
        <v>12586635</v>
      </c>
      <c r="I7" s="97">
        <v>14586635</v>
      </c>
      <c r="J7" s="97">
        <v>14867813</v>
      </c>
      <c r="K7" s="97">
        <v>14867813</v>
      </c>
    </row>
    <row ht="13.8" r="8" spans="1:11" x14ac:dyDescent="0.3">
      <c r="A8" s="77" t="s">
        <v>62</v>
      </c>
      <c r="B8" s="77"/>
      <c r="C8" s="94">
        <f>SUM(C6:C7)</f>
        <v>61546755</v>
      </c>
      <c r="D8" s="94">
        <f ref="D8:H8" si="0" t="shared">SUM(D6:D7)</f>
        <v>62718956</v>
      </c>
      <c r="E8" s="94">
        <f si="0" t="shared"/>
        <v>63605105</v>
      </c>
      <c r="F8" s="94">
        <f si="0" t="shared"/>
        <v>59437248</v>
      </c>
      <c r="G8" s="94">
        <f si="0" t="shared"/>
        <v>50863569</v>
      </c>
      <c r="H8" s="94">
        <f si="0" t="shared"/>
        <v>53753812</v>
      </c>
      <c r="I8" s="98">
        <f>SUM(I6:I7)</f>
        <v>54952350</v>
      </c>
      <c r="J8" s="98">
        <f>SUM(J6:J7)</f>
        <v>54871791</v>
      </c>
      <c r="K8" s="98">
        <f>SUM(K6:K7)</f>
        <v>54871791</v>
      </c>
    </row>
    <row ht="13.8" r="9" spans="1:11" x14ac:dyDescent="0.3">
      <c r="A9" s="77"/>
      <c r="B9" s="77"/>
      <c r="C9" s="92">
        <f ref="C9:G9" si="1" t="shared">C8/1000000</f>
        <v>61.546754999999997</v>
      </c>
      <c r="D9" s="92">
        <f si="1" t="shared"/>
        <v>62.718955999999999</v>
      </c>
      <c r="E9" s="92">
        <f si="1" t="shared"/>
        <v>63.605105000000002</v>
      </c>
      <c r="F9" s="92">
        <f si="1" t="shared"/>
        <v>59.437247999999997</v>
      </c>
      <c r="G9" s="92">
        <f si="1" t="shared"/>
        <v>50.863568999999998</v>
      </c>
      <c r="H9" s="92">
        <f>H8/1000000</f>
        <v>53.753812000000003</v>
      </c>
      <c r="I9" s="92">
        <f>I8/1000000</f>
        <v>54.952350000000003</v>
      </c>
      <c r="J9" s="92">
        <f>J8/1000000</f>
        <v>54.871791000000002</v>
      </c>
      <c r="K9" s="92">
        <f>K8/1000000</f>
        <v>54.871791000000002</v>
      </c>
    </row>
    <row ht="13.8" r="10" spans="1:11" x14ac:dyDescent="0.3">
      <c r="A10" s="77"/>
      <c r="B10" s="77"/>
      <c r="C10" s="92">
        <f ref="C10:H10" si="2" t="shared">C8/C1</f>
        <v>20.098153060321476</v>
      </c>
      <c r="D10" s="92">
        <f si="2" t="shared"/>
        <v>20.40180912931098</v>
      </c>
      <c r="E10" s="92">
        <f si="2" t="shared"/>
        <v>20.581405545402301</v>
      </c>
      <c r="F10" s="92">
        <f si="2" t="shared"/>
        <v>19.129333023507897</v>
      </c>
      <c r="G10" s="92">
        <f si="2" t="shared"/>
        <v>16.282078581925983</v>
      </c>
      <c r="H10" s="92">
        <f si="2" t="shared"/>
        <v>17.148030764097154</v>
      </c>
      <c r="I10" s="92">
        <f>I8/I1</f>
        <v>17.468976012100285</v>
      </c>
      <c r="J10" s="92">
        <f>J8/J1</f>
        <v>17.385700276761682</v>
      </c>
      <c r="K10" s="92">
        <f>K8/K1</f>
        <v>17.391623957630099</v>
      </c>
    </row>
    <row ht="13.8" r="11" spans="1:11" x14ac:dyDescent="0.3">
      <c r="C11" s="94"/>
      <c r="D11" s="94"/>
      <c r="E11" s="94"/>
      <c r="F11" s="94"/>
      <c r="G11" s="94"/>
      <c r="H11" s="94"/>
    </row>
    <row ht="13.8" r="12" spans="1:11" x14ac:dyDescent="0.3">
      <c r="A12" s="81" t="s">
        <v>47</v>
      </c>
      <c r="B12" s="77"/>
      <c r="C12" s="94"/>
      <c r="D12" s="94"/>
      <c r="E12" s="94"/>
      <c r="F12" s="94"/>
      <c r="G12" s="94"/>
      <c r="H12" s="94"/>
    </row>
    <row ht="15.6" r="13" spans="1:11" x14ac:dyDescent="0.3">
      <c r="A13" s="80" t="s">
        <v>48</v>
      </c>
      <c r="B13" s="82" t="s">
        <v>41</v>
      </c>
      <c r="C13" s="93">
        <v>975993421</v>
      </c>
      <c r="D13" s="93">
        <v>1144208805</v>
      </c>
      <c r="E13" s="93">
        <v>1309486529</v>
      </c>
      <c r="F13" s="93">
        <v>1385191564</v>
      </c>
      <c r="G13" s="93">
        <v>1303190737</v>
      </c>
      <c r="H13" s="100">
        <v>1282992417</v>
      </c>
      <c r="I13" s="100">
        <v>1488141375</v>
      </c>
      <c r="J13" s="124">
        <v>1516364409</v>
      </c>
      <c r="K13" s="124">
        <v>1459599409</v>
      </c>
    </row>
    <row ht="15.6" r="14" spans="1:11" x14ac:dyDescent="0.3">
      <c r="A14" s="80" t="s">
        <v>49</v>
      </c>
      <c r="B14" s="82" t="s">
        <v>41</v>
      </c>
      <c r="C14" s="94">
        <v>36806102</v>
      </c>
      <c r="D14" s="94">
        <v>36817261</v>
      </c>
      <c r="E14" s="94">
        <v>45877998</v>
      </c>
      <c r="F14" s="94">
        <v>20413844</v>
      </c>
      <c r="G14" s="94">
        <v>9435831</v>
      </c>
      <c r="H14" s="100">
        <v>8418452</v>
      </c>
      <c r="I14" s="100">
        <v>7064057</v>
      </c>
      <c r="J14" s="124">
        <v>21098426</v>
      </c>
      <c r="K14" s="124">
        <v>37598984</v>
      </c>
    </row>
    <row ht="15.6" r="15" spans="1:11" x14ac:dyDescent="0.3">
      <c r="A15" s="80" t="s">
        <v>50</v>
      </c>
      <c r="B15" s="82" t="s">
        <v>41</v>
      </c>
      <c r="C15" s="94">
        <v>5791994</v>
      </c>
      <c r="D15" s="94">
        <v>12320048</v>
      </c>
      <c r="E15" s="94">
        <v>17148576</v>
      </c>
      <c r="F15" s="94">
        <v>19613964</v>
      </c>
      <c r="G15" s="94">
        <v>17045964</v>
      </c>
      <c r="H15" s="100">
        <v>17312207</v>
      </c>
      <c r="I15" s="100">
        <v>16603198</v>
      </c>
      <c r="J15" s="100">
        <v>17831343</v>
      </c>
      <c r="K15" s="100">
        <v>17831343</v>
      </c>
    </row>
    <row ht="15.6" r="16" spans="1:11" x14ac:dyDescent="0.3">
      <c r="A16" s="80" t="s">
        <v>51</v>
      </c>
      <c r="B16" s="82" t="s">
        <v>41</v>
      </c>
      <c r="C16" s="94">
        <v>15450747</v>
      </c>
      <c r="D16" s="94">
        <v>16516858</v>
      </c>
      <c r="E16" s="94">
        <v>14121154</v>
      </c>
      <c r="F16" s="94">
        <v>11897187</v>
      </c>
      <c r="G16" s="94">
        <v>10722135</v>
      </c>
      <c r="H16" s="100">
        <v>9872658</v>
      </c>
      <c r="I16" s="100">
        <v>10250873</v>
      </c>
      <c r="J16" s="100">
        <v>7812909</v>
      </c>
      <c r="K16" s="124">
        <v>7349002</v>
      </c>
    </row>
    <row ht="13.8" r="17" spans="1:11" x14ac:dyDescent="0.3">
      <c r="A17" s="77"/>
      <c r="B17" s="77"/>
      <c r="C17" s="94">
        <f ref="C17:H17" si="3" t="shared">SUM(C13:C16)</f>
        <v>1034042264</v>
      </c>
      <c r="D17" s="94">
        <f si="3" t="shared"/>
        <v>1209862972</v>
      </c>
      <c r="E17" s="94">
        <f si="3" t="shared"/>
        <v>1386634257</v>
      </c>
      <c r="F17" s="94">
        <f si="3" t="shared"/>
        <v>1437116559</v>
      </c>
      <c r="G17" s="94">
        <f si="3" t="shared"/>
        <v>1340394667</v>
      </c>
      <c r="H17" s="94">
        <f si="3" t="shared"/>
        <v>1318595734</v>
      </c>
      <c r="I17" s="95">
        <f>SUM(I13:I16)</f>
        <v>1522059503</v>
      </c>
      <c r="J17" s="95">
        <f>SUM(J13:J16)</f>
        <v>1563107087</v>
      </c>
      <c r="K17" s="95">
        <f>SUM(K13:K16)</f>
        <v>1522378738</v>
      </c>
    </row>
    <row ht="13.8" r="18" spans="1:11" x14ac:dyDescent="0.3">
      <c r="A18" s="77"/>
      <c r="B18" s="77"/>
      <c r="C18" s="92">
        <f ref="C18:H18" si="4" t="shared">C17/1000000</f>
        <v>1034.0422639999999</v>
      </c>
      <c r="D18" s="92">
        <f si="4" t="shared"/>
        <v>1209.8629719999999</v>
      </c>
      <c r="E18" s="92">
        <f si="4" t="shared"/>
        <v>1386.6342569999999</v>
      </c>
      <c r="F18" s="92">
        <f si="4" t="shared"/>
        <v>1437.1165590000001</v>
      </c>
      <c r="G18" s="92">
        <f si="4" t="shared"/>
        <v>1340.394667</v>
      </c>
      <c r="H18" s="92">
        <f si="4" t="shared"/>
        <v>1318.595734</v>
      </c>
      <c r="I18" s="92">
        <f ref="I18:J18" si="5" t="shared">I17/1000000</f>
        <v>1522.0595029999999</v>
      </c>
      <c r="J18" s="92">
        <f si="5" t="shared"/>
        <v>1563.1070870000001</v>
      </c>
      <c r="K18" s="92">
        <f ref="K18" si="6" t="shared">K17/1000000</f>
        <v>1522.3787380000001</v>
      </c>
    </row>
    <row ht="13.8" r="19" spans="1:11" x14ac:dyDescent="0.3">
      <c r="A19" s="77"/>
      <c r="B19" s="77"/>
      <c r="C19" s="92">
        <f ref="C19:H19" si="7" t="shared">C17/C1</f>
        <v>337.66751297795224</v>
      </c>
      <c r="D19" s="92">
        <f si="7" t="shared"/>
        <v>393.55555324238679</v>
      </c>
      <c r="E19" s="92">
        <f si="7" t="shared"/>
        <v>448.68854451957276</v>
      </c>
      <c r="F19" s="92">
        <f si="7" t="shared"/>
        <v>462.52278118106574</v>
      </c>
      <c r="G19" s="92">
        <f si="7" t="shared"/>
        <v>429.07746601282565</v>
      </c>
      <c r="H19" s="92">
        <f si="7" t="shared"/>
        <v>420.64589227717039</v>
      </c>
      <c r="I19" s="92">
        <f ref="I19:J19" si="8" t="shared">I17/I1</f>
        <v>483.85230016361959</v>
      </c>
      <c r="J19" s="92">
        <f si="8" t="shared"/>
        <v>495.25832526705841</v>
      </c>
      <c r="K19" s="92">
        <f ref="K19" si="9" t="shared">K17/K1</f>
        <v>482.51821290811296</v>
      </c>
    </row>
    <row ht="13.8" r="20" spans="1:11" x14ac:dyDescent="0.3">
      <c r="C20" s="94"/>
      <c r="D20" s="94"/>
      <c r="E20" s="94"/>
      <c r="F20" s="94"/>
      <c r="G20" s="94"/>
      <c r="H20" s="94"/>
    </row>
    <row ht="13.8" r="21" spans="1:11" x14ac:dyDescent="0.3">
      <c r="C21" s="94"/>
      <c r="D21" s="94"/>
      <c r="E21" s="94"/>
      <c r="F21" s="94"/>
      <c r="G21" s="94"/>
      <c r="H21" s="94"/>
    </row>
    <row ht="13.8" r="22" spans="1:11" x14ac:dyDescent="0.3">
      <c r="A22" s="81" t="s">
        <v>63</v>
      </c>
      <c r="B22" s="77"/>
      <c r="C22" s="94"/>
      <c r="D22" s="94"/>
      <c r="E22" s="94"/>
      <c r="F22" s="94"/>
      <c r="G22" s="94"/>
      <c r="H22" s="94"/>
    </row>
    <row ht="15.6" r="23" spans="1:11" x14ac:dyDescent="0.3">
      <c r="A23" s="80" t="s">
        <v>52</v>
      </c>
      <c r="B23" s="82" t="s">
        <v>41</v>
      </c>
      <c r="C23" s="94">
        <v>5535738</v>
      </c>
      <c r="D23" s="94">
        <v>5964737</v>
      </c>
      <c r="E23" s="94">
        <v>6031934</v>
      </c>
      <c r="F23" s="94">
        <v>5545616</v>
      </c>
      <c r="G23" s="94">
        <v>14658594</v>
      </c>
      <c r="H23" s="94">
        <v>13870254</v>
      </c>
      <c r="I23" s="97">
        <v>13870254</v>
      </c>
      <c r="J23" s="97">
        <v>14245968</v>
      </c>
      <c r="K23" s="97">
        <v>14245968</v>
      </c>
    </row>
    <row ht="15.6" r="24" spans="1:11" x14ac:dyDescent="0.3">
      <c r="A24" s="80" t="s">
        <v>53</v>
      </c>
      <c r="B24" s="82" t="s">
        <v>41</v>
      </c>
      <c r="C24" s="94">
        <v>6442688</v>
      </c>
      <c r="D24" s="94">
        <v>6757689</v>
      </c>
      <c r="E24" s="94">
        <v>6787309</v>
      </c>
      <c r="F24" s="94">
        <v>0</v>
      </c>
      <c r="G24" s="94">
        <v>0</v>
      </c>
      <c r="H24" s="94">
        <v>0</v>
      </c>
      <c r="I24" s="95">
        <v>0</v>
      </c>
      <c r="J24" s="95">
        <v>0</v>
      </c>
      <c r="K24" s="95">
        <v>0</v>
      </c>
    </row>
    <row ht="15.6" r="25" spans="1:11" x14ac:dyDescent="0.3">
      <c r="A25" s="80" t="s">
        <v>54</v>
      </c>
      <c r="B25" s="82" t="s">
        <v>41</v>
      </c>
      <c r="C25" s="94">
        <v>9738520</v>
      </c>
      <c r="D25" s="94">
        <v>10334082</v>
      </c>
      <c r="E25" s="94">
        <v>10484386</v>
      </c>
      <c r="F25" s="94">
        <v>10324209</v>
      </c>
      <c r="G25" s="94">
        <v>18464015</v>
      </c>
      <c r="H25" s="94">
        <v>17513621</v>
      </c>
      <c r="I25" s="95">
        <v>17513621</v>
      </c>
      <c r="J25" s="97">
        <v>19201644</v>
      </c>
      <c r="K25" s="97">
        <v>19201644</v>
      </c>
    </row>
    <row ht="15.6" r="26" spans="1:11" x14ac:dyDescent="0.3">
      <c r="A26" s="80" t="s">
        <v>55</v>
      </c>
      <c r="B26" s="82" t="s">
        <v>41</v>
      </c>
      <c r="C26" s="94">
        <v>885459</v>
      </c>
      <c r="D26" s="94">
        <v>1374061</v>
      </c>
      <c r="E26" s="94">
        <v>1417796</v>
      </c>
      <c r="F26" s="94">
        <v>0</v>
      </c>
      <c r="G26" s="94">
        <v>0</v>
      </c>
      <c r="H26" s="94">
        <v>0</v>
      </c>
      <c r="I26" s="95">
        <v>0</v>
      </c>
      <c r="J26" s="95">
        <v>0</v>
      </c>
      <c r="K26" s="95">
        <v>0</v>
      </c>
    </row>
    <row ht="13.8" r="27" spans="1:11" x14ac:dyDescent="0.3">
      <c r="A27" s="77"/>
      <c r="B27" s="77"/>
      <c r="C27" s="94">
        <f ref="C27:J27" si="10" t="shared">SUM(C23:C26)</f>
        <v>22602405</v>
      </c>
      <c r="D27" s="94">
        <f si="10" t="shared"/>
        <v>24430569</v>
      </c>
      <c r="E27" s="94">
        <f si="10" t="shared"/>
        <v>24721425</v>
      </c>
      <c r="F27" s="94">
        <f si="10" t="shared"/>
        <v>15869825</v>
      </c>
      <c r="G27" s="94">
        <f si="10" t="shared"/>
        <v>33122609</v>
      </c>
      <c r="H27" s="94">
        <f si="10" t="shared"/>
        <v>31383875</v>
      </c>
      <c r="I27" s="95">
        <f si="10" t="shared"/>
        <v>31383875</v>
      </c>
      <c r="J27" s="95">
        <f si="10" t="shared"/>
        <v>33447612</v>
      </c>
      <c r="K27" s="95">
        <f ref="K27" si="11" t="shared">SUM(K23:K26)</f>
        <v>33447612</v>
      </c>
    </row>
    <row ht="13.8" r="28" spans="1:11" x14ac:dyDescent="0.3">
      <c r="A28" s="77"/>
      <c r="B28" s="77"/>
      <c r="C28" s="92">
        <f ref="C28:H28" si="12" t="shared">C27/1000000</f>
        <v>22.602405000000001</v>
      </c>
      <c r="D28" s="92">
        <f si="12" t="shared"/>
        <v>24.430568999999998</v>
      </c>
      <c r="E28" s="92">
        <f si="12" t="shared"/>
        <v>24.721425</v>
      </c>
      <c r="F28" s="92">
        <f si="12" t="shared"/>
        <v>15.869825000000001</v>
      </c>
      <c r="G28" s="92">
        <f si="12" t="shared"/>
        <v>33.122608999999997</v>
      </c>
      <c r="H28" s="92">
        <f si="12" t="shared"/>
        <v>31.383875</v>
      </c>
      <c r="I28" s="92">
        <f ref="I28:J28" si="13" t="shared">I27/1000000</f>
        <v>31.383875</v>
      </c>
      <c r="J28" s="92">
        <f si="13" t="shared"/>
        <v>33.447611999999999</v>
      </c>
      <c r="K28" s="92">
        <f ref="K28" si="14" t="shared">K27/1000000</f>
        <v>33.447611999999999</v>
      </c>
    </row>
    <row ht="13.8" r="29" spans="1:11" x14ac:dyDescent="0.3">
      <c r="A29" s="77"/>
      <c r="B29" s="77"/>
      <c r="C29" s="92">
        <f ref="C29:H29" si="15" t="shared">C27/C1</f>
        <v>7.3808374661080904</v>
      </c>
      <c r="D29" s="92">
        <f si="15" t="shared"/>
        <v>7.9470041825706055</v>
      </c>
      <c r="E29" s="92">
        <f si="15" t="shared"/>
        <v>7.999384225295235</v>
      </c>
      <c r="F29" s="92">
        <f si="15" t="shared"/>
        <v>5.1075575950251135</v>
      </c>
      <c r="G29" s="92">
        <f si="15" t="shared"/>
        <v>10.602970518573104</v>
      </c>
      <c r="H29" s="92">
        <f si="15" t="shared"/>
        <v>10.011785843143173</v>
      </c>
      <c r="I29" s="92">
        <f ref="I29:J29" si="16" t="shared">I27/I1</f>
        <v>9.9767190946657216</v>
      </c>
      <c r="J29" s="92">
        <f si="16" t="shared"/>
        <v>10.597615762266942</v>
      </c>
      <c r="K29" s="92">
        <f ref="K29" si="17" t="shared">K27/K1</f>
        <v>10.601226597191188</v>
      </c>
    </row>
    <row ht="13.8" r="30" spans="1:11" x14ac:dyDescent="0.3">
      <c r="C30" s="94"/>
      <c r="D30" s="94"/>
      <c r="E30" s="94"/>
      <c r="F30" s="94"/>
      <c r="G30" s="94"/>
      <c r="H30" s="94"/>
    </row>
    <row ht="13.8" r="31" spans="1:11" x14ac:dyDescent="0.3">
      <c r="A31" s="81" t="s">
        <v>64</v>
      </c>
      <c r="B31" s="77"/>
      <c r="C31" s="94"/>
      <c r="D31" s="94"/>
      <c r="E31" s="94"/>
      <c r="F31" s="94"/>
      <c r="G31" s="94"/>
      <c r="H31" s="94"/>
    </row>
    <row ht="15.6" r="32" spans="1:11" x14ac:dyDescent="0.3">
      <c r="A32" s="80" t="s">
        <v>56</v>
      </c>
      <c r="B32" s="82" t="s">
        <v>41</v>
      </c>
      <c r="C32" s="94">
        <v>81231561</v>
      </c>
      <c r="D32" s="94">
        <v>91329427</v>
      </c>
      <c r="E32" s="94">
        <v>94857554</v>
      </c>
      <c r="F32" s="94">
        <v>85341938</v>
      </c>
      <c r="G32" s="94">
        <v>83851277</v>
      </c>
      <c r="H32" s="100">
        <v>85880913</v>
      </c>
      <c r="I32" s="100">
        <v>84939774</v>
      </c>
      <c r="J32" s="100">
        <v>89071930</v>
      </c>
      <c r="K32" s="100">
        <v>89071930</v>
      </c>
    </row>
    <row ht="15.6" r="33" spans="1:11" x14ac:dyDescent="0.3">
      <c r="A33" s="80" t="s">
        <v>57</v>
      </c>
      <c r="B33" s="82" t="s">
        <v>41</v>
      </c>
      <c r="C33" s="94">
        <v>37743429</v>
      </c>
      <c r="D33" s="94">
        <v>40729282</v>
      </c>
      <c r="E33" s="94">
        <v>42580749</v>
      </c>
      <c r="F33" s="94">
        <v>42998286</v>
      </c>
      <c r="G33" s="94">
        <v>42646664</v>
      </c>
      <c r="H33" s="94">
        <v>40777910</v>
      </c>
      <c r="I33" s="100">
        <v>40445137</v>
      </c>
      <c r="J33" s="100">
        <v>40596007</v>
      </c>
      <c r="K33" s="100">
        <v>40596007</v>
      </c>
    </row>
    <row ht="13.8" r="34" spans="1:11" x14ac:dyDescent="0.3">
      <c r="A34" s="77"/>
      <c r="B34" s="77"/>
      <c r="C34" s="94">
        <f ref="C34:J34" si="18" t="shared">SUM(C32:C33)</f>
        <v>118974990</v>
      </c>
      <c r="D34" s="94">
        <f si="18" t="shared"/>
        <v>132058709</v>
      </c>
      <c r="E34" s="94">
        <f si="18" t="shared"/>
        <v>137438303</v>
      </c>
      <c r="F34" s="94">
        <f si="18" t="shared"/>
        <v>128340224</v>
      </c>
      <c r="G34" s="94">
        <f si="18" t="shared"/>
        <v>126497941</v>
      </c>
      <c r="H34" s="94">
        <f si="18" t="shared"/>
        <v>126658823</v>
      </c>
      <c r="I34" s="95">
        <f si="18" t="shared"/>
        <v>125384911</v>
      </c>
      <c r="J34" s="95">
        <f si="18" t="shared"/>
        <v>129667937</v>
      </c>
      <c r="K34" s="95">
        <f ref="K34" si="19" t="shared">SUM(K32:K33)</f>
        <v>129667937</v>
      </c>
    </row>
    <row ht="13.8" r="35" spans="1:11" x14ac:dyDescent="0.3">
      <c r="A35" s="77"/>
      <c r="B35" s="77"/>
      <c r="C35" s="92">
        <f ref="C35:H35" si="20" t="shared">C34/1000000</f>
        <v>118.97499000000001</v>
      </c>
      <c r="D35" s="92">
        <f si="20" t="shared"/>
        <v>132.05870899999999</v>
      </c>
      <c r="E35" s="92">
        <f si="20" t="shared"/>
        <v>137.43830299999999</v>
      </c>
      <c r="F35" s="92">
        <f si="20" t="shared"/>
        <v>128.34022400000001</v>
      </c>
      <c r="G35" s="92">
        <f si="20" t="shared"/>
        <v>126.497941</v>
      </c>
      <c r="H35" s="92">
        <f si="20" t="shared"/>
        <v>126.658823</v>
      </c>
      <c r="I35" s="92">
        <f ref="I35:J35" si="21" t="shared">I34/1000000</f>
        <v>125.384911</v>
      </c>
      <c r="J35" s="92">
        <f si="21" t="shared"/>
        <v>129.66793699999999</v>
      </c>
      <c r="K35" s="92">
        <f ref="K35" si="22" t="shared">K34/1000000</f>
        <v>129.66793699999999</v>
      </c>
    </row>
    <row ht="13.8" r="36" spans="1:11" x14ac:dyDescent="0.3">
      <c r="A36" s="77"/>
      <c r="B36" s="77"/>
      <c r="C36" s="92">
        <f>C34/C1</f>
        <v>38.851399385235126</v>
      </c>
      <c r="D36" s="92">
        <f ref="D36:H36" si="23" t="shared">D34/D1</f>
        <v>42.957293085063817</v>
      </c>
      <c r="E36" s="92">
        <f si="23" t="shared"/>
        <v>44.472427983805417</v>
      </c>
      <c r="F36" s="92">
        <f si="23" t="shared"/>
        <v>41.305123770326659</v>
      </c>
      <c r="G36" s="92">
        <f si="23" t="shared"/>
        <v>40.493607827909926</v>
      </c>
      <c r="H36" s="92">
        <f si="23" t="shared"/>
        <v>40.405495211173786</v>
      </c>
      <c r="I36" s="92">
        <f ref="I36:J36" si="24" t="shared">I34/I1</f>
        <v>39.859005166081687</v>
      </c>
      <c r="J36" s="92">
        <f si="24" t="shared"/>
        <v>41.084277496756329</v>
      </c>
      <c r="K36" s="92">
        <f ref="K36" si="25" t="shared">K34/K1</f>
        <v>41.098275791028406</v>
      </c>
    </row>
    <row ht="13.8" r="37" spans="1:11" x14ac:dyDescent="0.3">
      <c r="A37" s="77"/>
      <c r="B37" s="77"/>
      <c r="C37" s="94"/>
      <c r="D37" s="94"/>
      <c r="E37" s="94"/>
      <c r="F37" s="94"/>
      <c r="G37" s="94"/>
      <c r="H37" s="94"/>
    </row>
    <row ht="13.8" r="38" spans="1:11" x14ac:dyDescent="0.3">
      <c r="C38" s="94"/>
      <c r="D38" s="94"/>
      <c r="E38" s="94"/>
      <c r="F38" s="94"/>
      <c r="G38" s="94"/>
      <c r="H38" s="94"/>
    </row>
    <row ht="15.6" r="39" spans="1:11" x14ac:dyDescent="0.3">
      <c r="A39" s="81" t="s">
        <v>58</v>
      </c>
      <c r="B39" s="78" t="s">
        <v>41</v>
      </c>
      <c r="C39" s="94">
        <v>361618865</v>
      </c>
      <c r="D39" s="94">
        <v>374528192</v>
      </c>
      <c r="E39" s="94">
        <v>378635738</v>
      </c>
      <c r="F39" s="94">
        <v>383537515</v>
      </c>
      <c r="G39" s="94">
        <v>379295323</v>
      </c>
      <c r="H39" s="94">
        <v>374305135.72000003</v>
      </c>
      <c r="I39" s="95">
        <v>381776354.5</v>
      </c>
      <c r="J39" s="95">
        <v>386688899.98000002</v>
      </c>
      <c r="K39" s="95">
        <v>386604832</v>
      </c>
    </row>
    <row ht="13.8" r="40" spans="1:11" x14ac:dyDescent="0.3">
      <c r="A40" s="77"/>
      <c r="B40" s="77"/>
      <c r="C40" s="92">
        <f ref="C40:H40" si="26" t="shared">C39/1000000</f>
        <v>361.61886500000003</v>
      </c>
      <c r="D40" s="92">
        <f si="26" t="shared"/>
        <v>374.52819199999999</v>
      </c>
      <c r="E40" s="92">
        <f si="26" t="shared"/>
        <v>378.635738</v>
      </c>
      <c r="F40" s="92">
        <f si="26" t="shared"/>
        <v>383.53751499999998</v>
      </c>
      <c r="G40" s="92">
        <f si="26" t="shared"/>
        <v>379.295323</v>
      </c>
      <c r="H40" s="92">
        <f si="26" t="shared"/>
        <v>374.30513572000001</v>
      </c>
      <c r="I40" s="92">
        <f ref="I40" si="27" t="shared">I39/1000000</f>
        <v>381.77635450000002</v>
      </c>
      <c r="J40" s="92">
        <f>J39/1000000</f>
        <v>386.68889998000003</v>
      </c>
      <c r="K40" s="92">
        <f>K39/1000000</f>
        <v>386.60483199999999</v>
      </c>
    </row>
    <row ht="13.8" r="41" spans="1:11" x14ac:dyDescent="0.3">
      <c r="A41" s="77"/>
      <c r="B41" s="77"/>
      <c r="C41" s="92">
        <f>C39/C1</f>
        <v>118.08699416028885</v>
      </c>
      <c r="D41" s="92">
        <f ref="D41:G41" si="28" t="shared">D39/D1</f>
        <v>121.8300363087985</v>
      </c>
      <c r="E41" s="92">
        <f si="28" t="shared"/>
        <v>122.51934302695818</v>
      </c>
      <c r="F41" s="92">
        <f si="28" t="shared"/>
        <v>123.43803083621327</v>
      </c>
      <c r="G41" s="92">
        <f si="28" t="shared"/>
        <v>121.4172810964759</v>
      </c>
      <c r="H41" s="92">
        <f>H39/H1</f>
        <v>119.4072707343271</v>
      </c>
      <c r="I41" s="92">
        <f>I39/I1</f>
        <v>121.36409050291016</v>
      </c>
      <c r="J41" s="92">
        <f>J39/J1</f>
        <v>122.51937093511231</v>
      </c>
      <c r="K41" s="92">
        <f>K39/K1</f>
        <v>122.53447055057416</v>
      </c>
    </row>
    <row ht="13.8" r="42" spans="1:11" x14ac:dyDescent="0.3">
      <c r="C42" s="94"/>
      <c r="D42" s="94"/>
      <c r="E42" s="94"/>
      <c r="F42" s="94"/>
      <c r="G42" s="94"/>
      <c r="H42" s="94"/>
    </row>
    <row ht="15.6" r="43" spans="1:11" x14ac:dyDescent="0.3">
      <c r="A43" s="81" t="s">
        <v>59</v>
      </c>
      <c r="B43" s="82" t="s">
        <v>41</v>
      </c>
      <c r="C43" s="95">
        <v>2788936288.98</v>
      </c>
      <c r="D43" s="95">
        <v>2804923455.0700002</v>
      </c>
      <c r="E43" s="95">
        <v>3005255449.2800002</v>
      </c>
      <c r="F43" s="95">
        <v>3092555819.3099999</v>
      </c>
      <c r="G43" s="95">
        <v>3223007542.9499998</v>
      </c>
      <c r="H43" s="95">
        <v>3254616377</v>
      </c>
      <c r="I43" s="95">
        <v>3308965575</v>
      </c>
      <c r="J43" s="95">
        <v>3400484615</v>
      </c>
      <c r="K43" s="95">
        <v>3481093217</v>
      </c>
    </row>
    <row ht="13.8" r="44" spans="1:11" x14ac:dyDescent="0.3">
      <c r="A44" s="77"/>
      <c r="B44" s="77"/>
      <c r="C44" s="92">
        <f ref="C44:H44" si="29" t="shared">C43/1000000</f>
        <v>2788.93628898</v>
      </c>
      <c r="D44" s="92">
        <f si="29" t="shared"/>
        <v>2804.9234550700003</v>
      </c>
      <c r="E44" s="92">
        <f si="29" t="shared"/>
        <v>3005.25544928</v>
      </c>
      <c r="F44" s="92">
        <f si="29" t="shared"/>
        <v>3092.5558193100001</v>
      </c>
      <c r="G44" s="92">
        <f si="29" t="shared"/>
        <v>3223.0075429499998</v>
      </c>
      <c r="H44" s="92">
        <f si="29" t="shared"/>
        <v>3254.6163769999998</v>
      </c>
      <c r="I44" s="92">
        <f ref="I44:J44" si="30" t="shared">I43/1000000</f>
        <v>3308.9655750000002</v>
      </c>
      <c r="J44" s="92">
        <f si="30" t="shared"/>
        <v>3400.4846149999998</v>
      </c>
      <c r="K44" s="92">
        <f ref="K44" si="31" t="shared">K43/1000000</f>
        <v>3481.0932170000001</v>
      </c>
    </row>
    <row ht="13.8" r="45" spans="1:11" x14ac:dyDescent="0.3">
      <c r="A45" s="77"/>
      <c r="B45" s="77"/>
      <c r="C45" s="92">
        <f ref="C45:H45" si="32" t="shared">C43/C1</f>
        <v>910.72987375865728</v>
      </c>
      <c r="D45" s="92">
        <f si="32" t="shared"/>
        <v>912.41175877777084</v>
      </c>
      <c r="E45" s="92">
        <f si="32" t="shared"/>
        <v>972.4436610734607</v>
      </c>
      <c r="F45" s="92">
        <f si="32" t="shared"/>
        <v>995.31072100391168</v>
      </c>
      <c r="G45" s="92">
        <f si="32" t="shared"/>
        <v>1031.7259114171104</v>
      </c>
      <c r="H45" s="92">
        <f si="32" t="shared"/>
        <v>1038.25681717476</v>
      </c>
      <c r="I45" s="92">
        <f ref="I45:J45" si="33" t="shared">I43/I1</f>
        <v>1051.8975121999447</v>
      </c>
      <c r="J45" s="92">
        <f si="33" t="shared"/>
        <v>1077.41710694534</v>
      </c>
      <c r="K45" s="92">
        <f ref="K45" si="34" t="shared">K43/K1</f>
        <v>1103.3331168563614</v>
      </c>
    </row>
    <row ht="13.8" r="46" spans="1:11" x14ac:dyDescent="0.3">
      <c r="C46" s="94"/>
      <c r="D46" s="94"/>
      <c r="E46" s="94"/>
      <c r="F46" s="94"/>
      <c r="G46" s="94"/>
      <c r="H46" s="94"/>
    </row>
    <row ht="15.6" r="47" spans="1:11" x14ac:dyDescent="0.3">
      <c r="A47" s="81" t="s">
        <v>65</v>
      </c>
      <c r="B47" s="82"/>
      <c r="C47" s="94">
        <v>800700764</v>
      </c>
      <c r="D47" s="94">
        <v>801916412</v>
      </c>
      <c r="E47" s="94">
        <v>835661433</v>
      </c>
      <c r="F47" s="94">
        <v>840806301</v>
      </c>
      <c r="G47" s="95">
        <v>861741081</v>
      </c>
      <c r="H47" s="95">
        <v>838209194</v>
      </c>
      <c r="I47" s="95">
        <v>849662178</v>
      </c>
      <c r="J47" s="95">
        <v>886396734</v>
      </c>
      <c r="K47" s="95">
        <v>878830342</v>
      </c>
    </row>
    <row ht="13.8" r="48" spans="1:11" x14ac:dyDescent="0.3">
      <c r="C48" s="92">
        <f ref="C48:H48" si="35" t="shared">C47/1000000</f>
        <v>800.70076400000005</v>
      </c>
      <c r="D48" s="92">
        <f si="35" t="shared"/>
        <v>801.91641200000004</v>
      </c>
      <c r="E48" s="92">
        <f si="35" t="shared"/>
        <v>835.66143299999999</v>
      </c>
      <c r="F48" s="92">
        <f si="35" t="shared"/>
        <v>840.80630099999996</v>
      </c>
      <c r="G48" s="92">
        <f si="35" t="shared"/>
        <v>861.74108100000001</v>
      </c>
      <c r="H48" s="92">
        <f si="35" t="shared"/>
        <v>838.20919400000002</v>
      </c>
      <c r="I48" s="92">
        <f ref="I48:J48" si="36" t="shared">I47/1000000</f>
        <v>849.66217800000004</v>
      </c>
      <c r="J48" s="92">
        <f si="36" t="shared"/>
        <v>886.39673400000004</v>
      </c>
      <c r="K48" s="92">
        <f ref="K48" si="37" t="shared">K47/1000000</f>
        <v>878.83034199999997</v>
      </c>
    </row>
    <row ht="13.8" r="49" spans="1:11" x14ac:dyDescent="0.3">
      <c r="C49" s="92">
        <f>C47/C1</f>
        <v>261.4696178602486</v>
      </c>
      <c r="D49" s="92">
        <f ref="D49:H49" si="38" t="shared">D47/D1</f>
        <v>260.85487735615214</v>
      </c>
      <c r="E49" s="92">
        <f si="38" t="shared"/>
        <v>270.40418927419478</v>
      </c>
      <c r="F49" s="92">
        <f si="38" t="shared"/>
        <v>270.60579487281814</v>
      </c>
      <c r="G49" s="92">
        <f si="38" t="shared"/>
        <v>275.85433491927876</v>
      </c>
      <c r="H49" s="92">
        <f si="38" t="shared"/>
        <v>267.3975390891548</v>
      </c>
      <c r="I49" s="92">
        <f ref="I49" si="39" t="shared">I47/I1</f>
        <v>270.10179193193528</v>
      </c>
      <c r="J49" s="92">
        <f>J47/J1</f>
        <v>280.84791224737774</v>
      </c>
      <c r="K49" s="92">
        <f>K47/K1</f>
        <v>278.54543385725196</v>
      </c>
    </row>
    <row ht="13.8" r="51" spans="1:11" x14ac:dyDescent="0.3">
      <c r="A51" s="96" t="s">
        <v>23</v>
      </c>
      <c r="C51" s="95">
        <v>0</v>
      </c>
      <c r="D51" s="95">
        <v>0</v>
      </c>
      <c r="E51" s="95">
        <v>0</v>
      </c>
      <c r="F51" s="95">
        <f>F52*1000000</f>
        <v>1380300000</v>
      </c>
      <c r="G51" s="95">
        <f>G52*1000000</f>
        <v>1421300000</v>
      </c>
      <c r="H51" s="95">
        <f>H52*1000000</f>
        <v>1474800000</v>
      </c>
      <c r="I51" s="95">
        <f>I52*1000000</f>
        <v>1530000000</v>
      </c>
      <c r="J51" s="95">
        <v>1562483957</v>
      </c>
      <c r="K51" s="95">
        <v>1612838942</v>
      </c>
    </row>
    <row ht="13.8" r="52" spans="1:11" x14ac:dyDescent="0.3">
      <c r="C52" s="92">
        <f ref="C52:E52" si="40" t="shared">C51/1000000</f>
        <v>0</v>
      </c>
      <c r="D52" s="92">
        <f si="40" t="shared"/>
        <v>0</v>
      </c>
      <c r="E52" s="92">
        <f si="40" t="shared"/>
        <v>0</v>
      </c>
      <c r="F52" s="92">
        <v>1380.3</v>
      </c>
      <c r="G52" s="92">
        <v>1421.3</v>
      </c>
      <c r="H52" s="92">
        <v>1474.8</v>
      </c>
      <c r="I52" s="92">
        <v>1530</v>
      </c>
      <c r="J52" s="92">
        <f ref="J52:K52" si="41" t="shared">J51/1000000</f>
        <v>1562.4839569999999</v>
      </c>
      <c r="K52" s="92">
        <f si="41" t="shared"/>
        <v>1612.8389420000001</v>
      </c>
    </row>
    <row ht="13.8" r="53" spans="1:11" x14ac:dyDescent="0.3">
      <c r="C53" s="92">
        <f>C51/C1</f>
        <v>0</v>
      </c>
      <c r="D53" s="92">
        <f ref="D53:H53" si="42" t="shared">D51/D1</f>
        <v>0</v>
      </c>
      <c r="E53" s="92">
        <f si="42" t="shared"/>
        <v>0</v>
      </c>
      <c r="F53" s="92">
        <f si="42" t="shared"/>
        <v>444.23689287141877</v>
      </c>
      <c r="G53" s="92">
        <f si="42" t="shared"/>
        <v>454.97629724904681</v>
      </c>
      <c r="H53" s="92">
        <f si="42" t="shared"/>
        <v>470.4766942089704</v>
      </c>
      <c r="I53" s="92">
        <f>I51/I1</f>
        <v>486.37652982108017</v>
      </c>
      <c r="J53" s="92">
        <f>J51/J1</f>
        <v>495.06089137222784</v>
      </c>
      <c r="K53" s="92">
        <f>K51/K1</f>
        <v>511.18959072223436</v>
      </c>
    </row>
  </sheetData>
  <pageMargins bottom="0.75" footer="0.3" header="0.3" left="0.7" right="0.7" top="0.75"/>
  <pageSetup orientation="portrait" r:id="rId1"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2</vt:i4>
      </vt:variant>
      <vt:variant>
        <vt:lpstr>Named Ranges</vt:lpstr>
      </vt:variant>
      <vt:variant>
        <vt:i4>2</vt:i4>
      </vt:variant>
    </vt:vector>
  </HeadingPairs>
  <TitlesOfParts>
    <vt:vector baseType="lpstr" size="4">
      <vt:lpstr>Factbook</vt:lpstr>
      <vt:lpstr>Data Tab</vt:lpstr>
      <vt:lpstr>'Data Tab'!Print_Area</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2007-01-16T14:58:09Z</dcterms:created>
  <dc:creator>Thompson, Megan [LEGIS]</dc:creator>
  <cp:lastModifiedBy>Broich, Adam [LEGIS]</cp:lastModifiedBy>
  <cp:lastPrinted>2020-11-09T20:28:43Z</cp:lastPrinted>
  <dcterms:modified xsi:type="dcterms:W3CDTF">2020-11-09T20:30:28Z</dcterms:modified>
</cp:coreProperties>
</file>