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1929"/>
  <workbookPr defaultThemeVersion="124226"/>
  <mc:AlternateContent>
    <mc:Choice Requires="x15">
      <x15ac:absPath xmlns:x15ac="http://schemas.microsoft.com/office/spreadsheetml/2010/11/ac" url="\\legislature.intranet\prod\LINC\LINCCLIENT\users\temp\ADAM.BROICH\"/>
    </mc:Choice>
  </mc:AlternateContent>
  <xr:revisionPtr documentId="13_ncr:1_{65DD3385-3D0D-4AD8-8E3F-338895F6A3F2}" revIDLastSave="0" xr10:uidLastSave="{00000000-0000-0000-0000-000000000000}" xr6:coauthVersionLast="44" xr6:coauthVersionMax="44"/>
  <bookViews>
    <workbookView windowHeight="15525" windowWidth="29040" xWindow="-120" xr2:uid="{00000000-000D-0000-FFFF-FFFF00000000}" yWindow="-120" activeTab="0"/>
  </bookViews>
  <sheets>
    <sheet name="Data" r:id="rId2" sheetId="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<sst xmlns="http://schemas.openxmlformats.org/spreadsheetml/2006/main" count="116" uniqueCount="96">
  <si>
    <t>Actual</t>
  </si>
  <si>
    <t>NA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</si>
  <si>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</si>
  <si>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</si>
  <si>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</si>
  <si>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</si>
  <si>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</si>
  <si>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</si>
  <si>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</si>
  <si>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</si>
  <si>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FiscalYear</t>
  </si>
  <si>
    <t>AdministrativeServices</t>
  </si>
  <si>
    <t>Agriculture</t>
  </si>
  <si>
    <t>AttorneyGeneral</t>
  </si>
  <si>
    <t>Auditor</t>
  </si>
  <si>
    <t>Blind</t>
  </si>
  <si>
    <t>ChiefInformationOfficer</t>
  </si>
  <si>
    <t>CivilRights</t>
  </si>
  <si>
    <t>CollegeStudentAid</t>
  </si>
  <si>
    <t>Commerce</t>
  </si>
  <si>
    <t>Corrections</t>
  </si>
  <si>
    <t>CulturalAffairs</t>
  </si>
  <si>
    <t>EconomicDevelopment</t>
  </si>
  <si>
    <t>Education</t>
  </si>
  <si>
    <t>ElderAffairsDeptOnAging</t>
  </si>
  <si>
    <t>EthicsCampaignDisclBoard</t>
  </si>
  <si>
    <t>GeneralAssembly</t>
  </si>
  <si>
    <t>Governor</t>
  </si>
  <si>
    <t>HumanRights</t>
  </si>
  <si>
    <t>HumanServices</t>
  </si>
  <si>
    <t>InspectionsandAppeals</t>
  </si>
  <si>
    <t>IowaFinanceAuthority</t>
  </si>
  <si>
    <t>IowaLottery</t>
  </si>
  <si>
    <t>IowaTele.&amp;Tech.Commission</t>
  </si>
  <si>
    <t>JudicialBranch</t>
  </si>
  <si>
    <t>LawEnforcementAcademy</t>
  </si>
  <si>
    <t>Management</t>
  </si>
  <si>
    <t>NaturalResources</t>
  </si>
  <si>
    <t>OfficeOfDrugControlPolicy</t>
  </si>
  <si>
    <t>OfficeOfEnergyIndependence</t>
  </si>
  <si>
    <t>ParoleBoard</t>
  </si>
  <si>
    <t>PublicDefense</t>
  </si>
  <si>
    <t>PublicEmploymentRelationsBoard</t>
  </si>
  <si>
    <t>PublicHealth</t>
  </si>
  <si>
    <t>PublicInformationBoard</t>
  </si>
  <si>
    <t>PublicSafety</t>
  </si>
  <si>
    <t>RebuildIowaOffice</t>
  </si>
  <si>
    <t>Regents</t>
  </si>
  <si>
    <t>Revenue</t>
  </si>
  <si>
    <t>SecretaryOfState</t>
  </si>
  <si>
    <t>StatePublicDefender</t>
  </si>
  <si>
    <t>Transportation</t>
  </si>
  <si>
    <t>Treasurer</t>
  </si>
  <si>
    <t>VeteransAffairs</t>
  </si>
  <si>
    <t>WorkforceDevelopment</t>
  </si>
  <si>
    <t>Totals</t>
  </si>
  <si>
    <t>HomelandSecurityandEmergencyMgmt.</t>
  </si>
  <si>
    <t>IowaPublicEmployees'RetirementSystem</t>
  </si>
  <si>
    <t>Administrative Services</t>
  </si>
  <si>
    <t>Attorney General (Justice)</t>
  </si>
  <si>
    <t>Chief Information Officer</t>
  </si>
  <si>
    <t>Civil Rights</t>
  </si>
  <si>
    <t>College Student Aid</t>
  </si>
  <si>
    <t>Cultural Affairs</t>
  </si>
  <si>
    <t>Economic Development</t>
  </si>
  <si>
    <t>Elder Affairs/Dept. on Aging</t>
  </si>
  <si>
    <t>Ethics &amp; Campaign Discl. Board</t>
  </si>
  <si>
    <t>General Assembly</t>
  </si>
  <si>
    <t>Human Rights</t>
  </si>
  <si>
    <t>Human Services</t>
  </si>
  <si>
    <t>Iowa Finance Authority</t>
  </si>
  <si>
    <t>Iowa Lottery</t>
  </si>
  <si>
    <t>Iowa Public Employees' Retirement</t>
  </si>
  <si>
    <t>Iowa Tele. &amp; Tech. Commission</t>
  </si>
  <si>
    <t>Judicial Branch</t>
  </si>
  <si>
    <t>Law Enforcement Academy</t>
  </si>
  <si>
    <t>Natural Resources</t>
  </si>
  <si>
    <t>Office of Drug Control Policy</t>
  </si>
  <si>
    <t>Parole Board</t>
  </si>
  <si>
    <t>Public Defense</t>
  </si>
  <si>
    <t>Public Employment Relations Board</t>
  </si>
  <si>
    <t>Public Health</t>
  </si>
  <si>
    <t>Public Information Board</t>
  </si>
  <si>
    <t>Public Safety</t>
  </si>
  <si>
    <t xml:space="preserve">Regents </t>
  </si>
  <si>
    <t xml:space="preserve">Revenue </t>
  </si>
  <si>
    <t>Secretary of State</t>
  </si>
  <si>
    <t>State Public Defender</t>
  </si>
  <si>
    <t>Veterans Affairs</t>
  </si>
  <si>
    <t>Workforce Development</t>
  </si>
  <si>
    <t>Iowa State Government FTE Positions by Department</t>
  </si>
  <si>
    <t>Note:  Historical data in this report may have changed due to realignment of State agencies</t>
  </si>
  <si>
    <t>Homeland Security and Emergency Mgmt.</t>
  </si>
  <si>
    <t>Inspections &amp; Appeals</t>
  </si>
  <si>
    <t xml:space="preserve">           and corrections to selected numbers.</t>
  </si>
  <si>
    <t>FTE = Full-Time Equivalent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</si>
</sst>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0\ ;\(#,##0.00\)"/>
    <numFmt numFmtId="165" formatCode="#,##0.0;\(#,##0\)"/>
    <numFmt numFmtId="166" formatCode="0.0"/>
    <numFmt numFmtId="167" formatCode="_(* #,##0.0_);_(* \(#,##0.0\);_(* &quot;-&quot;??_);_(@_)"/>
  </numFmts>
  <fonts count="6" x14ac:knownFonts="1">
    <font>
      <sz val="9"/>
      <name val="Arial"/>
      <family val="2"/>
    </font>
    <font>
      <b/>
      <sz val="14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ashDot">
        <color indexed="22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2">
    <xf borderId="0" fillId="0" fontId="0" numFmtId="0"/>
    <xf applyAlignment="0" applyBorder="0" applyFill="0" applyFont="0" applyProtection="0" borderId="0" fillId="0" fontId="3" numFmtId="43"/>
  </cellStyleXfs>
  <cellXfs count="46">
    <xf borderId="0" fillId="0" fontId="0" numFmtId="0" xfId="0"/>
    <xf applyFont="1" borderId="0" fillId="0" fontId="3" numFmtId="0" xfId="0"/>
    <xf applyAlignment="1" applyFont="1" borderId="0" fillId="0" fontId="1" numFmtId="0" xfId="0">
      <alignment vertical="center"/>
    </xf>
    <xf applyFill="1" applyFont="1" borderId="0" fillId="0" fontId="3" numFmtId="0" xfId="0"/>
    <xf applyAlignment="1" applyFill="1" applyFont="1" borderId="0" fillId="0" fontId="3" numFmtId="0" xfId="0">
      <alignment vertical="top"/>
    </xf>
    <xf applyAlignment="1" applyBorder="1" applyFill="1" applyFont="1" applyNumberFormat="1" borderId="0" fillId="0" fontId="3" numFmtId="165" xfId="0">
      <alignment horizontal="right"/>
    </xf>
    <xf applyFill="1" applyFont="1" borderId="0" fillId="0" fontId="0" numFmtId="0" xfId="0"/>
    <xf applyFont="1" applyNumberFormat="1" borderId="0" fillId="0" fontId="3" numFmtId="39" xfId="0"/>
    <xf applyFill="1" borderId="0" fillId="0" fontId="0" numFmtId="0" xfId="0"/>
    <xf applyFont="1" borderId="0" fillId="0" fontId="4" numFmtId="0" xfId="0"/>
    <xf applyAlignment="1" applyFont="1" borderId="0" fillId="0" fontId="4" numFmtId="0" xfId="0">
      <alignment wrapText="1"/>
    </xf>
    <xf applyAlignment="1" applyBorder="1" applyFont="1" applyNumberFormat="1" borderId="0" fillId="0" fontId="4" numFmtId="1" xfId="0">
      <alignment horizontal="left" vertical="top" wrapText="1"/>
    </xf>
    <xf applyBorder="1" borderId="0" fillId="0" fontId="0" numFmtId="0" xfId="0"/>
    <xf applyAlignment="1" applyBorder="1" applyFill="1" applyFont="1" applyNumberFormat="1" borderId="0" fillId="0" fontId="3" numFmtId="166" xfId="0">
      <alignment vertical="top"/>
    </xf>
    <xf applyAlignment="1" applyBorder="1" applyFont="1" applyNumberFormat="1" borderId="0" fillId="0" fontId="0" numFmtId="1" xfId="0"/>
    <xf applyAlignment="1" applyBorder="1" applyFill="1" applyFont="1" applyNumberFormat="1" borderId="0" fillId="0" fontId="3" numFmtId="166" xfId="0"/>
    <xf applyAlignment="1" applyBorder="1" applyFill="1" applyFont="1" applyNumberFormat="1" borderId="0" fillId="0" fontId="0" numFmtId="166" xfId="0"/>
    <xf applyAlignment="1" applyBorder="1" applyFont="1" applyNumberFormat="1" borderId="0" fillId="0" fontId="3" numFmtId="1" xfId="0"/>
    <xf applyAlignment="1" applyBorder="1" applyFill="1" applyFont="1" applyNumberFormat="1" borderId="0" fillId="0" fontId="0" numFmtId="1" xfId="0"/>
    <xf applyAlignment="1" applyBorder="1" applyNumberFormat="1" borderId="0" fillId="0" fontId="0" numFmtId="1" xfId="0"/>
    <xf applyAlignment="1" applyBorder="1" applyNumberFormat="1" borderId="0" fillId="0" fontId="0" numFmtId="166" xfId="0"/>
    <xf applyAlignment="1" applyBorder="1" borderId="0" fillId="0" fontId="0" numFmtId="0" xfId="0"/>
    <xf applyAlignment="1" applyFont="1" applyProtection="1" borderId="0" fillId="0" fontId="1" numFmtId="0" xfId="0">
      <alignment horizontal="center" vertical="center"/>
      <protection hidden="1"/>
    </xf>
    <xf applyAlignment="1" applyFill="1" applyFont="1" applyProtection="1" borderId="0" fillId="0" fontId="1" numFmtId="0" xfId="0">
      <alignment horizontal="center" vertical="center"/>
      <protection hidden="1"/>
    </xf>
    <xf applyAlignment="1" applyFont="1" applyProtection="1" borderId="0" fillId="0" fontId="2" numFmtId="0" xfId="0">
      <alignment horizontal="center"/>
      <protection hidden="1"/>
    </xf>
    <xf applyAlignment="1" applyFont="1" applyProtection="1" borderId="0" fillId="0" fontId="3" numFmtId="0" xfId="0">
      <alignment horizontal="center"/>
      <protection hidden="1"/>
    </xf>
    <xf applyAlignment="1" applyFill="1" applyFont="1" applyProtection="1" borderId="0" fillId="0" fontId="3" numFmtId="0" xfId="0">
      <alignment horizontal="center"/>
      <protection hidden="1"/>
    </xf>
    <xf applyAlignment="1" applyFont="1" applyProtection="1" borderId="0" fillId="0" fontId="2" numFmtId="0" xfId="0">
      <alignment horizontal="left"/>
      <protection hidden="1"/>
    </xf>
    <xf applyAlignment="1" applyBorder="1" applyFont="1" applyProtection="1" borderId="1" fillId="0" fontId="3" numFmtId="0" xfId="0">
      <alignment horizontal="center"/>
      <protection hidden="1"/>
    </xf>
    <xf applyAlignment="1" applyBorder="1" applyFill="1" applyFont="1" applyProtection="1" borderId="0" fillId="0" fontId="3" numFmtId="0" xfId="0">
      <alignment horizontal="left"/>
      <protection hidden="1"/>
    </xf>
    <xf applyAlignment="1" applyBorder="1" applyFill="1" applyFont="1" applyProtection="1" borderId="2" fillId="0" fontId="3" numFmtId="0" xfId="0">
      <alignment horizontal="left"/>
      <protection hidden="1"/>
    </xf>
    <xf applyAlignment="1" applyBorder="1" applyFill="1" applyFont="1" applyNumberFormat="1" applyProtection="1" borderId="0" fillId="0" fontId="3" numFmtId="2" xfId="0">
      <alignment horizontal="left"/>
      <protection hidden="1"/>
    </xf>
    <xf applyAlignment="1" applyBorder="1" applyFill="1" applyFont="1" applyProtection="1" borderId="0" fillId="0" fontId="0" numFmtId="0" xfId="0">
      <alignment horizontal="left"/>
      <protection hidden="1"/>
    </xf>
    <xf applyAlignment="1" applyBorder="1" applyFill="1" applyFont="1" applyProtection="1" borderId="0" fillId="0" fontId="3" numFmtId="0" xfId="0">
      <alignment horizontal="left" vertical="top"/>
      <protection hidden="1"/>
    </xf>
    <xf applyAlignment="1" applyBorder="1" applyFill="1" applyFont="1" applyNumberFormat="1" applyProtection="1" borderId="0" fillId="0" fontId="3" numFmtId="164" xfId="0">
      <alignment vertical="top"/>
      <protection hidden="1"/>
    </xf>
    <xf applyFill="1" applyFont="1" applyProtection="1" borderId="0" fillId="0" fontId="3" numFmtId="0" xfId="0">
      <protection hidden="1"/>
    </xf>
    <xf applyAlignment="1" applyBorder="1" applyFill="1" applyFont="1" applyProtection="1" borderId="0" fillId="0" fontId="0" numFmtId="0" xfId="0">
      <protection hidden="1"/>
    </xf>
    <xf applyFill="1" applyFont="1" applyNumberFormat="1" applyProtection="1" borderId="0" fillId="0" fontId="3" numFmtId="167" xfId="1">
      <protection hidden="1"/>
    </xf>
    <xf applyBorder="1" applyFill="1" applyFont="1" applyNumberFormat="1" applyProtection="1" borderId="4" fillId="0" fontId="3" numFmtId="167" xfId="1">
      <protection hidden="1"/>
    </xf>
    <xf applyBorder="1" applyFill="1" applyFont="1" applyNumberFormat="1" applyProtection="1" borderId="0" fillId="0" fontId="3" numFmtId="167" xfId="1">
      <protection hidden="1"/>
    </xf>
    <xf applyBorder="1" applyFill="1" applyFont="1" applyNumberFormat="1" applyProtection="1" borderId="2" fillId="0" fontId="3" numFmtId="167" xfId="1">
      <protection hidden="1"/>
    </xf>
    <xf applyBorder="1" applyFill="1" applyFont="1" applyNumberFormat="1" applyProtection="1" borderId="1" fillId="0" fontId="3" numFmtId="167" xfId="1">
      <protection hidden="1"/>
    </xf>
    <xf applyAlignment="1" applyBorder="1" applyFill="1" applyFont="1" applyNumberFormat="1" applyProtection="1" borderId="1" fillId="0" fontId="3" numFmtId="167" xfId="1">
      <alignment vertical="top"/>
      <protection hidden="1"/>
    </xf>
    <xf applyAlignment="1" applyBorder="1" applyFill="1" applyFont="1" applyNumberFormat="1" applyProtection="1" borderId="3" fillId="0" fontId="3" numFmtId="167" xfId="1">
      <alignment horizontal="right"/>
      <protection hidden="1"/>
    </xf>
    <xf applyAlignment="1" applyFont="1" borderId="0" fillId="0" fontId="1" numFmtId="0" xfId="0">
      <alignment horizontal="left" vertical="center"/>
    </xf>
    <xf applyAlignment="1" applyFont="1" applyProtection="1" borderId="0" fillId="0" fontId="5" numFmtId="0" xfId="0">
      <alignment horizontal="left" vertical="center"/>
      <protection hidden="1"/>
    </xf>
  </cellXfs>
  <cellStyles count="2">
    <cellStyle builtinId="3" name="Comma" xfId="1"/>
    <cellStyle builtinId="0" name="Normal" xfId="0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86"/>
  <sheetViews>
    <sheetView workbookViewId="0">
      <pane activePane="bottomRight" state="frozen" topLeftCell="AF2" xSplit="1" ySplit="1"/>
      <selection activeCell="B1" pane="topRight" sqref="B1"/>
      <selection activeCell="A2" pane="bottomLeft" sqref="A2"/>
      <selection activeCell="AM17" pane="bottomRight" sqref="AM17"/>
    </sheetView>
  </sheetViews>
  <sheetFormatPr defaultColWidth="9" defaultRowHeight="12" x14ac:dyDescent="0.2"/>
  <cols>
    <col min="1" max="1" bestFit="true" customWidth="true" style="19" width="9.42578125" collapsed="false"/>
    <col min="2" max="2" bestFit="true" customWidth="true" style="20" width="19.5703125" collapsed="false"/>
    <col min="3" max="3" bestFit="true" customWidth="true" style="20" width="9.42578125" collapsed="false"/>
    <col min="4" max="4" bestFit="true" customWidth="true" style="20" width="14.0" collapsed="false"/>
    <col min="5" max="5" bestFit="true" customWidth="true" style="20" width="6.42578125" collapsed="false"/>
    <col min="6" max="6" bestFit="true" customWidth="true" style="20" width="4.85546875" collapsed="false"/>
    <col min="7" max="7" customWidth="true" style="20" width="9.42578125" collapsed="false"/>
    <col min="8" max="8" bestFit="true" customWidth="true" style="20" width="9.42578125" collapsed="false"/>
    <col min="9" max="9" bestFit="true" customWidth="true" style="20" width="15.85546875" collapsed="false"/>
    <col min="10" max="10" bestFit="true" customWidth="true" style="20" width="10.140625" collapsed="false"/>
    <col min="11" max="11" bestFit="true" customWidth="true" style="20" width="10.42578125" collapsed="false"/>
    <col min="12" max="12" bestFit="true" customWidth="true" style="20" width="12.28515625" collapsed="false"/>
    <col min="13" max="13" bestFit="true" customWidth="true" style="20" width="20.140625" collapsed="false"/>
    <col min="14" max="14" bestFit="true" customWidth="true" style="20" width="9.0" collapsed="false"/>
    <col min="15" max="15" bestFit="true" customWidth="true" style="20" width="21.42578125" collapsed="false"/>
    <col min="16" max="16" bestFit="true" customWidth="true" style="20" width="23.7109375" collapsed="false"/>
    <col min="17" max="17" bestFit="true" customWidth="true" style="20" width="15.42578125" collapsed="false"/>
    <col min="18" max="18" customWidth="true" style="20" width="12.85546875" collapsed="false"/>
    <col min="19" max="19" bestFit="true" customWidth="true" style="20" width="33.28515625" collapsed="false"/>
    <col min="20" max="20" bestFit="true" customWidth="true" style="20" width="12.0" collapsed="false"/>
    <col min="21" max="21" bestFit="true" customWidth="true" style="20" width="14.0" collapsed="false"/>
    <col min="22" max="22" bestFit="true" customWidth="true" style="20" width="19.85546875" collapsed="false"/>
    <col min="23" max="23" bestFit="true" customWidth="true" style="20" width="18.42578125" collapsed="false"/>
    <col min="24" max="24" bestFit="true" customWidth="true" style="20" width="10.140625" collapsed="false"/>
    <col min="25" max="25" bestFit="true" customWidth="true" style="20" width="28.5703125" collapsed="false"/>
    <col min="26" max="26" bestFit="true" customWidth="true" style="20" width="25.42578125" collapsed="false"/>
    <col min="27" max="27" bestFit="true" customWidth="true" style="20" width="12.7109375" collapsed="false"/>
    <col min="28" max="28" bestFit="true" customWidth="true" style="20" width="22.7109375" collapsed="false"/>
    <col min="29" max="29" bestFit="true" customWidth="true" style="20" width="11.42578125" collapsed="false"/>
    <col min="30" max="30" bestFit="true" customWidth="true" style="20" width="15.7109375" collapsed="false"/>
    <col min="31" max="31" bestFit="true" customWidth="true" style="20" width="22.85546875" collapsed="false"/>
    <col min="32" max="32" bestFit="true" customWidth="true" style="20" width="25.42578125" collapsed="false"/>
    <col min="33" max="33" bestFit="true" customWidth="true" style="20" width="11.0" collapsed="false"/>
    <col min="34" max="34" bestFit="true" customWidth="true" style="20" width="12.7109375" collapsed="false"/>
    <col min="35" max="35" bestFit="true" customWidth="true" style="20" width="29.140625" collapsed="false"/>
    <col min="36" max="36" bestFit="true" customWidth="true" style="20" width="11.0" collapsed="false"/>
    <col min="37" max="37" bestFit="true" customWidth="true" style="20" width="20.0" collapsed="false"/>
    <col min="38" max="38" bestFit="true" customWidth="true" style="20" width="11.0" collapsed="false"/>
    <col min="39" max="39" bestFit="true" customWidth="true" style="20" width="15.7109375" collapsed="false"/>
    <col min="40" max="40" bestFit="true" customWidth="true" style="20" width="7.7109375" collapsed="false"/>
    <col min="41" max="41" bestFit="true" customWidth="true" style="20" width="8.140625" collapsed="false"/>
    <col min="42" max="42" bestFit="true" customWidth="true" style="20" width="15.140625" collapsed="false"/>
    <col min="43" max="43" bestFit="true" customWidth="true" style="20" width="17.85546875" collapsed="false"/>
    <col min="44" max="44" bestFit="true" customWidth="true" style="20" width="12.5703125" collapsed="false"/>
    <col min="45" max="45" bestFit="true" customWidth="true" style="20" width="8.85546875" collapsed="false"/>
    <col min="46" max="46" bestFit="true" customWidth="true" style="20" width="13.42578125" collapsed="false"/>
    <col min="47" max="47" bestFit="true" customWidth="true" style="20" width="20.42578125" collapsed="false"/>
    <col min="48" max="48" bestFit="true" customWidth="true" style="20" width="7.42578125" collapsed="false"/>
    <col min="49" max="16384" style="12" width="9.0" collapsed="false"/>
  </cols>
  <sheetData>
    <row customFormat="1" r="1" s="21" spans="1:48" x14ac:dyDescent="0.2">
      <c r="A1" s="14" t="s">
        <v>10</v>
      </c>
      <c r="B1" s="15" t="s">
        <v>11</v>
      </c>
      <c r="C1" s="15" t="s">
        <v>12</v>
      </c>
      <c r="D1" s="16" t="s">
        <v>13</v>
      </c>
      <c r="E1" s="15" t="s">
        <v>14</v>
      </c>
      <c r="F1" s="15" t="s">
        <v>15</v>
      </c>
      <c r="G1" s="16" t="s">
        <v>16</v>
      </c>
      <c r="H1" s="15" t="s">
        <v>17</v>
      </c>
      <c r="I1" s="15" t="s">
        <v>18</v>
      </c>
      <c r="J1" s="15" t="s">
        <v>19</v>
      </c>
      <c r="K1" s="15" t="s">
        <v>20</v>
      </c>
      <c r="L1" s="15" t="s">
        <v>21</v>
      </c>
      <c r="M1" s="15" t="s">
        <v>22</v>
      </c>
      <c r="N1" s="15" t="s">
        <v>23</v>
      </c>
      <c r="O1" s="16" t="s">
        <v>24</v>
      </c>
      <c r="P1" s="16" t="s">
        <v>25</v>
      </c>
      <c r="Q1" s="15" t="s">
        <v>26</v>
      </c>
      <c r="R1" s="15" t="s">
        <v>27</v>
      </c>
      <c r="S1" s="16" t="s">
        <v>56</v>
      </c>
      <c r="T1" s="15" t="s">
        <v>28</v>
      </c>
      <c r="U1" s="15" t="s">
        <v>29</v>
      </c>
      <c r="V1" s="15" t="s">
        <v>30</v>
      </c>
      <c r="W1" s="15" t="s">
        <v>31</v>
      </c>
      <c r="X1" s="15" t="s">
        <v>32</v>
      </c>
      <c r="Y1" s="16" t="s">
        <v>57</v>
      </c>
      <c r="Z1" s="15" t="s">
        <v>33</v>
      </c>
      <c r="AA1" s="15" t="s">
        <v>34</v>
      </c>
      <c r="AB1" s="15" t="s">
        <v>35</v>
      </c>
      <c r="AC1" s="15" t="s">
        <v>36</v>
      </c>
      <c r="AD1" s="15" t="s">
        <v>37</v>
      </c>
      <c r="AE1" s="15" t="s">
        <v>38</v>
      </c>
      <c r="AF1" s="15" t="s">
        <v>39</v>
      </c>
      <c r="AG1" s="15" t="s">
        <v>40</v>
      </c>
      <c r="AH1" s="15" t="s">
        <v>41</v>
      </c>
      <c r="AI1" s="15" t="s">
        <v>42</v>
      </c>
      <c r="AJ1" s="15" t="s">
        <v>43</v>
      </c>
      <c r="AK1" s="16" t="s">
        <v>44</v>
      </c>
      <c r="AL1" s="15" t="s">
        <v>45</v>
      </c>
      <c r="AM1" s="15" t="s">
        <v>46</v>
      </c>
      <c r="AN1" s="15" t="s">
        <v>47</v>
      </c>
      <c r="AO1" s="15" t="s">
        <v>48</v>
      </c>
      <c r="AP1" s="15" t="s">
        <v>49</v>
      </c>
      <c r="AQ1" s="15" t="s">
        <v>50</v>
      </c>
      <c r="AR1" s="15" t="s">
        <v>51</v>
      </c>
      <c r="AS1" s="15" t="s">
        <v>52</v>
      </c>
      <c r="AT1" s="15" t="s">
        <v>53</v>
      </c>
      <c r="AU1" s="13" t="s">
        <v>54</v>
      </c>
      <c r="AV1" s="15" t="s">
        <v>55</v>
      </c>
    </row>
    <row r="2" spans="1:48" x14ac:dyDescent="0.2">
      <c r="A2" s="17">
        <v>2005</v>
      </c>
      <c r="B2" s="15">
        <v>373.5</v>
      </c>
      <c r="C2" s="15">
        <v>384.4</v>
      </c>
      <c r="D2" s="15">
        <v>230.5</v>
      </c>
      <c r="E2" s="15">
        <v>102.6</v>
      </c>
      <c r="F2" s="15">
        <v>99.9</v>
      </c>
      <c r="G2" s="15"/>
      <c r="H2" s="15">
        <v>23.8</v>
      </c>
      <c r="I2" s="15">
        <v>39.9</v>
      </c>
      <c r="J2" s="15">
        <v>290</v>
      </c>
      <c r="K2" s="15">
        <v>3878.2</v>
      </c>
      <c r="L2" s="15">
        <v>71.7</v>
      </c>
      <c r="M2" s="15">
        <v>129.5</v>
      </c>
      <c r="N2" s="15">
        <v>738.3</v>
      </c>
      <c r="O2" s="15">
        <v>28</v>
      </c>
      <c r="P2" s="15">
        <v>6</v>
      </c>
      <c r="Q2" s="15">
        <v>418.4</v>
      </c>
      <c r="R2" s="15">
        <v>31.6</v>
      </c>
      <c r="S2" s="15"/>
      <c r="T2" s="15">
        <v>55.9</v>
      </c>
      <c r="U2" s="15">
        <v>5245.5</v>
      </c>
      <c r="V2" s="15">
        <v>304.60000000000002</v>
      </c>
      <c r="W2" s="15">
        <v>84.8</v>
      </c>
      <c r="X2" s="15">
        <v>110.6</v>
      </c>
      <c r="Y2" s="15">
        <v>85.9</v>
      </c>
      <c r="Z2" s="15">
        <v>101.2</v>
      </c>
      <c r="AA2" s="15">
        <v>1815</v>
      </c>
      <c r="AB2" s="15">
        <v>27.4</v>
      </c>
      <c r="AC2" s="15">
        <v>26</v>
      </c>
      <c r="AD2" s="15">
        <v>1038.7</v>
      </c>
      <c r="AE2" s="15">
        <v>8.6</v>
      </c>
      <c r="AF2" s="15">
        <v>0</v>
      </c>
      <c r="AG2" s="15">
        <v>14</v>
      </c>
      <c r="AH2" s="15">
        <v>366.1</v>
      </c>
      <c r="AI2" s="15">
        <v>10</v>
      </c>
      <c r="AJ2" s="15">
        <v>405.5</v>
      </c>
      <c r="AK2" s="15"/>
      <c r="AL2" s="15">
        <v>843.8</v>
      </c>
      <c r="AM2" s="15" t="s">
        <v>1</v>
      </c>
      <c r="AN2" s="15">
        <v>23318.7</v>
      </c>
      <c r="AO2" s="15">
        <v>376.7</v>
      </c>
      <c r="AP2" s="15">
        <v>38.6</v>
      </c>
      <c r="AQ2" s="15">
        <v>200.7</v>
      </c>
      <c r="AR2" s="15">
        <v>3145.8</v>
      </c>
      <c r="AS2" s="15">
        <v>25.9</v>
      </c>
      <c r="AT2" s="15">
        <v>871.3</v>
      </c>
      <c r="AU2" s="13">
        <v>796.6</v>
      </c>
      <c r="AV2" s="15">
        <f>IF(A2&gt;0,SUM(B2:AU2),"")</f>
        <v>46164.200000000004</v>
      </c>
    </row>
    <row r="3" spans="1:48" x14ac:dyDescent="0.2">
      <c r="A3" s="17">
        <v>2006</v>
      </c>
      <c r="B3" s="15">
        <v>373.2</v>
      </c>
      <c r="C3" s="15">
        <v>388.9</v>
      </c>
      <c r="D3" s="15">
        <v>229.2</v>
      </c>
      <c r="E3" s="15">
        <v>106.4</v>
      </c>
      <c r="F3" s="15">
        <v>99.8</v>
      </c>
      <c r="G3" s="15"/>
      <c r="H3" s="15">
        <v>23.3</v>
      </c>
      <c r="I3" s="15">
        <v>41.8</v>
      </c>
      <c r="J3" s="15">
        <v>298.10000000000002</v>
      </c>
      <c r="K3" s="15">
        <v>3966</v>
      </c>
      <c r="L3" s="15">
        <v>77.900000000000006</v>
      </c>
      <c r="M3" s="15">
        <v>126.5</v>
      </c>
      <c r="N3" s="15">
        <v>732.6</v>
      </c>
      <c r="O3" s="15">
        <v>31</v>
      </c>
      <c r="P3" s="15">
        <v>6</v>
      </c>
      <c r="Q3" s="15">
        <v>416.5</v>
      </c>
      <c r="R3" s="15">
        <v>32.6</v>
      </c>
      <c r="S3" s="15"/>
      <c r="T3" s="15">
        <v>56.2</v>
      </c>
      <c r="U3" s="15">
        <v>5484.9</v>
      </c>
      <c r="V3" s="15">
        <v>321.60000000000002</v>
      </c>
      <c r="W3" s="15">
        <v>85.7</v>
      </c>
      <c r="X3" s="15">
        <v>112.8</v>
      </c>
      <c r="Y3" s="15">
        <v>86.3</v>
      </c>
      <c r="Z3" s="15">
        <v>95.3</v>
      </c>
      <c r="AA3" s="15">
        <v>1905.7</v>
      </c>
      <c r="AB3" s="15">
        <v>25.8</v>
      </c>
      <c r="AC3" s="15">
        <v>26.2</v>
      </c>
      <c r="AD3" s="15">
        <v>1058.5</v>
      </c>
      <c r="AE3" s="15">
        <v>7.5</v>
      </c>
      <c r="AF3" s="15">
        <v>0</v>
      </c>
      <c r="AG3" s="15">
        <v>13.2</v>
      </c>
      <c r="AH3" s="15">
        <v>369</v>
      </c>
      <c r="AI3" s="15">
        <v>9.9600000000000009</v>
      </c>
      <c r="AJ3" s="15">
        <v>425.6</v>
      </c>
      <c r="AK3" s="15"/>
      <c r="AL3" s="15">
        <v>891.3</v>
      </c>
      <c r="AM3" s="15" t="s">
        <v>1</v>
      </c>
      <c r="AN3" s="15">
        <v>26465.4</v>
      </c>
      <c r="AO3" s="15">
        <v>384.3</v>
      </c>
      <c r="AP3" s="15">
        <v>39.9</v>
      </c>
      <c r="AQ3" s="15">
        <v>201.6</v>
      </c>
      <c r="AR3" s="15">
        <v>3031.2</v>
      </c>
      <c r="AS3" s="15">
        <v>27.6</v>
      </c>
      <c r="AT3" s="15">
        <v>889.1</v>
      </c>
      <c r="AU3" s="13">
        <v>795.6</v>
      </c>
      <c r="AV3" s="15">
        <f ref="AV3:AV65" si="0" t="shared">IF(A3&gt;0,SUM(B3:AU3),"")</f>
        <v>49760.05999999999</v>
      </c>
    </row>
    <row r="4" spans="1:48" x14ac:dyDescent="0.2">
      <c r="A4" s="17">
        <v>2007</v>
      </c>
      <c r="B4" s="15">
        <v>374.8</v>
      </c>
      <c r="C4" s="15">
        <v>386.2</v>
      </c>
      <c r="D4" s="15">
        <v>236.7</v>
      </c>
      <c r="E4" s="15">
        <v>102</v>
      </c>
      <c r="F4" s="15">
        <v>95.3</v>
      </c>
      <c r="G4" s="15"/>
      <c r="H4" s="15">
        <v>24.6</v>
      </c>
      <c r="I4" s="15">
        <v>44</v>
      </c>
      <c r="J4" s="15">
        <v>305.10000000000002</v>
      </c>
      <c r="K4" s="15">
        <v>4038.6</v>
      </c>
      <c r="L4" s="15">
        <v>80.8</v>
      </c>
      <c r="M4" s="15">
        <v>129</v>
      </c>
      <c r="N4" s="15">
        <v>712.5</v>
      </c>
      <c r="O4" s="15">
        <v>32.1</v>
      </c>
      <c r="P4" s="15">
        <v>5.5</v>
      </c>
      <c r="Q4" s="15">
        <v>422.8</v>
      </c>
      <c r="R4" s="15">
        <v>32.799999999999997</v>
      </c>
      <c r="S4" s="15"/>
      <c r="T4" s="15">
        <v>54.4</v>
      </c>
      <c r="U4" s="15">
        <v>5621.4</v>
      </c>
      <c r="V4" s="15">
        <v>336.5</v>
      </c>
      <c r="W4" s="15">
        <v>82.5</v>
      </c>
      <c r="X4" s="15">
        <v>112</v>
      </c>
      <c r="Y4" s="15">
        <v>84.8</v>
      </c>
      <c r="Z4" s="15">
        <v>93.1</v>
      </c>
      <c r="AA4" s="15">
        <v>1932.5</v>
      </c>
      <c r="AB4" s="15">
        <v>27.3</v>
      </c>
      <c r="AC4" s="15">
        <v>28.5</v>
      </c>
      <c r="AD4" s="15">
        <v>1077</v>
      </c>
      <c r="AE4" s="15">
        <v>7</v>
      </c>
      <c r="AF4" s="15">
        <v>0</v>
      </c>
      <c r="AG4" s="15">
        <v>13.7</v>
      </c>
      <c r="AH4" s="15">
        <v>363</v>
      </c>
      <c r="AI4" s="15">
        <v>9</v>
      </c>
      <c r="AJ4" s="15">
        <v>424.8</v>
      </c>
      <c r="AK4" s="15"/>
      <c r="AL4" s="15">
        <v>933</v>
      </c>
      <c r="AM4" s="15" t="s">
        <v>1</v>
      </c>
      <c r="AN4" s="15">
        <v>26716.9</v>
      </c>
      <c r="AO4" s="15">
        <v>377.1</v>
      </c>
      <c r="AP4" s="15">
        <v>37.5</v>
      </c>
      <c r="AQ4" s="15">
        <v>198.7</v>
      </c>
      <c r="AR4" s="15">
        <v>3115.4</v>
      </c>
      <c r="AS4" s="15">
        <v>28.8</v>
      </c>
      <c r="AT4" s="15">
        <v>903.1</v>
      </c>
      <c r="AU4" s="13">
        <v>768.7</v>
      </c>
      <c r="AV4" s="15">
        <f si="0" t="shared"/>
        <v>50369.499999999993</v>
      </c>
    </row>
    <row r="5" spans="1:48" x14ac:dyDescent="0.2">
      <c r="A5" s="17">
        <v>2008</v>
      </c>
      <c r="B5" s="15">
        <v>390.4</v>
      </c>
      <c r="C5" s="15">
        <v>390.7</v>
      </c>
      <c r="D5" s="15">
        <v>247</v>
      </c>
      <c r="E5" s="15">
        <v>102.1</v>
      </c>
      <c r="F5" s="15">
        <v>91.9</v>
      </c>
      <c r="G5" s="15"/>
      <c r="H5" s="15">
        <v>29.3</v>
      </c>
      <c r="I5" s="15">
        <v>48.8</v>
      </c>
      <c r="J5" s="15">
        <v>316.3</v>
      </c>
      <c r="K5" s="15">
        <v>4267.7</v>
      </c>
      <c r="L5" s="15">
        <v>85</v>
      </c>
      <c r="M5" s="15">
        <v>145.30000000000001</v>
      </c>
      <c r="N5" s="15">
        <v>747.4</v>
      </c>
      <c r="O5" s="15">
        <v>35.799999999999997</v>
      </c>
      <c r="P5" s="15">
        <v>5.5</v>
      </c>
      <c r="Q5" s="15">
        <v>423.3</v>
      </c>
      <c r="R5" s="15">
        <v>36.9</v>
      </c>
      <c r="S5" s="15"/>
      <c r="T5" s="15">
        <v>56.9</v>
      </c>
      <c r="U5" s="15">
        <v>5755.2</v>
      </c>
      <c r="V5" s="15">
        <v>355</v>
      </c>
      <c r="W5" s="15">
        <v>84.7</v>
      </c>
      <c r="X5" s="15">
        <v>111.5</v>
      </c>
      <c r="Y5" s="15">
        <v>81.900000000000006</v>
      </c>
      <c r="Z5" s="15">
        <v>93.6</v>
      </c>
      <c r="AA5" s="15">
        <v>1953.7</v>
      </c>
      <c r="AB5" s="15">
        <v>26.4</v>
      </c>
      <c r="AC5" s="15">
        <v>30.7</v>
      </c>
      <c r="AD5" s="15">
        <v>1115.3</v>
      </c>
      <c r="AE5" s="15">
        <v>7.8</v>
      </c>
      <c r="AF5" s="15">
        <v>2.8</v>
      </c>
      <c r="AG5" s="15">
        <v>13.4</v>
      </c>
      <c r="AH5" s="15">
        <v>354.1</v>
      </c>
      <c r="AI5" s="15">
        <v>10.3</v>
      </c>
      <c r="AJ5" s="15">
        <v>437.6</v>
      </c>
      <c r="AK5" s="15"/>
      <c r="AL5" s="15">
        <v>969</v>
      </c>
      <c r="AM5" s="15" t="s">
        <v>1</v>
      </c>
      <c r="AN5" s="15">
        <v>27097.8</v>
      </c>
      <c r="AO5" s="15">
        <v>392.7</v>
      </c>
      <c r="AP5" s="15">
        <v>36.299999999999997</v>
      </c>
      <c r="AQ5" s="15">
        <v>199.3</v>
      </c>
      <c r="AR5" s="15">
        <v>3116.1</v>
      </c>
      <c r="AS5" s="15">
        <v>28.5</v>
      </c>
      <c r="AT5" s="15">
        <v>954</v>
      </c>
      <c r="AU5" s="13">
        <v>810</v>
      </c>
      <c r="AV5" s="15">
        <f si="0" t="shared"/>
        <v>51458</v>
      </c>
    </row>
    <row r="6" spans="1:48" x14ac:dyDescent="0.2">
      <c r="A6" s="17">
        <v>2009</v>
      </c>
      <c r="B6" s="15">
        <v>413.8039</v>
      </c>
      <c r="C6" s="15">
        <v>395.54500000000002</v>
      </c>
      <c r="D6" s="15">
        <v>256.91719999999998</v>
      </c>
      <c r="E6" s="15">
        <v>106.3323</v>
      </c>
      <c r="F6" s="15">
        <v>88.985699999999994</v>
      </c>
      <c r="G6" s="15">
        <v>0</v>
      </c>
      <c r="H6" s="15">
        <v>31.813300000000002</v>
      </c>
      <c r="I6" s="15">
        <v>54.309199999999997</v>
      </c>
      <c r="J6" s="15">
        <v>321.3184</v>
      </c>
      <c r="K6" s="15">
        <v>4269.7046</v>
      </c>
      <c r="L6" s="15">
        <v>82.900899999999993</v>
      </c>
      <c r="M6" s="15">
        <v>148.31819999999999</v>
      </c>
      <c r="N6" s="15">
        <v>770.8809</v>
      </c>
      <c r="O6" s="15">
        <v>38.11</v>
      </c>
      <c r="P6" s="15">
        <v>6.0225</v>
      </c>
      <c r="Q6" s="15">
        <v>426.26</v>
      </c>
      <c r="R6" s="15">
        <v>38.589399999999998</v>
      </c>
      <c r="S6" s="15">
        <v>0</v>
      </c>
      <c r="T6" s="15">
        <v>56.512300000000003</v>
      </c>
      <c r="U6" s="15">
        <v>5881.5091000000002</v>
      </c>
      <c r="V6" s="15">
        <v>361.70299999999997</v>
      </c>
      <c r="W6" s="15">
        <v>85.186599999999999</v>
      </c>
      <c r="X6" s="15">
        <v>110.0453</v>
      </c>
      <c r="Y6" s="15">
        <v>78.674099999999996</v>
      </c>
      <c r="Z6" s="15">
        <v>91.923299999999998</v>
      </c>
      <c r="AA6" s="15">
        <v>1921.9084</v>
      </c>
      <c r="AB6" s="15">
        <v>26.9376</v>
      </c>
      <c r="AC6" s="15">
        <v>31.566400000000002</v>
      </c>
      <c r="AD6" s="15">
        <v>1105.9394</v>
      </c>
      <c r="AE6" s="15">
        <v>8.0274000000000001</v>
      </c>
      <c r="AF6" s="15">
        <v>4.8094999999999999</v>
      </c>
      <c r="AG6" s="15">
        <v>11.972300000000001</v>
      </c>
      <c r="AH6" s="15">
        <v>373.58850000000001</v>
      </c>
      <c r="AI6" s="15">
        <v>10.493600000000001</v>
      </c>
      <c r="AJ6" s="15">
        <v>459.2552</v>
      </c>
      <c r="AK6" s="15">
        <v>0</v>
      </c>
      <c r="AL6" s="15">
        <v>997.84849999999994</v>
      </c>
      <c r="AM6" s="15">
        <v>4.6100000000000002E-2</v>
      </c>
      <c r="AN6" s="15">
        <v>27672.21</v>
      </c>
      <c r="AO6" s="15">
        <v>395.80920000000003</v>
      </c>
      <c r="AP6" s="15">
        <v>37.1648</v>
      </c>
      <c r="AQ6" s="15">
        <v>200.96600000000001</v>
      </c>
      <c r="AR6" s="15">
        <v>3125.0367999999999</v>
      </c>
      <c r="AS6" s="15">
        <v>29</v>
      </c>
      <c r="AT6" s="15">
        <v>938.45010000000002</v>
      </c>
      <c r="AU6" s="13">
        <v>818.89639999999997</v>
      </c>
      <c r="AV6" s="15">
        <f si="0" t="shared"/>
        <v>52285.291400000002</v>
      </c>
    </row>
    <row r="7" spans="1:48" x14ac:dyDescent="0.2">
      <c r="A7" s="17">
        <v>2010</v>
      </c>
      <c r="B7" s="15">
        <v>391.83880000000005</v>
      </c>
      <c r="C7" s="15">
        <v>362.45</v>
      </c>
      <c r="D7" s="15">
        <v>238.52230000000003</v>
      </c>
      <c r="E7" s="15">
        <v>103.7004</v>
      </c>
      <c r="F7" s="15">
        <v>88.154499999999999</v>
      </c>
      <c r="G7" s="15">
        <v>0</v>
      </c>
      <c r="H7" s="15">
        <v>29.861699999999999</v>
      </c>
      <c r="I7" s="15">
        <v>52.037500000000001</v>
      </c>
      <c r="J7" s="15">
        <v>316.5419</v>
      </c>
      <c r="K7" s="15">
        <v>4065.6773000000003</v>
      </c>
      <c r="L7" s="15">
        <v>70.302300000000002</v>
      </c>
      <c r="M7" s="15">
        <v>135.23849999999999</v>
      </c>
      <c r="N7" s="15">
        <v>761.53309999999988</v>
      </c>
      <c r="O7" s="15">
        <v>34.916899999999998</v>
      </c>
      <c r="P7" s="15">
        <v>5.3586</v>
      </c>
      <c r="Q7" s="15">
        <v>388.8109</v>
      </c>
      <c r="R7" s="15">
        <v>34.8523</v>
      </c>
      <c r="S7" s="15">
        <v>0</v>
      </c>
      <c r="T7" s="15">
        <v>53.973500000000008</v>
      </c>
      <c r="U7" s="15">
        <v>5594.7542999999978</v>
      </c>
      <c r="V7" s="15">
        <v>345.16809999999987</v>
      </c>
      <c r="W7" s="15">
        <v>85.808699999999988</v>
      </c>
      <c r="X7" s="15">
        <v>106.566</v>
      </c>
      <c r="Y7" s="15">
        <v>79.178600000000003</v>
      </c>
      <c r="Z7" s="15">
        <v>85.114999999999995</v>
      </c>
      <c r="AA7" s="15">
        <v>1746.5767000000001</v>
      </c>
      <c r="AB7" s="15">
        <v>25.147400000000001</v>
      </c>
      <c r="AC7" s="15">
        <v>27.334299999999999</v>
      </c>
      <c r="AD7" s="15">
        <v>1019.9116</v>
      </c>
      <c r="AE7" s="15">
        <v>7.8393000000000006</v>
      </c>
      <c r="AF7" s="15">
        <v>18.554099999999998</v>
      </c>
      <c r="AG7" s="15">
        <v>11.0192</v>
      </c>
      <c r="AH7" s="15">
        <v>381.91030000000001</v>
      </c>
      <c r="AI7" s="15">
        <v>9.0221999999999998</v>
      </c>
      <c r="AJ7" s="15">
        <v>451.60939999999999</v>
      </c>
      <c r="AK7" s="15">
        <v>0</v>
      </c>
      <c r="AL7" s="15">
        <v>961.17490000000009</v>
      </c>
      <c r="AM7" s="15">
        <v>9.9457000000000004</v>
      </c>
      <c r="AN7" s="15">
        <v>27205.200000000012</v>
      </c>
      <c r="AO7" s="15">
        <v>361.36799999999999</v>
      </c>
      <c r="AP7" s="15">
        <v>35.054099999999998</v>
      </c>
      <c r="AQ7" s="15">
        <v>193.8672</v>
      </c>
      <c r="AR7" s="15">
        <v>3054.2811000000002</v>
      </c>
      <c r="AS7" s="15">
        <v>30.1</v>
      </c>
      <c r="AT7" s="15">
        <v>919.57770000000005</v>
      </c>
      <c r="AU7" s="13">
        <v>888.29360000000008</v>
      </c>
      <c r="AV7" s="15">
        <f si="0" t="shared"/>
        <v>50788.148000000016</v>
      </c>
    </row>
    <row r="8" spans="1:48" x14ac:dyDescent="0.2">
      <c r="A8" s="14">
        <v>2011</v>
      </c>
      <c r="B8" s="15">
        <f>355.62+5.4637</f>
        <v>361.08370000000002</v>
      </c>
      <c r="C8" s="15">
        <f>328.6354+4.2</f>
        <v>332.83539999999999</v>
      </c>
      <c r="D8" s="15">
        <v>239.9246</v>
      </c>
      <c r="E8" s="15">
        <v>99.644599999999997</v>
      </c>
      <c r="F8" s="15">
        <v>87.338300000000004</v>
      </c>
      <c r="G8" s="15">
        <v>0</v>
      </c>
      <c r="H8" s="15">
        <v>28.516100000000002</v>
      </c>
      <c r="I8" s="15">
        <v>44.3018</v>
      </c>
      <c r="J8" s="15">
        <v>323.39179999999993</v>
      </c>
      <c r="K8" s="15">
        <v>3876.1276999999995</v>
      </c>
      <c r="L8" s="15">
        <f>66.2521+1.6973</f>
        <v>67.949399999999997</v>
      </c>
      <c r="M8" s="15">
        <v>125.5339</v>
      </c>
      <c r="N8" s="15">
        <v>726.98379999999997</v>
      </c>
      <c r="O8" s="15">
        <v>32.399500000000003</v>
      </c>
      <c r="P8" s="15">
        <v>3.6762999999999999</v>
      </c>
      <c r="Q8" s="15">
        <v>402.15</v>
      </c>
      <c r="R8" s="15">
        <v>25.166599999999999</v>
      </c>
      <c r="S8" s="15">
        <v>0</v>
      </c>
      <c r="T8" s="15">
        <v>47.909300000000009</v>
      </c>
      <c r="U8" s="15">
        <v>5191.8294999999998</v>
      </c>
      <c r="V8" s="15">
        <v>344.02889999999996</v>
      </c>
      <c r="W8" s="15">
        <v>90.947299999999998</v>
      </c>
      <c r="X8" s="15">
        <v>102.61279999999999</v>
      </c>
      <c r="Y8" s="15">
        <v>82.108999999999995</v>
      </c>
      <c r="Z8" s="15">
        <v>85.391900000000007</v>
      </c>
      <c r="AA8" s="15">
        <v>1756.6024</v>
      </c>
      <c r="AB8" s="15">
        <v>22.459199999999999</v>
      </c>
      <c r="AC8" s="15">
        <v>22.1327</v>
      </c>
      <c r="AD8" s="15">
        <v>1007.7817</v>
      </c>
      <c r="AE8" s="15">
        <v>8.0282999999999998</v>
      </c>
      <c r="AF8" s="15">
        <v>25.826699999999999</v>
      </c>
      <c r="AG8" s="15">
        <v>9.5884</v>
      </c>
      <c r="AH8" s="15">
        <v>422.83000000000004</v>
      </c>
      <c r="AI8" s="15">
        <v>7.5838000000000001</v>
      </c>
      <c r="AJ8" s="15">
        <v>445.31459999999998</v>
      </c>
      <c r="AK8" s="15">
        <v>0</v>
      </c>
      <c r="AL8" s="15">
        <v>940.69399999999985</v>
      </c>
      <c r="AM8" s="15">
        <v>10.864000000000001</v>
      </c>
      <c r="AN8" s="15">
        <v>27601.169100000003</v>
      </c>
      <c r="AO8" s="15">
        <v>310.27940000000001</v>
      </c>
      <c r="AP8" s="15">
        <v>31.219100000000001</v>
      </c>
      <c r="AQ8" s="15">
        <v>205.4469</v>
      </c>
      <c r="AR8" s="15">
        <v>2881.6444999999999</v>
      </c>
      <c r="AS8" s="15">
        <v>26.7911</v>
      </c>
      <c r="AT8" s="15">
        <v>831.43880000000001</v>
      </c>
      <c r="AU8" s="13">
        <f>878.8451+1.1627</f>
        <v>880.00779999999997</v>
      </c>
      <c r="AV8" s="15">
        <f si="0" t="shared"/>
        <v>50169.554700000015</v>
      </c>
    </row>
    <row r="9" spans="1:48" x14ac:dyDescent="0.2">
      <c r="A9" s="18">
        <v>2012</v>
      </c>
      <c r="B9" s="15">
        <v>353.16309999999999</v>
      </c>
      <c r="C9" s="15">
        <v>330.1737</v>
      </c>
      <c r="D9" s="15">
        <v>243.59109999999998</v>
      </c>
      <c r="E9" s="15">
        <v>102.2175</v>
      </c>
      <c r="F9" s="15">
        <v>86.029600000000002</v>
      </c>
      <c r="G9" s="15">
        <v>0</v>
      </c>
      <c r="H9" s="15">
        <v>25.596</v>
      </c>
      <c r="I9" s="15">
        <v>44.866299999999995</v>
      </c>
      <c r="J9" s="15">
        <v>328.22299999999996</v>
      </c>
      <c r="K9" s="15">
        <v>3778.6372000000006</v>
      </c>
      <c r="L9" s="15">
        <v>59.1479</v>
      </c>
      <c r="M9" s="15">
        <v>117.67749999999999</v>
      </c>
      <c r="N9" s="15">
        <v>745.31809999999996</v>
      </c>
      <c r="O9" s="15">
        <v>31.298300000000001</v>
      </c>
      <c r="P9" s="15">
        <v>4.8722000000000003</v>
      </c>
      <c r="Q9" s="15">
        <v>396.79</v>
      </c>
      <c r="R9" s="15">
        <v>24.408400000000004</v>
      </c>
      <c r="S9" s="15">
        <v>0</v>
      </c>
      <c r="T9" s="15">
        <v>44.324200000000005</v>
      </c>
      <c r="U9" s="15">
        <v>5133.2574999999997</v>
      </c>
      <c r="V9" s="15">
        <v>337.16610000000003</v>
      </c>
      <c r="W9" s="15">
        <v>88.8613</v>
      </c>
      <c r="X9" s="15">
        <v>107.3644</v>
      </c>
      <c r="Y9" s="15">
        <v>80.725399999999993</v>
      </c>
      <c r="Z9" s="15">
        <v>90.300700000000006</v>
      </c>
      <c r="AA9" s="15">
        <v>1758.8413</v>
      </c>
      <c r="AB9" s="15">
        <v>22.9575</v>
      </c>
      <c r="AC9" s="15">
        <v>22.043199999999999</v>
      </c>
      <c r="AD9" s="15">
        <v>1014.8179</v>
      </c>
      <c r="AE9" s="15">
        <v>7.5247999999999999</v>
      </c>
      <c r="AF9" s="15">
        <v>9.8874000000000013</v>
      </c>
      <c r="AG9" s="15">
        <v>9.4636999999999993</v>
      </c>
      <c r="AH9" s="15">
        <v>446.37940000000003</v>
      </c>
      <c r="AI9" s="15">
        <v>8.3879999999999999</v>
      </c>
      <c r="AJ9" s="15">
        <v>427.20540000000005</v>
      </c>
      <c r="AK9" s="15">
        <v>0</v>
      </c>
      <c r="AL9" s="15">
        <v>927.98090000000002</v>
      </c>
      <c r="AM9" s="15">
        <v>0</v>
      </c>
      <c r="AN9" s="15">
        <v>29387.879099999991</v>
      </c>
      <c r="AO9" s="15">
        <v>300.99520000000001</v>
      </c>
      <c r="AP9" s="15">
        <v>30.465199999999999</v>
      </c>
      <c r="AQ9" s="15">
        <v>216.37260000000001</v>
      </c>
      <c r="AR9" s="15">
        <v>2845.0056999999997</v>
      </c>
      <c r="AS9" s="15">
        <v>28.126100000000001</v>
      </c>
      <c r="AT9" s="15">
        <v>844.23320000000001</v>
      </c>
      <c r="AU9" s="13">
        <v>796.98110000000008</v>
      </c>
      <c r="AV9" s="15">
        <f si="0" t="shared"/>
        <v>51659.557199999988</v>
      </c>
    </row>
    <row r="10" spans="1:48" x14ac:dyDescent="0.2">
      <c r="A10" s="18">
        <v>2013</v>
      </c>
      <c r="B10" s="15">
        <v>347.23</v>
      </c>
      <c r="C10" s="15">
        <v>325.43</v>
      </c>
      <c r="D10" s="15">
        <v>236.86</v>
      </c>
      <c r="E10" s="15">
        <v>100.61</v>
      </c>
      <c r="F10" s="15">
        <v>85.44</v>
      </c>
      <c r="G10" s="15">
        <v>0</v>
      </c>
      <c r="H10" s="15">
        <v>25.84</v>
      </c>
      <c r="I10" s="15">
        <v>35.65</v>
      </c>
      <c r="J10" s="15">
        <v>328.04</v>
      </c>
      <c r="K10" s="15">
        <v>3752.16</v>
      </c>
      <c r="L10" s="15">
        <v>53.58</v>
      </c>
      <c r="M10" s="15">
        <v>115.63</v>
      </c>
      <c r="N10" s="15">
        <v>731.89</v>
      </c>
      <c r="O10" s="15">
        <v>32.15</v>
      </c>
      <c r="P10" s="15">
        <v>4.96</v>
      </c>
      <c r="Q10" s="15">
        <v>401.83</v>
      </c>
      <c r="R10" s="15">
        <v>24.59</v>
      </c>
      <c r="S10" s="15">
        <v>136.19999999999999</v>
      </c>
      <c r="T10" s="15">
        <v>44.44</v>
      </c>
      <c r="U10" s="15">
        <f>5002.64+12.47</f>
        <v>5015.1100000000006</v>
      </c>
      <c r="V10" s="15">
        <f>535.45-213.21</f>
        <v>322.24</v>
      </c>
      <c r="W10" s="15">
        <v>90.91</v>
      </c>
      <c r="X10" s="15">
        <v>109.15</v>
      </c>
      <c r="Y10" s="15">
        <v>77.58</v>
      </c>
      <c r="Z10" s="15">
        <v>85.19</v>
      </c>
      <c r="AA10" s="15">
        <v>1772.61</v>
      </c>
      <c r="AB10" s="15">
        <v>22.17</v>
      </c>
      <c r="AC10" s="15">
        <v>22.06</v>
      </c>
      <c r="AD10" s="15">
        <v>1002.3</v>
      </c>
      <c r="AE10" s="15">
        <v>4.2699999999999996</v>
      </c>
      <c r="AF10" s="15">
        <v>0</v>
      </c>
      <c r="AG10" s="15">
        <v>8.5500000000000007</v>
      </c>
      <c r="AH10" s="15">
        <v>297.02</v>
      </c>
      <c r="AI10" s="15">
        <v>9.6300000000000008</v>
      </c>
      <c r="AJ10" s="15">
        <v>426.88</v>
      </c>
      <c r="AK10" s="15">
        <v>0</v>
      </c>
      <c r="AL10" s="15">
        <v>905.39</v>
      </c>
      <c r="AM10" s="15">
        <v>0</v>
      </c>
      <c r="AN10" s="15">
        <v>31496.26</v>
      </c>
      <c r="AO10" s="15">
        <v>290.38</v>
      </c>
      <c r="AP10" s="15">
        <v>25.32</v>
      </c>
      <c r="AQ10" s="15">
        <v>213.21</v>
      </c>
      <c r="AR10" s="15">
        <v>2784.37</v>
      </c>
      <c r="AS10" s="15">
        <v>27.13</v>
      </c>
      <c r="AT10" s="15">
        <v>865.62</v>
      </c>
      <c r="AU10" s="13">
        <v>734.73</v>
      </c>
      <c r="AV10" s="15">
        <f si="0" t="shared"/>
        <v>53390.609999999993</v>
      </c>
    </row>
    <row r="11" spans="1:48" x14ac:dyDescent="0.2">
      <c r="A11" s="18">
        <v>2014</v>
      </c>
      <c r="B11" s="15">
        <v>344.53</v>
      </c>
      <c r="C11" s="15">
        <v>327.97</v>
      </c>
      <c r="D11" s="15">
        <v>239.26</v>
      </c>
      <c r="E11" s="15">
        <v>100.5</v>
      </c>
      <c r="F11" s="15">
        <v>76.09</v>
      </c>
      <c r="G11" s="15">
        <v>2.76</v>
      </c>
      <c r="H11" s="15">
        <v>28.13</v>
      </c>
      <c r="I11" s="15">
        <v>34.700000000000003</v>
      </c>
      <c r="J11" s="15">
        <v>329.07</v>
      </c>
      <c r="K11" s="15">
        <v>3839.75</v>
      </c>
      <c r="L11" s="15">
        <v>57.39</v>
      </c>
      <c r="M11" s="15">
        <v>112.47</v>
      </c>
      <c r="N11" s="15">
        <v>720.74</v>
      </c>
      <c r="O11" s="15">
        <v>32.869999999999997</v>
      </c>
      <c r="P11" s="15">
        <v>4.97</v>
      </c>
      <c r="Q11" s="15">
        <v>398.5</v>
      </c>
      <c r="R11" s="15">
        <v>23.58</v>
      </c>
      <c r="S11" s="15">
        <v>120.48</v>
      </c>
      <c r="T11" s="15">
        <v>44.6</v>
      </c>
      <c r="U11" s="15">
        <f>4799.95+32.34</f>
        <v>4832.29</v>
      </c>
      <c r="V11" s="15">
        <f>531.68-215.65</f>
        <v>316.02999999999997</v>
      </c>
      <c r="W11" s="15">
        <v>92.61</v>
      </c>
      <c r="X11" s="15">
        <v>107.24</v>
      </c>
      <c r="Y11" s="15">
        <v>75.31</v>
      </c>
      <c r="Z11" s="15">
        <v>80.38</v>
      </c>
      <c r="AA11" s="15">
        <v>1837.42</v>
      </c>
      <c r="AB11" s="15">
        <v>23.28</v>
      </c>
      <c r="AC11" s="15">
        <v>23.09</v>
      </c>
      <c r="AD11" s="15">
        <v>1006.99</v>
      </c>
      <c r="AE11" s="15">
        <v>4.01</v>
      </c>
      <c r="AF11" s="15">
        <v>0</v>
      </c>
      <c r="AG11" s="15">
        <v>8.6199999999999992</v>
      </c>
      <c r="AH11" s="15">
        <v>278.33999999999997</v>
      </c>
      <c r="AI11" s="15">
        <v>10.039999999999999</v>
      </c>
      <c r="AJ11" s="15">
        <v>413.91</v>
      </c>
      <c r="AK11" s="15">
        <v>2.87</v>
      </c>
      <c r="AL11" s="15">
        <v>879.67</v>
      </c>
      <c r="AM11" s="15">
        <v>0</v>
      </c>
      <c r="AN11" s="15">
        <v>32231.590000000004</v>
      </c>
      <c r="AO11" s="15">
        <v>277.36</v>
      </c>
      <c r="AP11" s="15">
        <v>25.85</v>
      </c>
      <c r="AQ11" s="15">
        <v>215.65</v>
      </c>
      <c r="AR11" s="15">
        <v>2810.44</v>
      </c>
      <c r="AS11" s="15">
        <v>26.47</v>
      </c>
      <c r="AT11" s="15">
        <v>891.68</v>
      </c>
      <c r="AU11" s="13">
        <v>674.07</v>
      </c>
      <c r="AV11" s="15">
        <f si="0" t="shared"/>
        <v>53983.570000000007</v>
      </c>
    </row>
    <row r="12" spans="1:48" x14ac:dyDescent="0.2">
      <c r="A12" s="18">
        <v>2015</v>
      </c>
      <c r="B12" s="15">
        <v>227.15</v>
      </c>
      <c r="C12" s="15">
        <v>335.54</v>
      </c>
      <c r="D12" s="15">
        <v>242.21</v>
      </c>
      <c r="E12" s="15">
        <v>102.9</v>
      </c>
      <c r="F12" s="15">
        <v>73.69</v>
      </c>
      <c r="G12" s="15">
        <v>111.76</v>
      </c>
      <c r="H12" s="15">
        <v>27.56</v>
      </c>
      <c r="I12" s="15">
        <v>27.85</v>
      </c>
      <c r="J12" s="15">
        <v>320.69</v>
      </c>
      <c r="K12" s="15">
        <v>3838.29</v>
      </c>
      <c r="L12" s="15">
        <v>58.84</v>
      </c>
      <c r="M12" s="15">
        <v>112.36</v>
      </c>
      <c r="N12" s="15">
        <v>732.92</v>
      </c>
      <c r="O12" s="15">
        <v>37.35</v>
      </c>
      <c r="P12" s="15">
        <v>5.86</v>
      </c>
      <c r="Q12" s="15">
        <v>406.08</v>
      </c>
      <c r="R12" s="15">
        <v>22.71</v>
      </c>
      <c r="S12" s="15">
        <v>96.81</v>
      </c>
      <c r="T12" s="15">
        <v>42.81</v>
      </c>
      <c r="U12" s="15">
        <v>4719.8599999999997</v>
      </c>
      <c r="V12" s="15">
        <v>321.33999999999997</v>
      </c>
      <c r="W12" s="15">
        <v>91.99</v>
      </c>
      <c r="X12" s="15">
        <v>108.85</v>
      </c>
      <c r="Y12" s="15">
        <v>76.37</v>
      </c>
      <c r="Z12" s="15">
        <v>82.81</v>
      </c>
      <c r="AA12" s="15">
        <v>1849.44</v>
      </c>
      <c r="AB12" s="15">
        <v>22.39</v>
      </c>
      <c r="AC12" s="15">
        <v>22.59</v>
      </c>
      <c r="AD12" s="15">
        <v>991.47</v>
      </c>
      <c r="AE12" s="15">
        <v>3.86</v>
      </c>
      <c r="AF12" s="15">
        <v>0</v>
      </c>
      <c r="AG12" s="15">
        <v>10.029999999999999</v>
      </c>
      <c r="AH12" s="15">
        <v>266.23</v>
      </c>
      <c r="AI12" s="15">
        <v>8.9600000000000009</v>
      </c>
      <c r="AJ12" s="15">
        <v>415.08</v>
      </c>
      <c r="AK12" s="15">
        <v>2.99</v>
      </c>
      <c r="AL12" s="15">
        <v>875.94</v>
      </c>
      <c r="AM12" s="15">
        <v>0</v>
      </c>
      <c r="AN12" s="15">
        <v>32879.699999999997</v>
      </c>
      <c r="AO12" s="15">
        <v>288.23</v>
      </c>
      <c r="AP12" s="15">
        <v>24.19</v>
      </c>
      <c r="AQ12" s="15">
        <v>212.85</v>
      </c>
      <c r="AR12" s="15">
        <v>2768.42</v>
      </c>
      <c r="AS12" s="15">
        <v>25.33</v>
      </c>
      <c r="AT12" s="15">
        <v>888.45</v>
      </c>
      <c r="AU12" s="13">
        <v>649.5</v>
      </c>
      <c r="AV12" s="15">
        <f si="0" t="shared"/>
        <v>54430.25</v>
      </c>
    </row>
    <row r="13" spans="1:48" x14ac:dyDescent="0.2">
      <c r="A13" s="18">
        <v>2016</v>
      </c>
      <c r="B13" s="20">
        <v>225.6738</v>
      </c>
      <c r="C13" s="20">
        <v>333.84109999999998</v>
      </c>
      <c r="D13" s="20">
        <v>243.7972</v>
      </c>
      <c r="E13" s="20">
        <v>105.7316</v>
      </c>
      <c r="F13" s="20">
        <v>73.778899999999993</v>
      </c>
      <c r="G13" s="20">
        <v>117.0603</v>
      </c>
      <c r="H13" s="20">
        <v>25.903700000000001</v>
      </c>
      <c r="I13" s="20">
        <v>34.958500000000001</v>
      </c>
      <c r="J13" s="20">
        <v>320.49660000000006</v>
      </c>
      <c r="K13" s="20">
        <v>3730.5334999999995</v>
      </c>
      <c r="L13" s="20">
        <v>54.627000000000002</v>
      </c>
      <c r="M13" s="20">
        <v>110.98909999999999</v>
      </c>
      <c r="N13" s="20">
        <v>745.91140000000007</v>
      </c>
      <c r="O13" s="20">
        <v>39.903999999999996</v>
      </c>
      <c r="P13" s="20">
        <v>6.0456000000000003</v>
      </c>
      <c r="Q13" s="20">
        <v>402.26</v>
      </c>
      <c r="R13" s="20">
        <v>22.233599999999999</v>
      </c>
      <c r="S13" s="20">
        <v>75.73899999999999</v>
      </c>
      <c r="T13" s="20">
        <v>43.998999999999995</v>
      </c>
      <c r="U13" s="20">
        <v>4489.2489000000005</v>
      </c>
      <c r="V13" s="20">
        <v>322.1139</v>
      </c>
      <c r="W13" s="20">
        <v>88.803899999999999</v>
      </c>
      <c r="X13" s="20">
        <v>107.7949</v>
      </c>
      <c r="Y13" s="20">
        <v>79.784499999999994</v>
      </c>
      <c r="Z13" s="20">
        <v>86.793700000000001</v>
      </c>
      <c r="AA13" s="20">
        <v>1838.4502</v>
      </c>
      <c r="AB13" s="20">
        <v>22.4895</v>
      </c>
      <c r="AC13" s="20">
        <v>22.168099999999999</v>
      </c>
      <c r="AD13" s="20">
        <v>979.48540000000003</v>
      </c>
      <c r="AE13" s="20">
        <v>4.0301</v>
      </c>
      <c r="AF13" s="20">
        <v>0</v>
      </c>
      <c r="AG13" s="20">
        <v>9.5076000000000001</v>
      </c>
      <c r="AH13" s="20">
        <v>254.28190000000001</v>
      </c>
      <c r="AI13" s="20">
        <v>9.4527999999999999</v>
      </c>
      <c r="AJ13" s="20">
        <v>430.0369</v>
      </c>
      <c r="AK13" s="20">
        <v>3.0323000000000002</v>
      </c>
      <c r="AL13" s="20">
        <v>869.42380000000003</v>
      </c>
      <c r="AM13" s="20">
        <v>0</v>
      </c>
      <c r="AN13" s="20">
        <v>33983.259999999995</v>
      </c>
      <c r="AO13" s="20">
        <v>282.83680000000004</v>
      </c>
      <c r="AP13" s="20">
        <v>28.0319</v>
      </c>
      <c r="AQ13" s="20">
        <v>215.04249999999999</v>
      </c>
      <c r="AR13" s="20">
        <v>2754.8630000000003</v>
      </c>
      <c r="AS13" s="20">
        <v>25.216100000000001</v>
      </c>
      <c r="AT13" s="20">
        <v>886.40170000000001</v>
      </c>
      <c r="AU13" s="20">
        <v>654.19230000000005</v>
      </c>
      <c r="AV13" s="15">
        <f si="0" t="shared"/>
        <v>55160.226600000002</v>
      </c>
    </row>
    <row r="14" spans="1:48" x14ac:dyDescent="0.2">
      <c r="A14" s="19">
        <v>2017</v>
      </c>
      <c r="B14" s="20">
        <v>221.54618999999997</v>
      </c>
      <c r="C14" s="20">
        <v>328.67139000000014</v>
      </c>
      <c r="D14" s="20">
        <v>244.46924000000001</v>
      </c>
      <c r="E14" s="20">
        <v>104.62608999999999</v>
      </c>
      <c r="F14" s="20">
        <v>65.477329999999967</v>
      </c>
      <c r="G14" s="20">
        <v>114.45494999999995</v>
      </c>
      <c r="H14" s="20">
        <v>23.924970000000005</v>
      </c>
      <c r="I14" s="20">
        <v>35.117299999999993</v>
      </c>
      <c r="J14" s="20">
        <v>327.84664999999995</v>
      </c>
      <c r="K14" s="20">
        <v>3685.0798</v>
      </c>
      <c r="L14" s="20">
        <v>59.233680000000007</v>
      </c>
      <c r="M14" s="20">
        <v>110.08245999999998</v>
      </c>
      <c r="N14" s="20">
        <v>753.25650000000019</v>
      </c>
      <c r="O14" s="20">
        <v>38.816360000000003</v>
      </c>
      <c r="P14" s="20">
        <v>6.0225400000000002</v>
      </c>
      <c r="Q14" s="20">
        <v>403.92498999999987</v>
      </c>
      <c r="R14" s="20">
        <v>23.241209999999999</v>
      </c>
      <c r="S14" s="20">
        <v>68.389349999999993</v>
      </c>
      <c r="T14" s="20">
        <v>42.90531</v>
      </c>
      <c r="U14" s="20">
        <f>4367.44276+27.13735</f>
        <v>4394.5801099999999</v>
      </c>
      <c r="V14" s="20">
        <v>304.03072000000003</v>
      </c>
      <c r="W14" s="20">
        <v>91.687969999999993</v>
      </c>
      <c r="X14" s="20">
        <v>108.43593999999992</v>
      </c>
      <c r="Y14" s="20">
        <v>79.661769999999962</v>
      </c>
      <c r="Z14" s="20">
        <v>89.509459999999933</v>
      </c>
      <c r="AA14" s="20">
        <v>1774.675509999998</v>
      </c>
      <c r="AB14" s="20">
        <v>22.776219999999999</v>
      </c>
      <c r="AC14" s="20">
        <v>21.659219999999991</v>
      </c>
      <c r="AD14" s="20">
        <v>946.94277999999838</v>
      </c>
      <c r="AE14" s="20">
        <v>4.0146600000000001</v>
      </c>
      <c r="AF14" s="20">
        <v>0</v>
      </c>
      <c r="AG14" s="20">
        <v>9.4298300000000008</v>
      </c>
      <c r="AH14" s="20">
        <v>247.70072000000025</v>
      </c>
      <c r="AI14" s="20">
        <v>10.037220000000001</v>
      </c>
      <c r="AJ14" s="20">
        <v>440.11140000000012</v>
      </c>
      <c r="AK14" s="20">
        <v>2.3496600000000001</v>
      </c>
      <c r="AL14" s="20">
        <v>839.34809000000007</v>
      </c>
      <c r="AM14" s="20">
        <v>0</v>
      </c>
      <c r="AN14" s="20">
        <v>34812.390000000007</v>
      </c>
      <c r="AO14" s="20">
        <v>280.53797000000037</v>
      </c>
      <c r="AP14" s="20">
        <v>27.523870000000002</v>
      </c>
      <c r="AQ14" s="20">
        <v>212.09694000000027</v>
      </c>
      <c r="AR14" s="20">
        <v>2662.4014799999982</v>
      </c>
      <c r="AS14" s="20">
        <v>24.975080000000002</v>
      </c>
      <c r="AT14" s="20">
        <v>822.44454999999914</v>
      </c>
      <c r="AU14" s="20">
        <v>653.08828999999992</v>
      </c>
      <c r="AV14" s="15">
        <f si="0" t="shared"/>
        <v>55539.495770000001</v>
      </c>
    </row>
    <row r="15" spans="1:48" x14ac:dyDescent="0.2">
      <c r="A15" s="18">
        <v>2018</v>
      </c>
      <c r="B15" s="20">
        <v>208.32919999999999</v>
      </c>
      <c r="C15" s="20">
        <v>322.79259999999999</v>
      </c>
      <c r="D15" s="20">
        <v>236.94040000000001</v>
      </c>
      <c r="E15" s="20">
        <v>112.3069</v>
      </c>
      <c r="F15" s="20">
        <v>59.33</v>
      </c>
      <c r="G15" s="20">
        <v>109.069</v>
      </c>
      <c r="H15" s="20">
        <v>21.7514</v>
      </c>
      <c r="I15" s="20">
        <v>35.623800000000003</v>
      </c>
      <c r="J15" s="20">
        <v>333.995</v>
      </c>
      <c r="K15" s="20">
        <v>3529.8969000000002</v>
      </c>
      <c r="L15" s="20">
        <v>53.809400000000004</v>
      </c>
      <c r="M15" s="20">
        <v>98.579599999999999</v>
      </c>
      <c r="N15" s="20">
        <v>721.47630000000004</v>
      </c>
      <c r="O15" s="20">
        <v>29.145200000000003</v>
      </c>
      <c r="P15" s="20">
        <v>5.1863000000000001</v>
      </c>
      <c r="Q15" s="20">
        <v>400.15</v>
      </c>
      <c r="R15" s="20">
        <v>21.1508</v>
      </c>
      <c r="S15" s="20">
        <v>58.250699999999995</v>
      </c>
      <c r="T15" s="20">
        <v>41.602899999999991</v>
      </c>
      <c r="U15" s="20">
        <v>4108.9364000000005</v>
      </c>
      <c r="V15" s="20">
        <v>292.80960000000005</v>
      </c>
      <c r="W15" s="20">
        <v>90.788899999999998</v>
      </c>
      <c r="X15" s="20">
        <v>106.81659999999999</v>
      </c>
      <c r="Y15" s="20">
        <v>75.859899999999996</v>
      </c>
      <c r="Z15" s="20">
        <v>86.443700000000007</v>
      </c>
      <c r="AA15" s="20">
        <v>1700.4206999999999</v>
      </c>
      <c r="AB15" s="20">
        <v>21.829899999999999</v>
      </c>
      <c r="AC15" s="20">
        <v>20.9939</v>
      </c>
      <c r="AD15" s="20">
        <v>908.85249999999996</v>
      </c>
      <c r="AE15" s="20">
        <v>3.3801999999999999</v>
      </c>
      <c r="AF15" s="20">
        <v>0</v>
      </c>
      <c r="AG15" s="20">
        <v>8.9791000000000007</v>
      </c>
      <c r="AH15" s="20">
        <v>242.04560000000001</v>
      </c>
      <c r="AI15" s="20">
        <v>9.2910000000000004</v>
      </c>
      <c r="AJ15" s="20">
        <v>434.92209999999989</v>
      </c>
      <c r="AK15" s="20">
        <v>2.4380999999999999</v>
      </c>
      <c r="AL15" s="20">
        <v>817.21359999999993</v>
      </c>
      <c r="AM15" s="20">
        <v>0</v>
      </c>
      <c r="AN15" s="20">
        <v>35895.730000000003</v>
      </c>
      <c r="AO15" s="20">
        <v>277.51210000000003</v>
      </c>
      <c r="AP15" s="20">
        <v>27.632000000000001</v>
      </c>
      <c r="AQ15" s="20">
        <v>201.6114</v>
      </c>
      <c r="AR15" s="20">
        <v>2599.2521999999999</v>
      </c>
      <c r="AS15" s="20">
        <v>26.0411</v>
      </c>
      <c r="AT15" s="20">
        <v>790.8279</v>
      </c>
      <c r="AU15" s="20">
        <v>623.81960000000004</v>
      </c>
      <c r="AV15" s="15">
        <f si="0" t="shared"/>
        <v>55773.834500000004</v>
      </c>
    </row>
    <row r="16" spans="1:48" x14ac:dyDescent="0.2">
      <c r="A16" s="19">
        <v>2019</v>
      </c>
      <c r="B16" s="20">
        <v>199.21330000000003</v>
      </c>
      <c r="C16" s="20">
        <v>348.54340000000002</v>
      </c>
      <c r="D16" s="20">
        <v>238.51089999999999</v>
      </c>
      <c r="E16" s="20">
        <v>105.5686</v>
      </c>
      <c r="F16" s="20">
        <v>65.432299999999998</v>
      </c>
      <c r="G16" s="20">
        <v>113.24169999999999</v>
      </c>
      <c r="H16" s="20">
        <v>23.011199999999999</v>
      </c>
      <c r="I16" s="20">
        <v>36.250100000000003</v>
      </c>
      <c r="J16" s="20">
        <v>331.27610000000004</v>
      </c>
      <c r="K16" s="20">
        <v>3583.4334000000003</v>
      </c>
      <c r="L16" s="20">
        <v>53.75480000000001</v>
      </c>
      <c r="M16" s="20">
        <v>94.763200000000026</v>
      </c>
      <c r="N16" s="20">
        <v>707.9428999999999</v>
      </c>
      <c r="O16" s="20">
        <v>27.727699999999999</v>
      </c>
      <c r="P16" s="20">
        <v>5.4737999999999998</v>
      </c>
      <c r="Q16" s="20">
        <v>398.68270000000001</v>
      </c>
      <c r="R16" s="20">
        <v>22.323700000000002</v>
      </c>
      <c r="S16" s="20">
        <v>53.312100000000001</v>
      </c>
      <c r="T16" s="20">
        <v>42.761300000000006</v>
      </c>
      <c r="U16" s="20">
        <v>3965.2754999999997</v>
      </c>
      <c r="V16" s="20">
        <v>289.0478</v>
      </c>
      <c r="W16" s="20">
        <v>83.326099999999997</v>
      </c>
      <c r="X16" s="20">
        <v>104.1885</v>
      </c>
      <c r="Y16" s="20">
        <v>77.227599999999995</v>
      </c>
      <c r="Z16" s="20">
        <v>81.723200000000006</v>
      </c>
      <c r="AA16" s="20">
        <v>1708.7911999999999</v>
      </c>
      <c r="AB16" s="20">
        <v>23.1858</v>
      </c>
      <c r="AC16" s="20">
        <v>20.840299999999999</v>
      </c>
      <c r="AD16" s="20">
        <v>916.64930000000004</v>
      </c>
      <c r="AE16" s="20">
        <v>2.9874000000000001</v>
      </c>
      <c r="AF16" s="20">
        <v>0</v>
      </c>
      <c r="AG16" s="20">
        <v>8.5129999999999999</v>
      </c>
      <c r="AH16" s="20">
        <v>241.0025</v>
      </c>
      <c r="AI16" s="20">
        <v>9.1675000000000004</v>
      </c>
      <c r="AJ16" s="20">
        <v>428.70720000000006</v>
      </c>
      <c r="AK16" s="20">
        <v>2.8292999999999999</v>
      </c>
      <c r="AL16" s="20">
        <v>832.24589999999978</v>
      </c>
      <c r="AM16" s="20">
        <v>0</v>
      </c>
      <c r="AN16" s="20">
        <v>36886.439999999995</v>
      </c>
      <c r="AO16" s="20">
        <v>277.25649999999996</v>
      </c>
      <c r="AP16" s="20">
        <v>29.820900000000002</v>
      </c>
      <c r="AQ16" s="20">
        <v>208.8528</v>
      </c>
      <c r="AR16" s="20">
        <v>2612.5221000000001</v>
      </c>
      <c r="AS16" s="20">
        <v>25.969100000000001</v>
      </c>
      <c r="AT16" s="20">
        <v>777.36169999999993</v>
      </c>
      <c r="AU16" s="20">
        <v>613.9629000000001</v>
      </c>
      <c r="AV16" s="15">
        <f>IF(A16&gt;0,SUM(B16:AU16),"")</f>
        <v>56679.117300000005</v>
      </c>
    </row>
    <row r="17" spans="48:48" x14ac:dyDescent="0.2">
      <c r="AV17" s="15" t="str">
        <f si="0" t="shared"/>
        <v/>
      </c>
    </row>
    <row r="18" spans="48:48" x14ac:dyDescent="0.2">
      <c r="AV18" s="15" t="str">
        <f si="0" t="shared"/>
        <v/>
      </c>
    </row>
    <row r="19" spans="48:48" x14ac:dyDescent="0.2">
      <c r="AV19" s="15" t="str">
        <f si="0" t="shared"/>
        <v/>
      </c>
    </row>
    <row r="20" spans="48:48" x14ac:dyDescent="0.2">
      <c r="AV20" s="15" t="str">
        <f si="0" t="shared"/>
        <v/>
      </c>
    </row>
    <row r="21" spans="48:48" x14ac:dyDescent="0.2">
      <c r="AV21" s="15" t="str">
        <f si="0" t="shared"/>
        <v/>
      </c>
    </row>
    <row r="22" spans="48:48" x14ac:dyDescent="0.2">
      <c r="AV22" s="15" t="str">
        <f si="0" t="shared"/>
        <v/>
      </c>
    </row>
    <row r="23" spans="48:48" x14ac:dyDescent="0.2">
      <c r="AV23" s="15" t="str">
        <f si="0" t="shared"/>
        <v/>
      </c>
    </row>
    <row r="24" spans="48:48" x14ac:dyDescent="0.2">
      <c r="AV24" s="15" t="str">
        <f si="0" t="shared"/>
        <v/>
      </c>
    </row>
    <row r="25" spans="48:48" x14ac:dyDescent="0.2">
      <c r="AV25" s="15" t="str">
        <f si="0" t="shared"/>
        <v/>
      </c>
    </row>
    <row r="26" spans="48:48" x14ac:dyDescent="0.2">
      <c r="AV26" s="15" t="str">
        <f si="0" t="shared"/>
        <v/>
      </c>
    </row>
    <row r="27" spans="48:48" x14ac:dyDescent="0.2">
      <c r="AV27" s="15" t="str">
        <f si="0" t="shared"/>
        <v/>
      </c>
    </row>
    <row r="28" spans="48:48" x14ac:dyDescent="0.2">
      <c r="AV28" s="15" t="str">
        <f si="0" t="shared"/>
        <v/>
      </c>
    </row>
    <row r="29" spans="48:48" x14ac:dyDescent="0.2">
      <c r="AV29" s="15" t="str">
        <f si="0" t="shared"/>
        <v/>
      </c>
    </row>
    <row r="30" spans="48:48" x14ac:dyDescent="0.2">
      <c r="AV30" s="15" t="str">
        <f si="0" t="shared"/>
        <v/>
      </c>
    </row>
    <row r="31" spans="48:48" x14ac:dyDescent="0.2">
      <c r="AV31" s="15" t="str">
        <f si="0" t="shared"/>
        <v/>
      </c>
    </row>
    <row r="32" spans="48:48" x14ac:dyDescent="0.2">
      <c r="AV32" s="15" t="str">
        <f si="0" t="shared"/>
        <v/>
      </c>
    </row>
    <row r="33" spans="48:48" x14ac:dyDescent="0.2">
      <c r="AV33" s="15" t="str">
        <f si="0" t="shared"/>
        <v/>
      </c>
    </row>
    <row r="34" spans="48:48" x14ac:dyDescent="0.2">
      <c r="AV34" s="15" t="str">
        <f si="0" t="shared"/>
        <v/>
      </c>
    </row>
    <row r="35" spans="48:48" x14ac:dyDescent="0.2">
      <c r="AV35" s="15" t="str">
        <f si="0" t="shared"/>
        <v/>
      </c>
    </row>
    <row r="36" spans="48:48" x14ac:dyDescent="0.2">
      <c r="AV36" s="15" t="str">
        <f si="0" t="shared"/>
        <v/>
      </c>
    </row>
    <row r="37" spans="48:48" x14ac:dyDescent="0.2">
      <c r="AV37" s="15" t="str">
        <f si="0" t="shared"/>
        <v/>
      </c>
    </row>
    <row r="38" spans="48:48" x14ac:dyDescent="0.2">
      <c r="AV38" s="15" t="str">
        <f si="0" t="shared"/>
        <v/>
      </c>
    </row>
    <row r="39" spans="48:48" x14ac:dyDescent="0.2">
      <c r="AV39" s="15" t="str">
        <f si="0" t="shared"/>
        <v/>
      </c>
    </row>
    <row r="40" spans="48:48" x14ac:dyDescent="0.2">
      <c r="AV40" s="15" t="str">
        <f si="0" t="shared"/>
        <v/>
      </c>
    </row>
    <row r="41" spans="48:48" x14ac:dyDescent="0.2">
      <c r="AV41" s="15" t="str">
        <f si="0" t="shared"/>
        <v/>
      </c>
    </row>
    <row r="42" spans="48:48" x14ac:dyDescent="0.2">
      <c r="AV42" s="15" t="str">
        <f si="0" t="shared"/>
        <v/>
      </c>
    </row>
    <row r="43" spans="48:48" x14ac:dyDescent="0.2">
      <c r="AV43" s="15" t="str">
        <f si="0" t="shared"/>
        <v/>
      </c>
    </row>
    <row r="44" spans="48:48" x14ac:dyDescent="0.2">
      <c r="AV44" s="15" t="str">
        <f si="0" t="shared"/>
        <v/>
      </c>
    </row>
    <row r="45" spans="48:48" x14ac:dyDescent="0.2">
      <c r="AV45" s="15" t="str">
        <f si="0" t="shared"/>
        <v/>
      </c>
    </row>
    <row r="46" spans="48:48" x14ac:dyDescent="0.2">
      <c r="AV46" s="15" t="str">
        <f si="0" t="shared"/>
        <v/>
      </c>
    </row>
    <row r="47" spans="48:48" x14ac:dyDescent="0.2">
      <c r="AV47" s="15" t="str">
        <f si="0" t="shared"/>
        <v/>
      </c>
    </row>
    <row r="48" spans="48:48" x14ac:dyDescent="0.2">
      <c r="AV48" s="15" t="str">
        <f si="0" t="shared"/>
        <v/>
      </c>
    </row>
    <row r="49" spans="48:48" x14ac:dyDescent="0.2">
      <c r="AV49" s="15" t="str">
        <f si="0" t="shared"/>
        <v/>
      </c>
    </row>
    <row r="50" spans="48:48" x14ac:dyDescent="0.2">
      <c r="AV50" s="15" t="str">
        <f si="0" t="shared"/>
        <v/>
      </c>
    </row>
    <row r="51" spans="48:48" x14ac:dyDescent="0.2">
      <c r="AV51" s="15" t="str">
        <f si="0" t="shared"/>
        <v/>
      </c>
    </row>
    <row r="52" spans="48:48" x14ac:dyDescent="0.2">
      <c r="AV52" s="15" t="str">
        <f si="0" t="shared"/>
        <v/>
      </c>
    </row>
    <row r="53" spans="48:48" x14ac:dyDescent="0.2">
      <c r="AV53" s="15" t="str">
        <f si="0" t="shared"/>
        <v/>
      </c>
    </row>
    <row r="54" spans="48:48" x14ac:dyDescent="0.2">
      <c r="AV54" s="15" t="str">
        <f si="0" t="shared"/>
        <v/>
      </c>
    </row>
    <row r="55" spans="48:48" x14ac:dyDescent="0.2">
      <c r="AV55" s="15" t="str">
        <f si="0" t="shared"/>
        <v/>
      </c>
    </row>
    <row r="56" spans="48:48" x14ac:dyDescent="0.2">
      <c r="AV56" s="15" t="str">
        <f si="0" t="shared"/>
        <v/>
      </c>
    </row>
    <row r="57" spans="48:48" x14ac:dyDescent="0.2">
      <c r="AV57" s="15" t="str">
        <f si="0" t="shared"/>
        <v/>
      </c>
    </row>
    <row r="58" spans="48:48" x14ac:dyDescent="0.2">
      <c r="AV58" s="15" t="str">
        <f si="0" t="shared"/>
        <v/>
      </c>
    </row>
    <row r="59" spans="48:48" x14ac:dyDescent="0.2">
      <c r="AV59" s="15" t="str">
        <f si="0" t="shared"/>
        <v/>
      </c>
    </row>
    <row r="60" spans="48:48" x14ac:dyDescent="0.2">
      <c r="AV60" s="15" t="str">
        <f si="0" t="shared"/>
        <v/>
      </c>
    </row>
    <row r="61" spans="48:48" x14ac:dyDescent="0.2">
      <c r="AV61" s="15" t="str">
        <f si="0" t="shared"/>
        <v/>
      </c>
    </row>
    <row r="62" spans="48:48" x14ac:dyDescent="0.2">
      <c r="AV62" s="15" t="str">
        <f si="0" t="shared"/>
        <v/>
      </c>
    </row>
    <row r="63" spans="48:48" x14ac:dyDescent="0.2">
      <c r="AV63" s="15" t="str">
        <f si="0" t="shared"/>
        <v/>
      </c>
    </row>
    <row r="64" spans="48:48" x14ac:dyDescent="0.2">
      <c r="AV64" s="15" t="str">
        <f si="0" t="shared"/>
        <v/>
      </c>
    </row>
    <row r="65" spans="48:48" x14ac:dyDescent="0.2">
      <c r="AV65" s="15" t="str">
        <f si="0" t="shared"/>
        <v/>
      </c>
    </row>
    <row r="66" spans="48:48" x14ac:dyDescent="0.2">
      <c r="AV66" s="15" t="str">
        <f ref="AV66:AV129" si="1" t="shared">IF(A66&gt;0,SUM(B66:AU66),"")</f>
        <v/>
      </c>
    </row>
    <row r="67" spans="48:48" x14ac:dyDescent="0.2">
      <c r="AV67" s="15" t="str">
        <f si="1" t="shared"/>
        <v/>
      </c>
    </row>
    <row r="68" spans="48:48" x14ac:dyDescent="0.2">
      <c r="AV68" s="15" t="str">
        <f si="1" t="shared"/>
        <v/>
      </c>
    </row>
    <row r="69" spans="48:48" x14ac:dyDescent="0.2">
      <c r="AV69" s="15" t="str">
        <f si="1" t="shared"/>
        <v/>
      </c>
    </row>
    <row r="70" spans="48:48" x14ac:dyDescent="0.2">
      <c r="AV70" s="15" t="str">
        <f si="1" t="shared"/>
        <v/>
      </c>
    </row>
    <row r="71" spans="48:48" x14ac:dyDescent="0.2">
      <c r="AV71" s="15" t="str">
        <f si="1" t="shared"/>
        <v/>
      </c>
    </row>
    <row r="72" spans="48:48" x14ac:dyDescent="0.2">
      <c r="AV72" s="15" t="str">
        <f si="1" t="shared"/>
        <v/>
      </c>
    </row>
    <row r="73" spans="48:48" x14ac:dyDescent="0.2">
      <c r="AV73" s="15" t="str">
        <f si="1" t="shared"/>
        <v/>
      </c>
    </row>
    <row r="74" spans="48:48" x14ac:dyDescent="0.2">
      <c r="AV74" s="15" t="str">
        <f si="1" t="shared"/>
        <v/>
      </c>
    </row>
    <row r="75" spans="48:48" x14ac:dyDescent="0.2">
      <c r="AV75" s="15" t="str">
        <f si="1" t="shared"/>
        <v/>
      </c>
    </row>
    <row r="76" spans="48:48" x14ac:dyDescent="0.2">
      <c r="AV76" s="15" t="str">
        <f si="1" t="shared"/>
        <v/>
      </c>
    </row>
    <row r="77" spans="48:48" x14ac:dyDescent="0.2">
      <c r="AV77" s="15" t="str">
        <f si="1" t="shared"/>
        <v/>
      </c>
    </row>
    <row r="78" spans="48:48" x14ac:dyDescent="0.2">
      <c r="AV78" s="15" t="str">
        <f si="1" t="shared"/>
        <v/>
      </c>
    </row>
    <row r="79" spans="48:48" x14ac:dyDescent="0.2">
      <c r="AV79" s="15" t="str">
        <f si="1" t="shared"/>
        <v/>
      </c>
    </row>
    <row r="80" spans="48:48" x14ac:dyDescent="0.2">
      <c r="AV80" s="15" t="str">
        <f si="1" t="shared"/>
        <v/>
      </c>
    </row>
    <row r="81" spans="48:48" x14ac:dyDescent="0.2">
      <c r="AV81" s="15" t="str">
        <f si="1" t="shared"/>
        <v/>
      </c>
    </row>
    <row r="82" spans="48:48" x14ac:dyDescent="0.2">
      <c r="AV82" s="15" t="str">
        <f si="1" t="shared"/>
        <v/>
      </c>
    </row>
    <row r="83" spans="48:48" x14ac:dyDescent="0.2">
      <c r="AV83" s="15" t="str">
        <f si="1" t="shared"/>
        <v/>
      </c>
    </row>
    <row r="84" spans="48:48" x14ac:dyDescent="0.2">
      <c r="AV84" s="15" t="str">
        <f si="1" t="shared"/>
        <v/>
      </c>
    </row>
    <row r="85" spans="48:48" x14ac:dyDescent="0.2">
      <c r="AV85" s="15" t="str">
        <f si="1" t="shared"/>
        <v/>
      </c>
    </row>
    <row r="86" spans="48:48" x14ac:dyDescent="0.2">
      <c r="AV86" s="15" t="str">
        <f si="1" t="shared"/>
        <v/>
      </c>
    </row>
    <row r="87" spans="48:48" x14ac:dyDescent="0.2">
      <c r="AV87" s="15" t="str">
        <f si="1" t="shared"/>
        <v/>
      </c>
    </row>
    <row r="88" spans="48:48" x14ac:dyDescent="0.2">
      <c r="AV88" s="15" t="str">
        <f si="1" t="shared"/>
        <v/>
      </c>
    </row>
    <row r="89" spans="48:48" x14ac:dyDescent="0.2">
      <c r="AV89" s="15" t="str">
        <f si="1" t="shared"/>
        <v/>
      </c>
    </row>
    <row r="90" spans="48:48" x14ac:dyDescent="0.2">
      <c r="AV90" s="15" t="str">
        <f si="1" t="shared"/>
        <v/>
      </c>
    </row>
    <row r="91" spans="48:48" x14ac:dyDescent="0.2">
      <c r="AV91" s="15" t="str">
        <f si="1" t="shared"/>
        <v/>
      </c>
    </row>
    <row r="92" spans="48:48" x14ac:dyDescent="0.2">
      <c r="AV92" s="15" t="str">
        <f si="1" t="shared"/>
        <v/>
      </c>
    </row>
    <row r="93" spans="48:48" x14ac:dyDescent="0.2">
      <c r="AV93" s="15" t="str">
        <f si="1" t="shared"/>
        <v/>
      </c>
    </row>
    <row r="94" spans="48:48" x14ac:dyDescent="0.2">
      <c r="AV94" s="15" t="str">
        <f si="1" t="shared"/>
        <v/>
      </c>
    </row>
    <row r="95" spans="48:48" x14ac:dyDescent="0.2">
      <c r="AV95" s="15" t="str">
        <f si="1" t="shared"/>
        <v/>
      </c>
    </row>
    <row r="96" spans="48:48" x14ac:dyDescent="0.2">
      <c r="AV96" s="15" t="str">
        <f si="1" t="shared"/>
        <v/>
      </c>
    </row>
    <row r="97" spans="48:48" x14ac:dyDescent="0.2">
      <c r="AV97" s="15" t="str">
        <f si="1" t="shared"/>
        <v/>
      </c>
    </row>
    <row r="98" spans="48:48" x14ac:dyDescent="0.2">
      <c r="AV98" s="15" t="str">
        <f si="1" t="shared"/>
        <v/>
      </c>
    </row>
    <row r="99" spans="48:48" x14ac:dyDescent="0.2">
      <c r="AV99" s="15" t="str">
        <f si="1" t="shared"/>
        <v/>
      </c>
    </row>
    <row r="100" spans="48:48" x14ac:dyDescent="0.2">
      <c r="AV100" s="15" t="str">
        <f si="1" t="shared"/>
        <v/>
      </c>
    </row>
    <row r="101" spans="48:48" x14ac:dyDescent="0.2">
      <c r="AV101" s="15" t="str">
        <f si="1" t="shared"/>
        <v/>
      </c>
    </row>
    <row r="102" spans="48:48" x14ac:dyDescent="0.2">
      <c r="AV102" s="15" t="str">
        <f si="1" t="shared"/>
        <v/>
      </c>
    </row>
    <row r="103" spans="48:48" x14ac:dyDescent="0.2">
      <c r="AV103" s="15" t="str">
        <f si="1" t="shared"/>
        <v/>
      </c>
    </row>
    <row r="104" spans="48:48" x14ac:dyDescent="0.2">
      <c r="AV104" s="15" t="str">
        <f si="1" t="shared"/>
        <v/>
      </c>
    </row>
    <row r="105" spans="48:48" x14ac:dyDescent="0.2">
      <c r="AV105" s="15" t="str">
        <f si="1" t="shared"/>
        <v/>
      </c>
    </row>
    <row r="106" spans="48:48" x14ac:dyDescent="0.2">
      <c r="AV106" s="15" t="str">
        <f si="1" t="shared"/>
        <v/>
      </c>
    </row>
    <row r="107" spans="48:48" x14ac:dyDescent="0.2">
      <c r="AV107" s="15" t="str">
        <f si="1" t="shared"/>
        <v/>
      </c>
    </row>
    <row r="108" spans="48:48" x14ac:dyDescent="0.2">
      <c r="AV108" s="15" t="str">
        <f si="1" t="shared"/>
        <v/>
      </c>
    </row>
    <row r="109" spans="48:48" x14ac:dyDescent="0.2">
      <c r="AV109" s="15" t="str">
        <f si="1" t="shared"/>
        <v/>
      </c>
    </row>
    <row r="110" spans="48:48" x14ac:dyDescent="0.2">
      <c r="AV110" s="15" t="str">
        <f si="1" t="shared"/>
        <v/>
      </c>
    </row>
    <row r="111" spans="48:48" x14ac:dyDescent="0.2">
      <c r="AV111" s="15" t="str">
        <f si="1" t="shared"/>
        <v/>
      </c>
    </row>
    <row r="112" spans="48:48" x14ac:dyDescent="0.2">
      <c r="AV112" s="15" t="str">
        <f si="1" t="shared"/>
        <v/>
      </c>
    </row>
    <row r="113" spans="48:48" x14ac:dyDescent="0.2">
      <c r="AV113" s="15" t="str">
        <f si="1" t="shared"/>
        <v/>
      </c>
    </row>
    <row r="114" spans="48:48" x14ac:dyDescent="0.2">
      <c r="AV114" s="15" t="str">
        <f si="1" t="shared"/>
        <v/>
      </c>
    </row>
    <row r="115" spans="48:48" x14ac:dyDescent="0.2">
      <c r="AV115" s="15" t="str">
        <f si="1" t="shared"/>
        <v/>
      </c>
    </row>
    <row r="116" spans="48:48" x14ac:dyDescent="0.2">
      <c r="AV116" s="15" t="str">
        <f si="1" t="shared"/>
        <v/>
      </c>
    </row>
    <row r="117" spans="48:48" x14ac:dyDescent="0.2">
      <c r="AV117" s="15" t="str">
        <f si="1" t="shared"/>
        <v/>
      </c>
    </row>
    <row r="118" spans="48:48" x14ac:dyDescent="0.2">
      <c r="AV118" s="15" t="str">
        <f si="1" t="shared"/>
        <v/>
      </c>
    </row>
    <row r="119" spans="48:48" x14ac:dyDescent="0.2">
      <c r="AV119" s="15" t="str">
        <f si="1" t="shared"/>
        <v/>
      </c>
    </row>
    <row r="120" spans="48:48" x14ac:dyDescent="0.2">
      <c r="AV120" s="15" t="str">
        <f si="1" t="shared"/>
        <v/>
      </c>
    </row>
    <row r="121" spans="48:48" x14ac:dyDescent="0.2">
      <c r="AV121" s="15" t="str">
        <f si="1" t="shared"/>
        <v/>
      </c>
    </row>
    <row r="122" spans="48:48" x14ac:dyDescent="0.2">
      <c r="AV122" s="15" t="str">
        <f si="1" t="shared"/>
        <v/>
      </c>
    </row>
    <row r="123" spans="48:48" x14ac:dyDescent="0.2">
      <c r="AV123" s="15" t="str">
        <f si="1" t="shared"/>
        <v/>
      </c>
    </row>
    <row r="124" spans="48:48" x14ac:dyDescent="0.2">
      <c r="AV124" s="15" t="str">
        <f si="1" t="shared"/>
        <v/>
      </c>
    </row>
    <row r="125" spans="48:48" x14ac:dyDescent="0.2">
      <c r="AV125" s="15" t="str">
        <f si="1" t="shared"/>
        <v/>
      </c>
    </row>
    <row r="126" spans="48:48" x14ac:dyDescent="0.2">
      <c r="AV126" s="15" t="str">
        <f si="1" t="shared"/>
        <v/>
      </c>
    </row>
    <row r="127" spans="48:48" x14ac:dyDescent="0.2">
      <c r="AV127" s="15" t="str">
        <f si="1" t="shared"/>
        <v/>
      </c>
    </row>
    <row r="128" spans="48:48" x14ac:dyDescent="0.2">
      <c r="AV128" s="15" t="str">
        <f si="1" t="shared"/>
        <v/>
      </c>
    </row>
    <row r="129" spans="48:48" x14ac:dyDescent="0.2">
      <c r="AV129" s="15" t="str">
        <f si="1" t="shared"/>
        <v/>
      </c>
    </row>
    <row r="130" spans="48:48" x14ac:dyDescent="0.2">
      <c r="AV130" s="15" t="str">
        <f ref="AV130:AV186" si="2" t="shared">IF(A130&gt;0,SUM(B130:AU130),"")</f>
        <v/>
      </c>
    </row>
    <row r="131" spans="48:48" x14ac:dyDescent="0.2">
      <c r="AV131" s="15" t="str">
        <f si="2" t="shared"/>
        <v/>
      </c>
    </row>
    <row r="132" spans="48:48" x14ac:dyDescent="0.2">
      <c r="AV132" s="15" t="str">
        <f si="2" t="shared"/>
        <v/>
      </c>
    </row>
    <row r="133" spans="48:48" x14ac:dyDescent="0.2">
      <c r="AV133" s="15" t="str">
        <f si="2" t="shared"/>
        <v/>
      </c>
    </row>
    <row r="134" spans="48:48" x14ac:dyDescent="0.2">
      <c r="AV134" s="15" t="str">
        <f si="2" t="shared"/>
        <v/>
      </c>
    </row>
    <row r="135" spans="48:48" x14ac:dyDescent="0.2">
      <c r="AV135" s="15" t="str">
        <f si="2" t="shared"/>
        <v/>
      </c>
    </row>
    <row r="136" spans="48:48" x14ac:dyDescent="0.2">
      <c r="AV136" s="15" t="str">
        <f si="2" t="shared"/>
        <v/>
      </c>
    </row>
    <row r="137" spans="48:48" x14ac:dyDescent="0.2">
      <c r="AV137" s="15" t="str">
        <f si="2" t="shared"/>
        <v/>
      </c>
    </row>
    <row r="138" spans="48:48" x14ac:dyDescent="0.2">
      <c r="AV138" s="15" t="str">
        <f si="2" t="shared"/>
        <v/>
      </c>
    </row>
    <row r="139" spans="48:48" x14ac:dyDescent="0.2">
      <c r="AV139" s="15" t="str">
        <f si="2" t="shared"/>
        <v/>
      </c>
    </row>
    <row r="140" spans="48:48" x14ac:dyDescent="0.2">
      <c r="AV140" s="15" t="str">
        <f si="2" t="shared"/>
        <v/>
      </c>
    </row>
    <row r="141" spans="48:48" x14ac:dyDescent="0.2">
      <c r="AV141" s="15" t="str">
        <f si="2" t="shared"/>
        <v/>
      </c>
    </row>
    <row r="142" spans="48:48" x14ac:dyDescent="0.2">
      <c r="AV142" s="15" t="str">
        <f si="2" t="shared"/>
        <v/>
      </c>
    </row>
    <row r="143" spans="48:48" x14ac:dyDescent="0.2">
      <c r="AV143" s="15" t="str">
        <f si="2" t="shared"/>
        <v/>
      </c>
    </row>
    <row r="144" spans="48:48" x14ac:dyDescent="0.2">
      <c r="AV144" s="15" t="str">
        <f si="2" t="shared"/>
        <v/>
      </c>
    </row>
    <row r="145" spans="48:48" x14ac:dyDescent="0.2">
      <c r="AV145" s="15" t="str">
        <f si="2" t="shared"/>
        <v/>
      </c>
    </row>
    <row r="146" spans="48:48" x14ac:dyDescent="0.2">
      <c r="AV146" s="15" t="str">
        <f si="2" t="shared"/>
        <v/>
      </c>
    </row>
    <row r="147" spans="48:48" x14ac:dyDescent="0.2">
      <c r="AV147" s="15" t="str">
        <f si="2" t="shared"/>
        <v/>
      </c>
    </row>
    <row r="148" spans="48:48" x14ac:dyDescent="0.2">
      <c r="AV148" s="15" t="str">
        <f si="2" t="shared"/>
        <v/>
      </c>
    </row>
    <row r="149" spans="48:48" x14ac:dyDescent="0.2">
      <c r="AV149" s="15" t="str">
        <f si="2" t="shared"/>
        <v/>
      </c>
    </row>
    <row r="150" spans="48:48" x14ac:dyDescent="0.2">
      <c r="AV150" s="15" t="str">
        <f si="2" t="shared"/>
        <v/>
      </c>
    </row>
    <row r="151" spans="48:48" x14ac:dyDescent="0.2">
      <c r="AV151" s="15" t="str">
        <f si="2" t="shared"/>
        <v/>
      </c>
    </row>
    <row r="152" spans="48:48" x14ac:dyDescent="0.2">
      <c r="AV152" s="15" t="str">
        <f si="2" t="shared"/>
        <v/>
      </c>
    </row>
    <row r="153" spans="48:48" x14ac:dyDescent="0.2">
      <c r="AV153" s="15" t="str">
        <f si="2" t="shared"/>
        <v/>
      </c>
    </row>
    <row r="154" spans="48:48" x14ac:dyDescent="0.2">
      <c r="AV154" s="15" t="str">
        <f si="2" t="shared"/>
        <v/>
      </c>
    </row>
    <row r="155" spans="48:48" x14ac:dyDescent="0.2">
      <c r="AV155" s="15" t="str">
        <f si="2" t="shared"/>
        <v/>
      </c>
    </row>
    <row r="156" spans="48:48" x14ac:dyDescent="0.2">
      <c r="AV156" s="15" t="str">
        <f si="2" t="shared"/>
        <v/>
      </c>
    </row>
    <row r="157" spans="48:48" x14ac:dyDescent="0.2">
      <c r="AV157" s="15" t="str">
        <f si="2" t="shared"/>
        <v/>
      </c>
    </row>
    <row r="158" spans="48:48" x14ac:dyDescent="0.2">
      <c r="AV158" s="15" t="str">
        <f si="2" t="shared"/>
        <v/>
      </c>
    </row>
    <row r="159" spans="48:48" x14ac:dyDescent="0.2">
      <c r="AV159" s="15" t="str">
        <f si="2" t="shared"/>
        <v/>
      </c>
    </row>
    <row r="160" spans="48:48" x14ac:dyDescent="0.2">
      <c r="AV160" s="15" t="str">
        <f si="2" t="shared"/>
        <v/>
      </c>
    </row>
    <row r="161" spans="48:48" x14ac:dyDescent="0.2">
      <c r="AV161" s="15" t="str">
        <f si="2" t="shared"/>
        <v/>
      </c>
    </row>
    <row r="162" spans="48:48" x14ac:dyDescent="0.2">
      <c r="AV162" s="15" t="str">
        <f si="2" t="shared"/>
        <v/>
      </c>
    </row>
    <row r="163" spans="48:48" x14ac:dyDescent="0.2">
      <c r="AV163" s="15" t="str">
        <f si="2" t="shared"/>
        <v/>
      </c>
    </row>
    <row r="164" spans="48:48" x14ac:dyDescent="0.2">
      <c r="AV164" s="15" t="str">
        <f si="2" t="shared"/>
        <v/>
      </c>
    </row>
    <row r="165" spans="48:48" x14ac:dyDescent="0.2">
      <c r="AV165" s="15" t="str">
        <f si="2" t="shared"/>
        <v/>
      </c>
    </row>
    <row r="166" spans="48:48" x14ac:dyDescent="0.2">
      <c r="AV166" s="15" t="str">
        <f si="2" t="shared"/>
        <v/>
      </c>
    </row>
    <row r="167" spans="48:48" x14ac:dyDescent="0.2">
      <c r="AV167" s="15" t="str">
        <f si="2" t="shared"/>
        <v/>
      </c>
    </row>
    <row r="168" spans="48:48" x14ac:dyDescent="0.2">
      <c r="AV168" s="15" t="str">
        <f si="2" t="shared"/>
        <v/>
      </c>
    </row>
    <row r="169" spans="48:48" x14ac:dyDescent="0.2">
      <c r="AV169" s="15" t="str">
        <f si="2" t="shared"/>
        <v/>
      </c>
    </row>
    <row r="170" spans="48:48" x14ac:dyDescent="0.2">
      <c r="AV170" s="15" t="str">
        <f si="2" t="shared"/>
        <v/>
      </c>
    </row>
    <row r="171" spans="48:48" x14ac:dyDescent="0.2">
      <c r="AV171" s="15" t="str">
        <f si="2" t="shared"/>
        <v/>
      </c>
    </row>
    <row r="172" spans="48:48" x14ac:dyDescent="0.2">
      <c r="AV172" s="15" t="str">
        <f si="2" t="shared"/>
        <v/>
      </c>
    </row>
    <row r="173" spans="48:48" x14ac:dyDescent="0.2">
      <c r="AV173" s="15" t="str">
        <f si="2" t="shared"/>
        <v/>
      </c>
    </row>
    <row r="174" spans="48:48" x14ac:dyDescent="0.2">
      <c r="AV174" s="15" t="str">
        <f si="2" t="shared"/>
        <v/>
      </c>
    </row>
    <row r="175" spans="48:48" x14ac:dyDescent="0.2">
      <c r="AV175" s="15" t="str">
        <f si="2" t="shared"/>
        <v/>
      </c>
    </row>
    <row r="176" spans="48:48" x14ac:dyDescent="0.2">
      <c r="AV176" s="15" t="str">
        <f si="2" t="shared"/>
        <v/>
      </c>
    </row>
    <row r="177" spans="48:48" x14ac:dyDescent="0.2">
      <c r="AV177" s="15" t="str">
        <f si="2" t="shared"/>
        <v/>
      </c>
    </row>
    <row r="178" spans="48:48" x14ac:dyDescent="0.2">
      <c r="AV178" s="15" t="str">
        <f si="2" t="shared"/>
        <v/>
      </c>
    </row>
    <row r="179" spans="48:48" x14ac:dyDescent="0.2">
      <c r="AV179" s="15" t="str">
        <f si="2" t="shared"/>
        <v/>
      </c>
    </row>
    <row r="180" spans="48:48" x14ac:dyDescent="0.2">
      <c r="AV180" s="15" t="str">
        <f si="2" t="shared"/>
        <v/>
      </c>
    </row>
    <row r="181" spans="48:48" x14ac:dyDescent="0.2">
      <c r="AV181" s="15" t="str">
        <f si="2" t="shared"/>
        <v/>
      </c>
    </row>
    <row r="182" spans="48:48" x14ac:dyDescent="0.2">
      <c r="AV182" s="15" t="str">
        <f si="2" t="shared"/>
        <v/>
      </c>
    </row>
    <row r="183" spans="48:48" x14ac:dyDescent="0.2">
      <c r="AV183" s="15" t="str">
        <f si="2" t="shared"/>
        <v/>
      </c>
    </row>
    <row r="184" spans="48:48" x14ac:dyDescent="0.2">
      <c r="AV184" s="15" t="str">
        <f si="2" t="shared"/>
        <v/>
      </c>
    </row>
    <row r="185" spans="48:48" x14ac:dyDescent="0.2">
      <c r="AV185" s="15" t="str">
        <f si="2" t="shared"/>
        <v/>
      </c>
    </row>
    <row r="186" spans="48:48" x14ac:dyDescent="0.2">
      <c r="AV186" s="15" t="str">
        <f si="2" t="shared"/>
        <v/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2007-01-12T16:57:57Z</dcterms:created>
  <dc:creator>Navara, Megan [LEGIS]</dc:creator>
  <cp:lastModifiedBy>Broich, Adam [LEGIS]</cp:lastModifiedBy>
  <cp:lastPrinted>2019-10-30T14:37:27Z</cp:lastPrinted>
  <dcterms:modified xsi:type="dcterms:W3CDTF">2020-07-10T16:15:50Z</dcterms:modified>
</cp:coreProperties>
</file>