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3630" windowWidth="8355" xWindow="240" yWindow="60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Factbook!$A$1:$O$49</definedName>
  </definedNames>
  <calcPr calcId="162913"/>
</workbook>
</file>

<file path=xl/calcChain.xml><?xml version="1.0" encoding="utf-8"?>
<calcChain xmlns="http://schemas.openxmlformats.org/spreadsheetml/2006/main">
  <c i="1" l="1" r="B42"/>
  <c i="1" r="J42" s="1"/>
  <c i="1" r="B41"/>
  <c i="1" r="H41" s="1"/>
  <c i="1" r="B40"/>
  <c i="1" r="H40" s="1"/>
  <c i="1" r="B39"/>
  <c i="1" r="J39" s="1"/>
  <c i="1" r="B38"/>
  <c i="1" r="J38" s="1"/>
  <c i="1" r="B37"/>
  <c i="1" r="H37" s="1"/>
  <c i="1" r="B36"/>
  <c i="1" r="H36" s="1"/>
  <c i="1" r="B35"/>
  <c i="1" r="J35" s="1"/>
  <c i="1" r="B34"/>
  <c i="1" r="J34" s="1"/>
  <c i="1" r="B33"/>
  <c i="1" r="J33" s="1"/>
  <c i="1" l="1" r="D33"/>
  <c i="1" r="D39"/>
  <c i="1" r="D35"/>
  <c i="1" r="F41"/>
  <c i="1" r="F37"/>
  <c i="1" r="H33"/>
  <c i="1" r="H39"/>
  <c i="1" r="H35"/>
  <c i="1" r="J41"/>
  <c i="1" r="J37"/>
  <c i="1" r="D42"/>
  <c i="1" r="D38"/>
  <c i="1" r="D34"/>
  <c i="1" r="F40"/>
  <c i="1" r="F36"/>
  <c i="1" r="H42"/>
  <c i="1" r="H38"/>
  <c i="1" r="H34"/>
  <c i="1" r="J40"/>
  <c i="1" r="J36"/>
  <c i="1" r="D41"/>
  <c i="1" r="D37"/>
  <c i="1" r="F33"/>
  <c i="1" r="F39"/>
  <c i="1" r="F35"/>
  <c i="1" r="D40"/>
  <c i="1" r="D36"/>
  <c i="1" r="F42"/>
  <c i="1" r="F38"/>
  <c i="1" r="F34"/>
</calcChain>
</file>

<file path=xl/sharedStrings.xml><?xml version="1.0" encoding="utf-8"?>
<sst xmlns="http://schemas.openxmlformats.org/spreadsheetml/2006/main" count="46" uniqueCount="20">
  <si>
    <t>(in millions)</t>
  </si>
  <si>
    <t xml:space="preserve"> </t>
  </si>
  <si>
    <t>Gross Farm</t>
  </si>
  <si>
    <t>Net Farm</t>
  </si>
  <si>
    <t>Calendar</t>
  </si>
  <si>
    <t>Income</t>
  </si>
  <si>
    <t>Expenses</t>
  </si>
  <si>
    <t xml:space="preserve">   Year   </t>
  </si>
  <si>
    <t>Per Farm</t>
  </si>
  <si>
    <t>Totals may not add due to rounding.</t>
  </si>
  <si>
    <t>CalendarYear</t>
  </si>
  <si>
    <t>NetFarmIncomePerFarm</t>
  </si>
  <si>
    <t>GrossFarmIncome</t>
  </si>
  <si>
    <t>FarmProductionExpenses</t>
  </si>
  <si>
    <t>TotalNetFarmIncome</t>
  </si>
  <si>
    <t>Iowa Net Farm Income</t>
  </si>
  <si>
    <t>Farm Production</t>
  </si>
  <si>
    <t>Total Net Farm</t>
  </si>
  <si>
    <t xml:space="preserve">  </t>
  </si>
  <si>
    <t>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</si>
</sst>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&quot;$&quot;* #,##0;\(&quot;$&quot;#,##0\)"/>
    <numFmt numFmtId="165" formatCode="&quot;$&quot;* #,##0"/>
  </numFmts>
  <fonts count="8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borderId="0" fillId="0" fontId="7" numFmtId="0"/>
  </cellStyleXfs>
  <cellXfs count="63">
    <xf borderId="0" fillId="0" fontId="0" numFmtId="0" xfId="0"/>
    <xf applyFont="1" borderId="0" fillId="0" fontId="2" numFmtId="0" xfId="0"/>
    <xf applyAlignment="1" applyFont="1" borderId="0" fillId="0" fontId="2" numFmtId="0" xfId="0">
      <alignment horizontal="center"/>
    </xf>
    <xf applyBorder="1" applyFill="1" applyFont="1" borderId="0" fillId="0" fontId="6" numFmtId="0" xfId="0"/>
    <xf applyBorder="1" applyFill="1" applyFont="1" applyNumberFormat="1" borderId="0" fillId="0" fontId="6" numFmtId="164" xfId="0"/>
    <xf applyFont="1" borderId="0" fillId="0" fontId="6" numFmtId="0" xfId="0"/>
    <xf applyFont="1" applyNumberFormat="1" borderId="0" fillId="0" fontId="6" numFmtId="3" xfId="0"/>
    <xf applyFont="1" applyProtection="1" borderId="0" fillId="0" fontId="6" numFmtId="0" xfId="0">
      <protection locked="0"/>
    </xf>
    <xf applyFont="1" applyNumberFormat="1" applyProtection="1" borderId="0" fillId="0" fontId="6" numFmtId="7" xfId="0">
      <protection locked="0"/>
    </xf>
    <xf applyFont="1" applyNumberFormat="1" applyProtection="1" borderId="0" fillId="0" fontId="6" numFmtId="3" xfId="0">
      <protection locked="0"/>
    </xf>
    <xf applyAlignment="1" applyFont="1" borderId="0" fillId="0" fontId="6" numFmtId="0" xfId="0">
      <alignment horizontal="center"/>
    </xf>
    <xf applyAlignment="1" applyFont="1" applyNumberFormat="1" applyProtection="1" borderId="0" fillId="0" fontId="6" numFmtId="3" xfId="0">
      <alignment horizontal="left"/>
      <protection locked="0"/>
    </xf>
    <xf applyAlignment="1" applyFont="1" applyProtection="1" borderId="0" fillId="0" fontId="6" numFmtId="0" xfId="0">
      <alignment horizontal="left"/>
      <protection locked="0"/>
    </xf>
    <xf applyBorder="1" applyFont="1" borderId="0" fillId="0" fontId="2" numFmtId="0" xfId="0"/>
    <xf applyAlignment="1" applyBorder="1" applyFont="1" borderId="0" fillId="0" fontId="2" numFmtId="0" xfId="0">
      <alignment horizontal="center"/>
    </xf>
    <xf applyAlignment="1" applyFont="1" borderId="0" fillId="0" fontId="1" numFmtId="0" xfId="0">
      <alignment vertical="center"/>
    </xf>
    <xf applyAlignment="1" applyFont="1" borderId="0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3" numFmtId="0" xfId="0">
      <alignment vertical="center"/>
    </xf>
    <xf applyAlignment="1" applyFont="1" borderId="0" fillId="0" fontId="6" numFmtId="0" xfId="0">
      <alignment vertical="center"/>
    </xf>
    <xf applyBorder="1" applyFont="1" applyNumberFormat="1" applyProtection="1" borderId="2" fillId="0" fontId="6" numFmtId="3" xfId="0">
      <protection locked="0"/>
    </xf>
    <xf applyAlignment="1" applyBorder="1" applyFont="1" applyProtection="1" borderId="0" fillId="0" fontId="6" numFmtId="0" xfId="0">
      <alignment horizontal="center"/>
      <protection locked="0"/>
    </xf>
    <xf applyBorder="1" applyFont="1" applyNumberFormat="1" applyProtection="1" borderId="0" fillId="0" fontId="6" numFmtId="3" xfId="0">
      <protection locked="0"/>
    </xf>
    <xf applyBorder="1" applyFill="1" applyFont="1" applyNumberFormat="1" applyProtection="1" borderId="0" fillId="0" fontId="6" numFmtId="3" xfId="0">
      <protection locked="0"/>
    </xf>
    <xf applyFont="1" applyNumberFormat="1" borderId="0" fillId="0" fontId="6" numFmtId="1" xfId="0"/>
    <xf applyFont="1" applyNumberFormat="1" borderId="0" fillId="0" fontId="6" numFmtId="0" xfId="0"/>
    <xf applyFont="1" borderId="0" fillId="0" fontId="0" numFmtId="0" xfId="0"/>
    <xf applyFont="1" applyNumberFormat="1" borderId="0" fillId="0" fontId="0" numFmtId="0" xfId="0"/>
    <xf applyAlignment="1" applyFont="1" applyNumberFormat="1" borderId="0" fillId="0" fontId="7" numFmtId="3" xfId="1"/>
    <xf applyAlignment="1" applyBorder="1" applyFont="1" applyProtection="1" borderId="0" fillId="0" fontId="0" numFmtId="0" xfId="0">
      <alignment horizontal="left"/>
      <protection locked="0"/>
    </xf>
    <xf applyAlignment="1" applyBorder="1" applyFont="1" applyNumberFormat="1" applyProtection="1" borderId="0" fillId="0" fontId="6" numFmtId="3" xfId="0">
      <alignment horizontal="right"/>
      <protection locked="0"/>
    </xf>
    <xf applyAlignment="1" applyBorder="1" applyFill="1" applyFont="1" applyNumberFormat="1" borderId="0" fillId="0" fontId="6" numFmtId="3" xfId="0">
      <alignment horizontal="right"/>
    </xf>
    <xf applyAlignment="1" applyBorder="1" applyFont="1" applyNumberFormat="1" applyProtection="1" borderId="0" fillId="0" fontId="6" numFmtId="1" xfId="0">
      <alignment horizontal="right"/>
      <protection locked="0"/>
    </xf>
    <xf applyAlignment="1" applyFont="1" applyProtection="1" borderId="0" fillId="0" fontId="2" numFmtId="0" xfId="0">
      <alignment horizontal="center" vertical="center"/>
      <protection hidden="1"/>
    </xf>
    <xf applyAlignment="1" applyBorder="1" applyFont="1" applyProtection="1" borderId="1" fillId="0" fontId="2" numFmtId="0" xfId="0">
      <alignment horizontal="center" vertical="center"/>
      <protection hidden="1"/>
    </xf>
    <xf applyAlignment="1" applyFont="1" applyProtection="1" borderId="0" fillId="0" fontId="3" numFmtId="0" xfId="0">
      <alignment horizontal="center" vertical="center"/>
      <protection hidden="1"/>
    </xf>
    <xf applyAlignment="1" applyFont="1" applyProtection="1" borderId="0" fillId="0" fontId="2" numFmtId="0" xfId="0">
      <alignment vertical="center"/>
      <protection hidden="1"/>
    </xf>
    <xf applyAlignment="1" applyBorder="1" applyFont="1" applyProtection="1" borderId="0" fillId="0" fontId="6" numFmtId="0" xfId="0">
      <alignment horizontal="center"/>
      <protection hidden="1"/>
    </xf>
    <xf applyBorder="1" applyFont="1" applyNumberFormat="1" applyProtection="1" borderId="0" fillId="0" fontId="6" numFmtId="7" xfId="0">
      <protection hidden="1"/>
    </xf>
    <xf applyBorder="1" applyFont="1" applyNumberFormat="1" applyProtection="1" borderId="0" fillId="0" fontId="6" numFmtId="165" xfId="0">
      <protection hidden="1"/>
    </xf>
    <xf applyBorder="1" applyFont="1" applyNumberFormat="1" applyProtection="1" borderId="0" fillId="0" fontId="6" numFmtId="3" xfId="0">
      <protection hidden="1"/>
    </xf>
    <xf applyAlignment="1" applyBorder="1" applyFont="1" applyProtection="1" borderId="3" fillId="0" fontId="6" numFmtId="0" xfId="0">
      <alignment horizontal="center"/>
      <protection hidden="1"/>
    </xf>
    <xf applyBorder="1" applyFont="1" applyNumberFormat="1" applyProtection="1" borderId="3" fillId="0" fontId="6" numFmtId="7" xfId="0">
      <protection hidden="1"/>
    </xf>
    <xf applyBorder="1" applyFont="1" applyNumberFormat="1" applyProtection="1" borderId="3" fillId="0" fontId="6" numFmtId="3" xfId="0">
      <protection hidden="1"/>
    </xf>
    <xf applyFont="1" applyNumberFormat="1" applyProtection="1" borderId="0" fillId="0" fontId="6" numFmtId="7" xfId="0">
      <protection hidden="1"/>
    </xf>
    <xf applyFont="1" applyNumberFormat="1" applyProtection="1" borderId="0" fillId="0" fontId="6" numFmtId="3" xfId="0">
      <protection hidden="1"/>
    </xf>
    <xf applyAlignment="1" applyBorder="1" applyFont="1" applyNumberFormat="1" borderId="0" fillId="0" fontId="2" numFmtId="1" xfId="0">
      <alignment horizontal="left" vertical="center"/>
    </xf>
    <xf applyAlignment="1" applyBorder="1" applyFont="1" applyNumberFormat="1" borderId="0" fillId="0" fontId="0" numFmtId="3" xfId="0">
      <alignment horizontal="left" vertical="center"/>
    </xf>
    <xf applyAlignment="1" applyBorder="1" applyFont="1" applyNumberFormat="1" borderId="0" fillId="0" fontId="2" numFmtId="3" xfId="0">
      <alignment horizontal="left" vertical="center"/>
    </xf>
    <xf applyAlignment="1" applyBorder="1" applyFont="1" borderId="0" fillId="0" fontId="2" numFmtId="0" xfId="0">
      <alignment horizontal="left" vertical="center"/>
    </xf>
    <xf applyBorder="1" applyFont="1" borderId="0" fillId="0" fontId="6" numFmtId="0" xfId="0"/>
    <xf applyAlignment="1" applyBorder="1" applyFont="1" applyNumberFormat="1" borderId="0" fillId="0" fontId="6" numFmtId="3" xfId="0">
      <alignment horizontal="right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Border="1" borderId="0" fillId="0" fontId="0" numFmtId="0" xfId="0"/>
    <xf applyAlignment="1" applyFont="1" applyProtection="1" borderId="0" fillId="0" fontId="0" numFmtId="0" xfId="0">
      <alignment horizontal="center" vertical="center"/>
      <protection hidden="1"/>
    </xf>
    <xf applyAlignment="1" applyBorder="1" applyFill="1" applyFont="1" applyNumberFormat="1" applyProtection="1" borderId="0" fillId="0" fontId="0" numFmtId="3" xfId="0">
      <alignment horizontal="right"/>
      <protection locked="0"/>
    </xf>
    <xf applyBorder="1" applyFont="1" applyNumberFormat="1" borderId="0" fillId="0" fontId="0" numFmtId="3" xfId="0"/>
    <xf applyBorder="1" applyFont="1" borderId="0" fillId="0" fontId="0" numFmtId="0" xfId="0"/>
    <xf applyBorder="1" applyFill="1" borderId="0" fillId="0" fontId="0" numFmtId="0" xfId="0"/>
    <xf applyAlignment="1" applyFont="1" borderId="0" fillId="0" fontId="5" numFmtId="0" xfId="0">
      <alignment horizontal="left" vertical="center"/>
    </xf>
    <xf applyAlignment="1" applyFont="1" borderId="0" fillId="0" fontId="0" numFmtId="0" xfId="0">
      <alignment vertical="center"/>
    </xf>
    <xf applyAlignment="1" applyBorder="1" applyFont="1" applyProtection="1" borderId="0" fillId="0" fontId="0" numFmtId="0" xfId="0">
      <alignment horizontal="left"/>
      <protection locked="0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71115198191469E-2"/>
          <c:y val="5.1394694579126751E-2"/>
          <c:w val="0.89100921508898989"/>
          <c:h val="0.8375978761023072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Factbook!$B$33:$B$42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Factbook!$H$33:$H$42</c:f>
              <c:numCache>
                <c:formatCode>#,##0</c:formatCode>
                <c:ptCount val="10"/>
                <c:pt formatCode="&quot;$&quot;* #,##0" idx="0">
                  <c:v>6690</c:v>
                </c:pt>
                <c:pt idx="1">
                  <c:v>4768</c:v>
                </c:pt>
                <c:pt idx="2">
                  <c:v>5082</c:v>
                </c:pt>
                <c:pt idx="3">
                  <c:v>10813</c:v>
                </c:pt>
                <c:pt idx="4">
                  <c:v>9254</c:v>
                </c:pt>
                <c:pt idx="5">
                  <c:v>9779</c:v>
                </c:pt>
                <c:pt idx="6">
                  <c:v>5223</c:v>
                </c:pt>
                <c:pt idx="7">
                  <c:v>5052.2939999999999</c:v>
                </c:pt>
                <c:pt idx="8">
                  <c:v>2616.0390000000002</c:v>
                </c:pt>
                <c:pt idx="9">
                  <c:v>3387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9-4D12-9DDC-03FECF05B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193089536"/>
        <c:axId val="193091456"/>
      </c:barChart>
      <c:catAx>
        <c:axId val="19308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4821989029573978"/>
              <c:y val="0.9397107646312423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3091456"/>
        <c:crosses val="autoZero"/>
        <c:auto val="1"/>
        <c:lblAlgn val="ctr"/>
        <c:lblOffset val="100"/>
        <c:noMultiLvlLbl val="0"/>
      </c:catAx>
      <c:valAx>
        <c:axId val="193091456"/>
        <c:scaling>
          <c:orientation val="minMax"/>
        </c:scaling>
        <c:delete val="0"/>
        <c:axPos val="l"/>
        <c:numFmt formatCode="[=12000]&quot;$&quot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3089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charset="0" panose="020B0604020202020204" pitchFamily="34" typeface="Arial"/>
          <a:ea typeface="Calibri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0</xdr:colOff>
      <xdr:row>3</xdr:row>
      <xdr:rowOff>53340</xdr:rowOff>
    </xdr:from>
    <xdr:to>
      <xdr:col>14</xdr:col>
      <xdr:colOff>504825</xdr:colOff>
      <xdr:row>27</xdr:row>
      <xdr:rowOff>76200</xdr:rowOff>
    </xdr:to>
    <xdr:graphicFrame macro="">
      <xdr:nvGraphicFramePr>
        <xdr:cNvPr id="8611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S133"/>
  <sheetViews>
    <sheetView tabSelected="1" topLeftCell="B1" workbookViewId="0" zoomScaleNormal="100">
      <selection activeCell="T17" sqref="T17"/>
    </sheetView>
  </sheetViews>
  <sheetFormatPr defaultRowHeight="12" x14ac:dyDescent="0.2"/>
  <cols>
    <col min="1" max="1" customWidth="true" hidden="true" width="3.0" collapsed="false"/>
    <col min="2" max="2" customWidth="true" width="8.0" collapsed="false"/>
    <col min="3" max="3" customWidth="true" width="1.7109375" collapsed="false"/>
    <col min="4" max="4" customWidth="true" width="10.5703125" collapsed="false"/>
    <col min="5" max="5" customWidth="true" width="1.7109375" collapsed="false"/>
    <col min="6" max="6" customWidth="true" width="16.7109375" collapsed="false"/>
    <col min="7" max="7" customWidth="true" width="1.7109375" collapsed="false"/>
    <col min="8" max="8" customWidth="true" width="14.140625" collapsed="false"/>
    <col min="9" max="9" customWidth="true" width="1.7109375" collapsed="false"/>
    <col min="10" max="10" customWidth="true" width="13.42578125" collapsed="false"/>
    <col min="11" max="11" customWidth="true" width="1.7109375" collapsed="false"/>
    <col min="13" max="13" customWidth="true" width="5.140625" collapsed="false"/>
    <col min="14" max="14" customWidth="true" width="4.5703125" collapsed="false"/>
  </cols>
  <sheetData>
    <row customFormat="1" customHeight="1" ht="18" r="1" s="15" spans="1:11" x14ac:dyDescent="0.2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customFormat="1" customHeight="1" ht="12.95" r="2" s="16" spans="1:11" x14ac:dyDescent="0.2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customFormat="1" customHeight="1" ht="8.25" r="3" s="1" spans="1:11" x14ac:dyDescent="0.2">
      <c r="E3" s="2"/>
      <c r="F3" s="2"/>
      <c r="G3" s="2"/>
    </row>
    <row customFormat="1" r="4" s="1" spans="1:11" x14ac:dyDescent="0.2">
      <c r="E4" s="2"/>
      <c r="F4" s="2"/>
      <c r="G4" s="2"/>
    </row>
    <row customFormat="1" r="5" s="1" spans="1:11" x14ac:dyDescent="0.2">
      <c r="E5" s="2"/>
      <c r="F5" s="2"/>
      <c r="G5" s="2"/>
    </row>
    <row customFormat="1" r="6" s="1" spans="1:11" x14ac:dyDescent="0.2">
      <c r="E6" s="2"/>
      <c r="F6" s="2"/>
      <c r="G6" s="2"/>
    </row>
    <row customFormat="1" r="7" s="1" spans="1:11" x14ac:dyDescent="0.2">
      <c r="E7" s="2"/>
      <c r="F7" s="2"/>
      <c r="G7" s="2"/>
    </row>
    <row customFormat="1" r="8" s="1" spans="1:11" x14ac:dyDescent="0.2">
      <c r="E8" s="2"/>
      <c r="F8" s="2"/>
      <c r="G8" s="2"/>
    </row>
    <row customFormat="1" r="9" s="1" spans="1:11" x14ac:dyDescent="0.2">
      <c r="E9" s="2"/>
      <c r="F9" s="2"/>
      <c r="G9" s="2"/>
    </row>
    <row customFormat="1" r="10" s="1" spans="1:11" x14ac:dyDescent="0.2">
      <c r="E10" s="2"/>
      <c r="F10" s="2"/>
      <c r="G10" s="2"/>
    </row>
    <row customFormat="1" r="11" s="1" spans="1:11" x14ac:dyDescent="0.2">
      <c r="E11" s="2"/>
      <c r="F11" s="2"/>
      <c r="G11" s="2"/>
    </row>
    <row customFormat="1" r="12" s="1" spans="1:11" x14ac:dyDescent="0.2">
      <c r="E12" s="2"/>
      <c r="F12" s="2"/>
      <c r="G12" s="2"/>
    </row>
    <row customFormat="1" r="13" s="1" spans="1:11" x14ac:dyDescent="0.2">
      <c r="E13" s="2"/>
      <c r="F13" s="2"/>
      <c r="G13" s="2"/>
    </row>
    <row customFormat="1" r="14" s="1" spans="1:11" x14ac:dyDescent="0.2">
      <c r="E14" s="2"/>
      <c r="F14" s="2"/>
      <c r="G14" s="2"/>
    </row>
    <row customFormat="1" r="15" s="1" spans="1:11" x14ac:dyDescent="0.2">
      <c r="E15" s="2"/>
      <c r="F15" s="2"/>
      <c r="G15" s="2"/>
    </row>
    <row customFormat="1" r="16" s="1" spans="1:11" x14ac:dyDescent="0.2">
      <c r="E16" s="2"/>
      <c r="F16" s="2"/>
      <c r="G16" s="2"/>
    </row>
    <row customFormat="1" r="17" s="1" spans="2:18" x14ac:dyDescent="0.2">
      <c r="E17" s="2"/>
      <c r="F17" s="2"/>
      <c r="G17" s="2"/>
    </row>
    <row customFormat="1" customHeight="1" ht="9" r="18" s="1" spans="2:18" x14ac:dyDescent="0.2">
      <c r="E18" s="2"/>
      <c r="F18" s="2"/>
      <c r="G18" s="2"/>
    </row>
    <row customFormat="1" r="19" s="1" spans="2:18" x14ac:dyDescent="0.2">
      <c r="E19" s="2"/>
      <c r="F19" s="2"/>
      <c r="G19" s="2"/>
    </row>
    <row customFormat="1" r="20" s="1" spans="2:18" x14ac:dyDescent="0.2">
      <c r="E20" s="2"/>
      <c r="F20" s="2"/>
      <c r="G20" s="2"/>
    </row>
    <row customFormat="1" r="21" s="1" spans="2:18" x14ac:dyDescent="0.2">
      <c r="E21" s="2"/>
      <c r="F21" s="2"/>
      <c r="G21" s="2"/>
    </row>
    <row customFormat="1" r="22" s="1" spans="2:18" x14ac:dyDescent="0.2">
      <c r="E22" s="2"/>
      <c r="F22" s="2"/>
      <c r="G22" s="2"/>
    </row>
    <row customFormat="1" r="23" s="1" spans="2:18" x14ac:dyDescent="0.2">
      <c r="E23" s="2"/>
      <c r="F23" s="2"/>
      <c r="G23" s="2"/>
      <c r="O23" s="26" t="s">
        <v>1</v>
      </c>
    </row>
    <row customFormat="1" r="24" s="1" spans="2:18" x14ac:dyDescent="0.2">
      <c r="E24" s="2"/>
      <c r="F24" s="2"/>
      <c r="G24" s="2"/>
    </row>
    <row customFormat="1" r="25" s="1" spans="2:18" x14ac:dyDescent="0.2">
      <c r="E25" s="2"/>
      <c r="F25" s="2"/>
      <c r="G25" s="2"/>
    </row>
    <row customFormat="1" r="26" s="1" spans="2:18" x14ac:dyDescent="0.2">
      <c r="E26" s="2"/>
      <c r="F26" s="2"/>
      <c r="G26" s="2"/>
    </row>
    <row customFormat="1" r="27" s="1" spans="2:18" x14ac:dyDescent="0.2">
      <c r="E27" s="2"/>
      <c r="F27" s="2"/>
      <c r="G27" s="2"/>
    </row>
    <row customFormat="1" r="28" s="1" spans="2:18" x14ac:dyDescent="0.2">
      <c r="B28" s="13"/>
      <c r="C28" s="13"/>
      <c r="D28" s="13"/>
      <c r="E28" s="14"/>
      <c r="F28" s="14"/>
      <c r="G28" s="14"/>
      <c r="H28" s="13"/>
      <c r="I28" s="13"/>
      <c r="J28" s="13"/>
    </row>
    <row customFormat="1" customHeight="1" ht="6" r="29" s="1" spans="2:18" x14ac:dyDescent="0.2">
      <c r="B29" s="13"/>
      <c r="C29" s="13"/>
      <c r="D29" s="13"/>
      <c r="E29" s="14"/>
      <c r="F29" s="14"/>
      <c r="G29" s="14"/>
      <c r="H29" s="13"/>
      <c r="I29" s="13"/>
      <c r="J29" s="13"/>
    </row>
    <row customFormat="1" customHeight="1" ht="11.45" r="30" s="17" spans="2:18" x14ac:dyDescent="0.2">
      <c r="B30" s="33" t="s">
        <v>1</v>
      </c>
      <c r="C30" s="33"/>
      <c r="D30" s="33" t="s">
        <v>2</v>
      </c>
      <c r="E30" s="33"/>
      <c r="F30" s="55" t="s">
        <v>16</v>
      </c>
      <c r="G30" s="33"/>
      <c r="H30" s="55" t="s">
        <v>17</v>
      </c>
      <c r="I30" s="33"/>
      <c r="J30" s="33" t="s">
        <v>3</v>
      </c>
    </row>
    <row customFormat="1" customHeight="1" ht="11.45" r="31" s="17" spans="2:18" x14ac:dyDescent="0.2">
      <c r="B31" s="33" t="s">
        <v>4</v>
      </c>
      <c r="C31" s="33"/>
      <c r="D31" s="33" t="s">
        <v>5</v>
      </c>
      <c r="E31" s="33"/>
      <c r="F31" s="33" t="s">
        <v>6</v>
      </c>
      <c r="G31" s="33"/>
      <c r="H31" s="33" t="s">
        <v>5</v>
      </c>
      <c r="I31" s="33"/>
      <c r="J31" s="33" t="s">
        <v>5</v>
      </c>
      <c r="R31" s="22"/>
    </row>
    <row customFormat="1" customHeight="1" ht="11.45" r="32" s="19" spans="2:18" x14ac:dyDescent="0.2">
      <c r="B32" s="34" t="s">
        <v>7</v>
      </c>
      <c r="C32" s="35"/>
      <c r="D32" s="34" t="s">
        <v>0</v>
      </c>
      <c r="E32" s="36"/>
      <c r="F32" s="34" t="s">
        <v>0</v>
      </c>
      <c r="G32" s="33"/>
      <c r="H32" s="34" t="s">
        <v>0</v>
      </c>
      <c r="I32" s="35"/>
      <c r="J32" s="34" t="s">
        <v>8</v>
      </c>
      <c r="K32" s="18"/>
      <c r="R32" s="22"/>
    </row>
    <row customFormat="1" customHeight="1" ht="12.95" r="33" s="5" spans="2:18" x14ac:dyDescent="0.2">
      <c r="B33" s="37">
        <f>LARGE(Data!$A$2:$A$98,10)</f>
        <v>2008</v>
      </c>
      <c r="C33" s="38"/>
      <c r="D33" s="39">
        <f>INDEX(Data!$A$2:$E$98,MATCH($B33,Data!$A$2:$A$98,0),2)</f>
        <v>26268</v>
      </c>
      <c r="E33" s="40"/>
      <c r="F33" s="39">
        <f>INDEX(Data!$A$2:$E$98,MATCH($B33,Data!$A$2:$A$98,0),3)</f>
        <v>19578</v>
      </c>
      <c r="G33" s="40"/>
      <c r="H33" s="39">
        <f>INDEX(Data!$A$2:$E$98,MATCH($B33,Data!$A$2:$A$98,0),4)</f>
        <v>6690</v>
      </c>
      <c r="I33" s="40"/>
      <c r="J33" s="39">
        <f>INDEX(Data!$A$2:$E$98,MATCH($B33,Data!$A$2:$A$98,0),5)</f>
        <v>72245</v>
      </c>
      <c r="R33" s="22"/>
    </row>
    <row customFormat="1" customHeight="1" ht="12.95" r="34" s="5" spans="2:18" x14ac:dyDescent="0.2">
      <c r="B34" s="41">
        <f>LARGE(Data!$A$2:$A$98,9)</f>
        <v>2009</v>
      </c>
      <c r="C34" s="42"/>
      <c r="D34" s="43">
        <f>INDEX(Data!$A$2:$E$98,MATCH($B34,Data!$A$2:$A$98,0),2)</f>
        <v>24111</v>
      </c>
      <c r="E34" s="43"/>
      <c r="F34" s="43">
        <f>INDEX(Data!$A$2:$E$98,MATCH($B34,Data!$A$2:$A$98,0),3)</f>
        <v>19312</v>
      </c>
      <c r="G34" s="43"/>
      <c r="H34" s="43">
        <f>INDEX(Data!$A$2:$E$98,MATCH($B34,Data!$A$2:$A$98,0),4)</f>
        <v>4768</v>
      </c>
      <c r="I34" s="43"/>
      <c r="J34" s="43">
        <f>INDEX(Data!$A$2:$E$98,MATCH($B34,Data!$A$2:$A$98,0),5)</f>
        <v>51491</v>
      </c>
      <c r="R34" s="22"/>
    </row>
    <row customFormat="1" customHeight="1" ht="12.95" r="35" s="5" spans="2:18" x14ac:dyDescent="0.2">
      <c r="B35" s="37">
        <f>LARGE(Data!$A$2:$A$98,8)</f>
        <v>2010</v>
      </c>
      <c r="C35" s="38"/>
      <c r="D35" s="40">
        <f>INDEX(Data!$A$2:$E$98,MATCH($B35,Data!$A$2:$A$98,0),2)</f>
        <v>24849</v>
      </c>
      <c r="E35" s="40"/>
      <c r="F35" s="40">
        <f>INDEX(Data!$A$2:$E$98,MATCH($B35,Data!$A$2:$A$98,0),3)</f>
        <v>19817</v>
      </c>
      <c r="G35" s="40"/>
      <c r="H35" s="40">
        <f>INDEX(Data!$A$2:$E$98,MATCH($B35,Data!$A$2:$A$98,0),4)</f>
        <v>5082</v>
      </c>
      <c r="I35" s="40"/>
      <c r="J35" s="40">
        <f>INDEX(Data!$A$2:$E$98,MATCH($B35,Data!$A$2:$A$98,0),5)</f>
        <v>55001</v>
      </c>
      <c r="R35" s="23"/>
    </row>
    <row customFormat="1" customHeight="1" ht="12.75" r="36" s="5" spans="2:18" x14ac:dyDescent="0.2">
      <c r="B36" s="37">
        <f>LARGE(Data!$A$2:$A$98,7)</f>
        <v>2011</v>
      </c>
      <c r="C36" s="38"/>
      <c r="D36" s="40">
        <f>INDEX(Data!$A$2:$E$98,MATCH($B36,Data!$A$2:$A$98,0),2)</f>
        <v>32664</v>
      </c>
      <c r="E36" s="40"/>
      <c r="F36" s="40">
        <f>INDEX(Data!$A$2:$E$98,MATCH($B36,Data!$A$2:$A$98,0),3)</f>
        <v>21851</v>
      </c>
      <c r="G36" s="40"/>
      <c r="H36" s="40">
        <f>INDEX(Data!$A$2:$E$98,MATCH($B36,Data!$A$2:$A$98,0),4)</f>
        <v>10813</v>
      </c>
      <c r="I36" s="40"/>
      <c r="J36" s="40">
        <f>INDEX(Data!$A$2:$E$98,MATCH($B36,Data!$A$2:$A$98,0),5)</f>
        <v>117153</v>
      </c>
      <c r="R36" s="23"/>
    </row>
    <row customFormat="1" customHeight="1" ht="12.75" r="37" s="5" spans="2:18" x14ac:dyDescent="0.2">
      <c r="B37" s="41">
        <f>LARGE(Data!$A$2:$A$98,6)</f>
        <v>2012</v>
      </c>
      <c r="C37" s="42"/>
      <c r="D37" s="43">
        <f>INDEX(Data!$A$2:$E$98,MATCH($B37,Data!$A$2:$A$98,0),2)</f>
        <v>33404</v>
      </c>
      <c r="E37" s="43"/>
      <c r="F37" s="43">
        <f>INDEX(Data!$A$2:$E$98,MATCH($B37,Data!$A$2:$A$98,0),3)</f>
        <v>24150</v>
      </c>
      <c r="G37" s="43"/>
      <c r="H37" s="43">
        <f>INDEX(Data!$A$2:$E$98,MATCH($B37,Data!$A$2:$A$98,0),4)</f>
        <v>9254</v>
      </c>
      <c r="I37" s="43"/>
      <c r="J37" s="43">
        <f>INDEX(Data!$A$2:$E$98,MATCH($B37,Data!$A$2:$A$98,0),5)</f>
        <v>95213</v>
      </c>
    </row>
    <row customFormat="1" customHeight="1" ht="12.75" r="38" s="5" spans="2:18" x14ac:dyDescent="0.2">
      <c r="B38" s="37">
        <f>LARGE(Data!$A$2:$A$98,5)</f>
        <v>2013</v>
      </c>
      <c r="C38" s="38"/>
      <c r="D38" s="40">
        <f>INDEX(Data!$A$2:$E$98,MATCH($B38,Data!$A$2:$A$98,0),2)</f>
        <v>36530</v>
      </c>
      <c r="E38" s="40"/>
      <c r="F38" s="40">
        <f>INDEX(Data!$A$2:$E$98,MATCH($B38,Data!$A$2:$A$98,0),3)</f>
        <v>26751</v>
      </c>
      <c r="G38" s="40"/>
      <c r="H38" s="40">
        <f>INDEX(Data!$A$2:$E$98,MATCH($B38,Data!$A$2:$A$98,0),4)</f>
        <v>9779</v>
      </c>
      <c r="I38" s="40"/>
      <c r="J38" s="40">
        <f>INDEX(Data!$A$2:$E$98,MATCH($B38,Data!$A$2:$A$98,0),5)</f>
        <v>110329</v>
      </c>
    </row>
    <row customFormat="1" customHeight="1" ht="12.75" r="39" s="5" spans="2:18" x14ac:dyDescent="0.2">
      <c r="B39" s="37">
        <f>LARGE(Data!$A$2:$A$98,4)</f>
        <v>2014</v>
      </c>
      <c r="C39" s="38"/>
      <c r="D39" s="40">
        <f>INDEX(Data!$A$2:$E$98,MATCH($B39,Data!$A$2:$A$98,0),2)</f>
        <v>36104.730000000003</v>
      </c>
      <c r="E39" s="40"/>
      <c r="F39" s="40">
        <f>INDEX(Data!$A$2:$E$98,MATCH($B39,Data!$A$2:$A$98,0),3)</f>
        <v>30881.56</v>
      </c>
      <c r="G39" s="40"/>
      <c r="H39" s="40">
        <f>INDEX(Data!$A$2:$E$98,MATCH($B39,Data!$A$2:$A$98,0),4)</f>
        <v>5223</v>
      </c>
      <c r="I39" s="40"/>
      <c r="J39" s="40">
        <f>INDEX(Data!$A$2:$E$98,MATCH($B39,Data!$A$2:$A$98,0),5)</f>
        <v>53952.27</v>
      </c>
    </row>
    <row customFormat="1" customHeight="1" ht="12.75" r="40" s="5" spans="2:18" x14ac:dyDescent="0.2">
      <c r="B40" s="41">
        <f>LARGE(Data!$A$2:$A$98,3)</f>
        <v>2015</v>
      </c>
      <c r="C40" s="42"/>
      <c r="D40" s="43">
        <f>INDEX(Data!$A$2:$E$98,MATCH($B40,Data!$A$2:$A$98,0),2)</f>
        <v>32302</v>
      </c>
      <c r="E40" s="43"/>
      <c r="F40" s="43">
        <f>INDEX(Data!$A$2:$E$98,MATCH($B40,Data!$A$2:$A$98,0),3)</f>
        <v>27250</v>
      </c>
      <c r="G40" s="43"/>
      <c r="H40" s="43">
        <f>INDEX(Data!$A$2:$E$98,MATCH($B40,Data!$A$2:$A$98,0),4)</f>
        <v>5052.2939999999999</v>
      </c>
      <c r="I40" s="43"/>
      <c r="J40" s="43">
        <f>INDEX(Data!$A$2:$E$98,MATCH($B40,Data!$A$2:$A$98,0),5)</f>
        <v>57737.14</v>
      </c>
      <c r="L40" s="26" t="s">
        <v>1</v>
      </c>
    </row>
    <row customFormat="1" customHeight="1" ht="12.75" r="41" s="5" spans="2:18" x14ac:dyDescent="0.2">
      <c r="B41" s="37">
        <f>LARGE(Data!$A$2:$A$98,2)</f>
        <v>2016</v>
      </c>
      <c r="C41" s="44"/>
      <c r="D41" s="40">
        <f>INDEX(Data!$A$2:$E$98,MATCH($B41,Data!$A$2:$A$98,0),2)</f>
        <v>29444.484</v>
      </c>
      <c r="E41" s="45"/>
      <c r="F41" s="40">
        <f>INDEX(Data!$A$2:$E$98,MATCH($B41,Data!$A$2:$A$98,0),3)</f>
        <v>26828.455000000002</v>
      </c>
      <c r="G41" s="45"/>
      <c r="H41" s="40">
        <f>INDEX(Data!$A$2:$E$98,MATCH($B41,Data!$A$2:$A$98,0),4)</f>
        <v>2616.0390000000002</v>
      </c>
      <c r="I41" s="45"/>
      <c r="J41" s="40">
        <f>INDEX(Data!$A$2:$E$98,MATCH($B41,Data!$A$2:$A$98,0),5)</f>
        <v>30068.97</v>
      </c>
    </row>
    <row customFormat="1" customHeight="1" ht="12.75" r="42" s="5" spans="2:18" x14ac:dyDescent="0.2">
      <c r="B42" s="37">
        <f>LARGE(Data!$A$2:$A$98,1)</f>
        <v>2017</v>
      </c>
      <c r="C42" s="44"/>
      <c r="D42" s="40">
        <f>INDEX(Data!$A$2:$E$98,MATCH($B42,Data!$A$2:$A$98,0),2)</f>
        <v>29570</v>
      </c>
      <c r="E42" s="45"/>
      <c r="F42" s="40">
        <f>INDEX(Data!$A$2:$E$98,MATCH($B42,Data!$A$2:$A$98,0),3)</f>
        <v>26183</v>
      </c>
      <c r="G42" s="45"/>
      <c r="H42" s="40">
        <f>INDEX(Data!$A$2:$E$98,MATCH($B42,Data!$A$2:$A$98,0),4)</f>
        <v>3387</v>
      </c>
      <c r="I42" s="45"/>
      <c r="J42" s="40">
        <f>INDEX(Data!$A$2:$E$98,MATCH($B42,Data!$A$2:$A$98,0),5)</f>
        <v>38981</v>
      </c>
      <c r="L42" s="26" t="s">
        <v>1</v>
      </c>
      <c r="M42" s="26" t="s">
        <v>1</v>
      </c>
    </row>
    <row customFormat="1" customHeight="1" ht="12.75" r="43" s="5" spans="2:18" x14ac:dyDescent="0.2">
      <c r="B43" s="21"/>
      <c r="C43" s="8"/>
      <c r="D43" s="9"/>
      <c r="E43" s="9"/>
      <c r="F43" s="9"/>
      <c r="G43" s="9"/>
      <c r="H43" s="22"/>
      <c r="I43" s="9"/>
      <c r="J43" s="9"/>
    </row>
    <row customFormat="1" customHeight="1" ht="12" r="44" s="5" spans="2:18" x14ac:dyDescent="0.2">
      <c r="B44" s="62" t="s">
        <v>9</v>
      </c>
      <c r="C44" s="62"/>
      <c r="D44" s="62"/>
      <c r="E44" s="62"/>
      <c r="F44" s="62"/>
      <c r="G44" s="62"/>
      <c r="H44" s="62"/>
      <c r="I44" s="62"/>
      <c r="J44" s="62"/>
    </row>
    <row customFormat="1" customHeight="1" ht="7.15" r="45" s="5" spans="2:18" x14ac:dyDescent="0.2">
      <c r="B45" s="29"/>
      <c r="C45" s="29"/>
      <c r="D45" s="29"/>
      <c r="E45" s="29"/>
      <c r="F45" s="29"/>
      <c r="G45" s="29"/>
      <c r="H45" s="29"/>
      <c r="I45" s="29"/>
      <c r="J45" s="29"/>
    </row>
    <row customFormat="1" customHeight="1" ht="14.25" r="46" s="5" spans="2:18" x14ac:dyDescent="0.2">
      <c r="B46" s="1"/>
      <c r="C46" s="1"/>
      <c r="D46" s="1"/>
      <c r="E46" s="1"/>
      <c r="F46" s="1"/>
      <c r="G46" s="1"/>
      <c r="H46" s="1"/>
      <c r="I46" s="1"/>
      <c r="J46" s="1"/>
    </row>
    <row customFormat="1" customHeight="1" ht="12" r="47" s="5" spans="2:18" x14ac:dyDescent="0.2">
      <c r="B47" s="12"/>
      <c r="C47" s="8"/>
      <c r="D47" s="11"/>
      <c r="E47" s="9"/>
      <c r="F47" s="9"/>
      <c r="G47" s="9"/>
      <c r="H47" s="9"/>
      <c r="I47" s="9"/>
      <c r="J47" s="9"/>
    </row>
    <row customFormat="1" customHeight="1" ht="9" r="48" s="5" spans="2:18" x14ac:dyDescent="0.2">
      <c r="B48" s="12"/>
      <c r="C48" s="8"/>
      <c r="D48" s="11"/>
      <c r="E48" s="9"/>
      <c r="F48" s="9"/>
      <c r="G48" s="9"/>
      <c r="H48" s="9"/>
      <c r="I48" s="9"/>
      <c r="J48" s="9"/>
    </row>
    <row customFormat="1" customHeight="1" ht="11.1" r="49" s="5" spans="2:17" x14ac:dyDescent="0.2"/>
    <row customFormat="1" r="50" s="5" spans="2:17" x14ac:dyDescent="0.2">
      <c r="D50" s="10"/>
    </row>
    <row customFormat="1" r="51" s="5" spans="2:17" x14ac:dyDescent="0.2">
      <c r="K51" s="3"/>
      <c r="M51" s="25"/>
      <c r="N51" s="6"/>
      <c r="Q51" s="24"/>
    </row>
    <row customFormat="1" ht="12.75" r="52" s="5" spans="2:17" x14ac:dyDescent="0.2">
      <c r="D52" s="28"/>
      <c r="F52" s="28"/>
      <c r="M52" s="25"/>
      <c r="N52" s="6"/>
      <c r="Q52" s="24"/>
    </row>
    <row customFormat="1" ht="12.75" r="53" s="5" spans="2:17" x14ac:dyDescent="0.2">
      <c r="B53" s="3"/>
      <c r="C53" s="3"/>
      <c r="D53" s="28"/>
      <c r="E53" s="3"/>
      <c r="F53" s="28"/>
      <c r="G53" s="3"/>
      <c r="H53" s="3"/>
      <c r="I53" s="3"/>
      <c r="J53" s="3"/>
      <c r="M53" s="25"/>
      <c r="N53" s="6"/>
      <c r="Q53" s="24"/>
    </row>
    <row customFormat="1" ht="12.75" r="54" s="5" spans="2:17" x14ac:dyDescent="0.2">
      <c r="D54" s="6"/>
      <c r="F54" s="28"/>
      <c r="M54" s="25"/>
      <c r="N54" s="6"/>
      <c r="Q54" s="24"/>
    </row>
    <row customFormat="1" r="55" s="5" spans="2:17" x14ac:dyDescent="0.2">
      <c r="F55" s="6"/>
      <c r="M55" s="25"/>
      <c r="N55" s="6"/>
      <c r="Q55" s="24"/>
    </row>
    <row customFormat="1" r="56" s="5" spans="2:17" x14ac:dyDescent="0.2">
      <c r="F56" s="6"/>
      <c r="M56" s="25"/>
      <c r="N56" s="6"/>
      <c r="Q56" s="24"/>
    </row>
    <row customFormat="1" r="57" s="5" spans="2:17" x14ac:dyDescent="0.2">
      <c r="M57" s="25"/>
      <c r="N57" s="6"/>
      <c r="Q57" s="24"/>
    </row>
    <row customFormat="1" r="58" s="5" spans="2:17" x14ac:dyDescent="0.2">
      <c r="M58" s="25"/>
      <c r="N58" s="6"/>
      <c r="Q58" s="24"/>
    </row>
    <row customFormat="1" r="59" s="5" spans="2:17" x14ac:dyDescent="0.2">
      <c r="M59" s="25"/>
      <c r="N59" s="6"/>
      <c r="Q59" s="24"/>
    </row>
    <row customFormat="1" r="60" s="5" spans="2:17" x14ac:dyDescent="0.2">
      <c r="M60" s="25"/>
      <c r="N60" s="6"/>
      <c r="Q60" s="24"/>
    </row>
    <row customFormat="1" r="61" s="5" spans="2:17" x14ac:dyDescent="0.2">
      <c r="M61" s="27"/>
    </row>
    <row customFormat="1" r="62" s="5" spans="2:17" x14ac:dyDescent="0.2"/>
    <row customFormat="1" r="63" s="5" spans="2:17" x14ac:dyDescent="0.2"/>
    <row customFormat="1" r="64" s="5" spans="2:17" x14ac:dyDescent="0.2"/>
    <row customFormat="1" r="65" s="5" spans="5:18" x14ac:dyDescent="0.2"/>
    <row customFormat="1" r="66" s="5" spans="5:18" x14ac:dyDescent="0.2"/>
    <row customFormat="1" r="67" s="5" spans="5:18" x14ac:dyDescent="0.2"/>
    <row customFormat="1" r="68" s="5" spans="5:18" x14ac:dyDescent="0.2"/>
    <row customFormat="1" r="69" s="5" spans="5:18" x14ac:dyDescent="0.2"/>
    <row customFormat="1" r="70" s="5" spans="5:18" x14ac:dyDescent="0.2"/>
    <row customFormat="1" r="71" s="5" spans="5:18" x14ac:dyDescent="0.2"/>
    <row customFormat="1" r="72" s="5" spans="5:18" x14ac:dyDescent="0.2"/>
    <row customFormat="1" r="73" s="5" spans="5:18" x14ac:dyDescent="0.2"/>
    <row customFormat="1" r="74" s="5" spans="5:18" x14ac:dyDescent="0.2"/>
    <row customFormat="1" r="75" s="5" spans="5:18" x14ac:dyDescent="0.2">
      <c r="R75" s="20"/>
    </row>
    <row customFormat="1" r="76" s="5" spans="5:18" x14ac:dyDescent="0.2">
      <c r="E76" s="6"/>
      <c r="R76" s="9"/>
    </row>
    <row customFormat="1" r="77" s="5" spans="5:18" x14ac:dyDescent="0.2">
      <c r="E77" s="6"/>
      <c r="R77" s="22"/>
    </row>
    <row customFormat="1" r="78" s="5" spans="5:18" x14ac:dyDescent="0.2">
      <c r="E78" s="6"/>
      <c r="R78" s="20"/>
    </row>
    <row customFormat="1" r="79" s="5" spans="5:18" x14ac:dyDescent="0.2">
      <c r="E79" s="6"/>
      <c r="R79" s="22"/>
    </row>
    <row customFormat="1" r="80" s="5" spans="5:18" x14ac:dyDescent="0.2">
      <c r="E80" s="6"/>
      <c r="R80" s="23"/>
    </row>
    <row customFormat="1" r="81" s="5" spans="4:18" x14ac:dyDescent="0.2">
      <c r="E81" s="6"/>
      <c r="R81" s="23"/>
    </row>
    <row customFormat="1" r="82" s="5" spans="4:18" x14ac:dyDescent="0.2">
      <c r="E82" s="6"/>
      <c r="K82" s="10"/>
      <c r="R82" s="23"/>
    </row>
    <row customFormat="1" r="83" s="5" spans="4:18" x14ac:dyDescent="0.2">
      <c r="E83" s="4"/>
      <c r="J83" s="10"/>
      <c r="R83" s="23"/>
    </row>
    <row customFormat="1" r="84" s="5" spans="4:18" x14ac:dyDescent="0.2">
      <c r="E84" s="6"/>
      <c r="R84" s="23"/>
    </row>
    <row customFormat="1" r="85" s="5" spans="4:18" x14ac:dyDescent="0.2">
      <c r="D85" s="7"/>
      <c r="E85" s="9"/>
      <c r="R85" s="20"/>
    </row>
    <row customFormat="1" r="86" s="5" spans="4:18" x14ac:dyDescent="0.2">
      <c r="E86" s="9"/>
      <c r="R86" s="9"/>
    </row>
    <row customFormat="1" r="87" s="5" spans="4:18" x14ac:dyDescent="0.2">
      <c r="E87" s="9"/>
      <c r="F87" s="6"/>
      <c r="R87" s="22"/>
    </row>
    <row customFormat="1" r="88" s="5" spans="4:18" x14ac:dyDescent="0.2">
      <c r="E88" s="4"/>
      <c r="F88" s="6"/>
      <c r="R88" s="20"/>
    </row>
    <row customFormat="1" r="89" s="5" spans="4:18" x14ac:dyDescent="0.2">
      <c r="E89" s="22"/>
      <c r="F89" s="6"/>
      <c r="R89" s="22"/>
    </row>
    <row customFormat="1" r="90" s="5" spans="4:18" x14ac:dyDescent="0.2">
      <c r="E90" s="20"/>
      <c r="F90" s="6"/>
      <c r="R90" s="23"/>
    </row>
    <row customFormat="1" r="91" s="5" spans="4:18" x14ac:dyDescent="0.2">
      <c r="E91" s="22"/>
      <c r="F91" s="6"/>
      <c r="R91" s="23"/>
    </row>
    <row customFormat="1" r="92" s="5" spans="4:18" x14ac:dyDescent="0.2">
      <c r="E92" s="22"/>
      <c r="F92" s="6"/>
      <c r="R92" s="23"/>
    </row>
    <row customFormat="1" r="93" s="5" spans="4:18" x14ac:dyDescent="0.2">
      <c r="E93" s="20"/>
      <c r="F93" s="6"/>
      <c r="R93" s="23"/>
    </row>
    <row customFormat="1" r="94" s="5" spans="4:18" x14ac:dyDescent="0.2">
      <c r="E94" s="9"/>
      <c r="F94" s="6"/>
      <c r="R94" s="23"/>
    </row>
    <row customFormat="1" r="95" s="5" spans="4:18" x14ac:dyDescent="0.2">
      <c r="E95" s="22"/>
      <c r="F95" s="6"/>
    </row>
    <row customFormat="1" r="96" s="5" spans="4:18" x14ac:dyDescent="0.2">
      <c r="E96" s="20"/>
      <c r="F96" s="9"/>
    </row>
    <row customFormat="1" r="97" s="5" spans="5:5" x14ac:dyDescent="0.2">
      <c r="E97" s="22"/>
    </row>
    <row customFormat="1" r="98" s="5" spans="5:5" x14ac:dyDescent="0.2">
      <c r="E98" s="23"/>
    </row>
    <row customFormat="1" r="99" s="5" spans="5:5" x14ac:dyDescent="0.2">
      <c r="E99" s="23"/>
    </row>
    <row customFormat="1" r="100" s="5" spans="5:5" x14ac:dyDescent="0.2">
      <c r="E100" s="23"/>
    </row>
    <row customFormat="1" r="101" s="5" spans="5:5" x14ac:dyDescent="0.2">
      <c r="E101" s="23"/>
    </row>
    <row customFormat="1" r="102" s="5" spans="5:5" x14ac:dyDescent="0.2">
      <c r="E102" s="23"/>
    </row>
    <row customFormat="1" r="103" s="5" spans="5:5" x14ac:dyDescent="0.2"/>
    <row customFormat="1" r="104" s="5" spans="5:5" x14ac:dyDescent="0.2"/>
    <row customFormat="1" r="105" s="5" spans="5:5" x14ac:dyDescent="0.2"/>
    <row customFormat="1" r="106" s="5" spans="5:5" x14ac:dyDescent="0.2"/>
    <row customFormat="1" r="107" s="5" spans="5:5" x14ac:dyDescent="0.2"/>
    <row customFormat="1" r="108" s="5" spans="5:5" x14ac:dyDescent="0.2"/>
    <row customFormat="1" r="109" s="5" spans="5:5" x14ac:dyDescent="0.2"/>
    <row customFormat="1" r="110" s="5" spans="5:5" x14ac:dyDescent="0.2"/>
    <row customFormat="1" r="111" s="5" spans="5:5" x14ac:dyDescent="0.2"/>
    <row customFormat="1" r="112" s="5" spans="5:5" x14ac:dyDescent="0.2"/>
    <row customFormat="1" r="113" s="5" x14ac:dyDescent="0.2"/>
    <row customFormat="1" r="114" s="5" x14ac:dyDescent="0.2"/>
    <row customFormat="1" r="115" s="5" x14ac:dyDescent="0.2"/>
    <row customFormat="1" r="116" s="5" x14ac:dyDescent="0.2"/>
    <row customFormat="1" r="117" s="5" x14ac:dyDescent="0.2"/>
    <row customFormat="1" r="118" s="5" x14ac:dyDescent="0.2"/>
    <row customFormat="1" r="119" s="5" x14ac:dyDescent="0.2"/>
    <row customFormat="1" r="120" s="5" x14ac:dyDescent="0.2"/>
    <row customFormat="1" r="121" s="5" x14ac:dyDescent="0.2"/>
    <row customFormat="1" r="122" s="5" x14ac:dyDescent="0.2"/>
    <row customFormat="1" r="123" s="5" x14ac:dyDescent="0.2"/>
    <row customFormat="1" r="124" s="5" x14ac:dyDescent="0.2"/>
    <row customFormat="1" r="125" s="5" x14ac:dyDescent="0.2"/>
    <row customFormat="1" r="126" s="5" x14ac:dyDescent="0.2"/>
    <row customFormat="1" r="127" s="5" x14ac:dyDescent="0.2"/>
    <row customFormat="1" r="128" s="5" x14ac:dyDescent="0.2"/>
    <row customFormat="1" r="129" s="5" spans="2:10" x14ac:dyDescent="0.2"/>
    <row customFormat="1" r="130" s="5" spans="2:10" x14ac:dyDescent="0.2"/>
    <row customFormat="1" r="131" s="5" spans="2:10" x14ac:dyDescent="0.2"/>
    <row customFormat="1" r="132" s="5" spans="2:10" x14ac:dyDescent="0.2"/>
    <row r="133" spans="2:10" x14ac:dyDescent="0.2">
      <c r="B133" s="5"/>
      <c r="C133" s="5"/>
      <c r="D133" s="5"/>
      <c r="E133" s="5"/>
      <c r="F133" s="5"/>
      <c r="G133" s="5"/>
      <c r="H133" s="5"/>
      <c r="I133" s="5"/>
      <c r="J133" s="5"/>
    </row>
  </sheetData>
  <mergeCells count="3">
    <mergeCell ref="A1:K1"/>
    <mergeCell ref="A2:K2"/>
    <mergeCell ref="B44:J44"/>
  </mergeCells>
  <phoneticPr fontId="0" type="noConversion"/>
  <pageMargins bottom="1" footer="0.25" header="0.5" left="0.5" right="0.5" top="0.7"/>
  <pageSetup cellComments="atEnd" orientation="portrait" r:id="rId1"/>
  <headerFooter>
    <oddFooter><![CDATA[&L&8Sources:  United States Department of Agriculture Economic Research Service
LSA Staff Contact:  (515.281.6767) deb.kozel@legis.iowa.gov&9
&C&G
&R&G]]></oddFooter>
  </headerFooter>
  <ignoredErrors>
    <ignoredError sqref="B33:B42 D33:J42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43"/>
  <sheetViews>
    <sheetView workbookViewId="0">
      <pane activePane="bottomLeft" state="frozen" topLeftCell="A16" ySplit="1"/>
      <selection activeCell="E39" pane="bottomLeft" sqref="E39"/>
    </sheetView>
  </sheetViews>
  <sheetFormatPr defaultColWidth="9" defaultRowHeight="12" x14ac:dyDescent="0.2"/>
  <cols>
    <col min="1" max="1" bestFit="true" customWidth="true" style="52" width="12.0" collapsed="false"/>
    <col min="2" max="2" bestFit="true" customWidth="true" style="53" width="16.42578125" collapsed="false"/>
    <col min="3" max="3" bestFit="true" customWidth="true" style="53" width="22.42578125" collapsed="false"/>
    <col min="4" max="4" bestFit="true" customWidth="true" style="53" width="18.28515625" collapsed="false"/>
    <col min="5" max="5" bestFit="true" customWidth="true" style="53" width="21.5703125" collapsed="false"/>
    <col min="6" max="6" customWidth="true" style="54" width="8.85546875" collapsed="false"/>
    <col min="7" max="7" customWidth="true" style="54" width="12.42578125" collapsed="false"/>
    <col min="8" max="256" customWidth="true" style="54" width="8.85546875" collapsed="false"/>
    <col min="257" max="16384" style="54" width="9.0" collapsed="false"/>
  </cols>
  <sheetData>
    <row customFormat="1" customHeight="1" ht="11.45" r="1" s="49" spans="1:5" x14ac:dyDescent="0.2">
      <c r="A1" s="46" t="s">
        <v>10</v>
      </c>
      <c r="B1" s="47" t="s">
        <v>12</v>
      </c>
      <c r="C1" s="47" t="s">
        <v>13</v>
      </c>
      <c r="D1" s="47" t="s">
        <v>14</v>
      </c>
      <c r="E1" s="48" t="s">
        <v>11</v>
      </c>
    </row>
    <row customFormat="1" customHeight="1" ht="12.6" r="2" s="50" spans="1:5" x14ac:dyDescent="0.2">
      <c r="A2" s="32">
        <v>1980</v>
      </c>
      <c r="B2" s="31">
        <v>11038</v>
      </c>
      <c r="C2" s="31">
        <v>9971.1</v>
      </c>
      <c r="D2" s="31">
        <v>1066.9000000000001</v>
      </c>
      <c r="E2" s="31">
        <v>8966</v>
      </c>
    </row>
    <row customFormat="1" customHeight="1" ht="12.6" r="3" s="50" spans="1:5" x14ac:dyDescent="0.2">
      <c r="A3" s="32">
        <v>1981</v>
      </c>
      <c r="B3" s="31">
        <v>11490.8</v>
      </c>
      <c r="C3" s="31">
        <v>9908.9</v>
      </c>
      <c r="D3" s="31">
        <v>1581.9</v>
      </c>
      <c r="E3" s="31">
        <v>13406</v>
      </c>
    </row>
    <row customFormat="1" customHeight="1" ht="12.6" r="4" s="50" spans="1:5" x14ac:dyDescent="0.2">
      <c r="A4" s="32">
        <v>1982</v>
      </c>
      <c r="B4" s="31">
        <v>10857</v>
      </c>
      <c r="C4" s="31">
        <v>10017</v>
      </c>
      <c r="D4" s="31">
        <v>839.5</v>
      </c>
      <c r="E4" s="31">
        <v>7175</v>
      </c>
    </row>
    <row customFormat="1" customHeight="1" ht="12.6" r="5" s="50" spans="1:5" x14ac:dyDescent="0.2">
      <c r="A5" s="32">
        <v>1983</v>
      </c>
      <c r="B5" s="31">
        <v>11167</v>
      </c>
      <c r="C5" s="31">
        <v>9416</v>
      </c>
      <c r="D5" s="51">
        <v>1752</v>
      </c>
      <c r="E5" s="51">
        <v>15232</v>
      </c>
    </row>
    <row customFormat="1" customHeight="1" ht="12.6" r="6" s="50" spans="1:5" x14ac:dyDescent="0.2">
      <c r="A6" s="32">
        <v>1984</v>
      </c>
      <c r="B6" s="31">
        <v>10047</v>
      </c>
      <c r="C6" s="31">
        <v>9519</v>
      </c>
      <c r="D6" s="31">
        <v>528</v>
      </c>
      <c r="E6" s="31">
        <v>4673</v>
      </c>
    </row>
    <row customFormat="1" customHeight="1" ht="12.6" r="7" s="50" spans="1:5" x14ac:dyDescent="0.2">
      <c r="A7" s="32">
        <v>1985</v>
      </c>
      <c r="B7" s="31">
        <v>10591</v>
      </c>
      <c r="C7" s="31">
        <v>8637</v>
      </c>
      <c r="D7" s="31">
        <v>1954</v>
      </c>
      <c r="E7" s="31">
        <v>17605</v>
      </c>
    </row>
    <row customFormat="1" customHeight="1" ht="12.6" r="8" s="50" spans="1:5" x14ac:dyDescent="0.2">
      <c r="A8" s="32">
        <v>1986</v>
      </c>
      <c r="B8" s="31">
        <v>10410</v>
      </c>
      <c r="C8" s="31">
        <v>8049</v>
      </c>
      <c r="D8" s="31">
        <v>2362</v>
      </c>
      <c r="E8" s="31">
        <v>21666</v>
      </c>
    </row>
    <row customFormat="1" customHeight="1" ht="12.6" r="9" s="50" spans="1:5" x14ac:dyDescent="0.2">
      <c r="A9" s="32">
        <v>1987</v>
      </c>
      <c r="B9" s="31">
        <v>10458</v>
      </c>
      <c r="C9" s="31">
        <v>7940</v>
      </c>
      <c r="D9" s="31">
        <v>2517</v>
      </c>
      <c r="E9" s="31">
        <v>23530</v>
      </c>
    </row>
    <row customFormat="1" customHeight="1" ht="12.6" r="10" s="50" spans="1:5" x14ac:dyDescent="0.2">
      <c r="A10" s="32">
        <v>1988</v>
      </c>
      <c r="B10" s="31">
        <v>10220</v>
      </c>
      <c r="C10" s="31">
        <v>8448</v>
      </c>
      <c r="D10" s="31">
        <v>1773</v>
      </c>
      <c r="E10" s="31">
        <v>16431</v>
      </c>
    </row>
    <row customFormat="1" customHeight="1" ht="12.6" r="11" s="50" spans="1:5" x14ac:dyDescent="0.2">
      <c r="A11" s="32">
        <v>1989</v>
      </c>
      <c r="B11" s="31">
        <v>11080</v>
      </c>
      <c r="C11" s="31">
        <v>8726</v>
      </c>
      <c r="D11" s="31">
        <v>2354</v>
      </c>
      <c r="E11" s="31">
        <v>22990</v>
      </c>
    </row>
    <row customFormat="1" customHeight="1" ht="12.6" r="12" s="50" spans="1:5" x14ac:dyDescent="0.2">
      <c r="A12" s="32">
        <v>1990</v>
      </c>
      <c r="B12" s="31">
        <v>11917</v>
      </c>
      <c r="C12" s="31">
        <v>9651</v>
      </c>
      <c r="D12" s="31">
        <v>2266</v>
      </c>
      <c r="E12" s="31">
        <v>21792</v>
      </c>
    </row>
    <row customFormat="1" customHeight="1" ht="12.6" r="13" s="50" spans="1:5" x14ac:dyDescent="0.2">
      <c r="A13" s="32">
        <v>1991</v>
      </c>
      <c r="B13" s="31">
        <v>11338</v>
      </c>
      <c r="C13" s="31">
        <v>9590</v>
      </c>
      <c r="D13" s="31">
        <v>1748</v>
      </c>
      <c r="E13" s="31">
        <v>16966</v>
      </c>
    </row>
    <row customFormat="1" customHeight="1" ht="12.6" r="14" s="50" spans="1:5" x14ac:dyDescent="0.2">
      <c r="A14" s="32">
        <v>1992</v>
      </c>
      <c r="B14" s="31">
        <v>12445</v>
      </c>
      <c r="C14" s="31">
        <v>9871</v>
      </c>
      <c r="D14" s="31">
        <v>2574</v>
      </c>
      <c r="E14" s="31">
        <v>24994</v>
      </c>
    </row>
    <row customFormat="1" customHeight="1" ht="12.6" r="15" s="50" spans="1:5" x14ac:dyDescent="0.2">
      <c r="A15" s="32">
        <v>1993</v>
      </c>
      <c r="B15" s="31">
        <v>10608</v>
      </c>
      <c r="C15" s="31">
        <v>9722</v>
      </c>
      <c r="D15" s="31">
        <v>886</v>
      </c>
      <c r="E15" s="31">
        <v>8684</v>
      </c>
    </row>
    <row customFormat="1" customHeight="1" ht="12.6" r="16" s="50" spans="1:5" x14ac:dyDescent="0.2">
      <c r="A16" s="32">
        <v>1994</v>
      </c>
      <c r="B16" s="31">
        <v>13158</v>
      </c>
      <c r="C16" s="31">
        <v>10149</v>
      </c>
      <c r="D16" s="31">
        <v>3009</v>
      </c>
      <c r="E16" s="31">
        <v>29793</v>
      </c>
    </row>
    <row customFormat="1" customHeight="1" ht="12.6" r="17" s="50" spans="1:7" x14ac:dyDescent="0.2">
      <c r="A17" s="32">
        <v>1995</v>
      </c>
      <c r="B17" s="31">
        <v>12195</v>
      </c>
      <c r="C17" s="31">
        <v>9888</v>
      </c>
      <c r="D17" s="31">
        <v>2307</v>
      </c>
      <c r="E17" s="31">
        <v>23077</v>
      </c>
    </row>
    <row customFormat="1" customHeight="1" ht="12.6" r="18" s="50" spans="1:7" x14ac:dyDescent="0.2">
      <c r="A18" s="32">
        <v>1996</v>
      </c>
      <c r="B18" s="30">
        <v>14642</v>
      </c>
      <c r="C18" s="30">
        <v>10234</v>
      </c>
      <c r="D18" s="30">
        <v>4408</v>
      </c>
      <c r="E18" s="30">
        <v>44526</v>
      </c>
    </row>
    <row customFormat="1" customHeight="1" ht="12.6" r="19" s="50" spans="1:7" x14ac:dyDescent="0.2">
      <c r="A19" s="32">
        <v>1997</v>
      </c>
      <c r="B19" s="30">
        <v>14467</v>
      </c>
      <c r="C19" s="30">
        <v>10658</v>
      </c>
      <c r="D19" s="30">
        <v>3808</v>
      </c>
      <c r="E19" s="30">
        <v>38853</v>
      </c>
    </row>
    <row customFormat="1" customHeight="1" ht="12.6" r="20" s="50" spans="1:7" x14ac:dyDescent="0.2">
      <c r="A20" s="32">
        <v>1998</v>
      </c>
      <c r="B20" s="30">
        <v>13334</v>
      </c>
      <c r="C20" s="30">
        <v>11036</v>
      </c>
      <c r="D20" s="30">
        <v>2298</v>
      </c>
      <c r="E20" s="30">
        <v>23693</v>
      </c>
    </row>
    <row customFormat="1" customHeight="1" ht="12.6" r="21" s="50" spans="1:7" x14ac:dyDescent="0.2">
      <c r="A21" s="32">
        <v>1999</v>
      </c>
      <c r="B21" s="30">
        <v>12800</v>
      </c>
      <c r="C21" s="30">
        <v>11103</v>
      </c>
      <c r="D21" s="30">
        <v>1697</v>
      </c>
      <c r="E21" s="30">
        <v>17864</v>
      </c>
    </row>
    <row customFormat="1" customHeight="1" ht="12.6" r="22" s="50" spans="1:7" x14ac:dyDescent="0.2">
      <c r="A22" s="32">
        <v>2000</v>
      </c>
      <c r="B22" s="30">
        <v>13515</v>
      </c>
      <c r="C22" s="30">
        <v>11081</v>
      </c>
      <c r="D22" s="30">
        <v>2434</v>
      </c>
      <c r="E22" s="30">
        <v>25898</v>
      </c>
    </row>
    <row customFormat="1" customHeight="1" ht="12.95" r="23" s="50" spans="1:7" x14ac:dyDescent="0.2">
      <c r="A23" s="32">
        <v>2001</v>
      </c>
      <c r="B23" s="30">
        <v>13400</v>
      </c>
      <c r="C23" s="30">
        <v>11037</v>
      </c>
      <c r="D23" s="30">
        <v>2362</v>
      </c>
      <c r="E23" s="30">
        <v>25674</v>
      </c>
    </row>
    <row customFormat="1" customHeight="1" ht="12.95" r="24" s="50" spans="1:7" x14ac:dyDescent="0.2">
      <c r="A24" s="32">
        <v>2002</v>
      </c>
      <c r="B24" s="30">
        <v>12766</v>
      </c>
      <c r="C24" s="30">
        <v>10761</v>
      </c>
      <c r="D24" s="30">
        <v>2005</v>
      </c>
      <c r="E24" s="30">
        <v>22130</v>
      </c>
    </row>
    <row customFormat="1" customHeight="1" ht="12.95" r="25" s="50" spans="1:7" x14ac:dyDescent="0.2">
      <c r="A25" s="32">
        <v>2003</v>
      </c>
      <c r="B25" s="30">
        <v>13478</v>
      </c>
      <c r="C25" s="30">
        <v>11377</v>
      </c>
      <c r="D25" s="30">
        <v>2101</v>
      </c>
      <c r="E25" s="30">
        <v>23341</v>
      </c>
    </row>
    <row customFormat="1" customHeight="1" ht="12.95" r="26" s="50" spans="1:7" x14ac:dyDescent="0.2">
      <c r="A26" s="32">
        <v>2005</v>
      </c>
      <c r="B26" s="30">
        <v>17760</v>
      </c>
      <c r="C26" s="30">
        <v>13717</v>
      </c>
      <c r="D26" s="30">
        <v>4043</v>
      </c>
      <c r="E26" s="30">
        <v>45428</v>
      </c>
    </row>
    <row customFormat="1" customHeight="1" ht="12.95" r="27" s="50" spans="1:7" x14ac:dyDescent="0.2">
      <c r="A27" s="32">
        <v>2006</v>
      </c>
      <c r="B27" s="30">
        <v>16867</v>
      </c>
      <c r="C27" s="30">
        <v>13866</v>
      </c>
      <c r="D27" s="30">
        <v>3001</v>
      </c>
      <c r="E27" s="30">
        <v>33876</v>
      </c>
    </row>
    <row customFormat="1" customHeight="1" ht="12.95" r="28" s="50" spans="1:7" x14ac:dyDescent="0.2">
      <c r="A28" s="32">
        <v>2007</v>
      </c>
      <c r="B28" s="30">
        <v>21288</v>
      </c>
      <c r="C28" s="30">
        <v>17168</v>
      </c>
      <c r="D28" s="30">
        <v>4120</v>
      </c>
      <c r="E28" s="30">
        <v>44395</v>
      </c>
    </row>
    <row customFormat="1" customHeight="1" ht="12.75" r="29" s="50" spans="1:7" x14ac:dyDescent="0.2">
      <c r="A29" s="32">
        <v>2008</v>
      </c>
      <c r="B29" s="30">
        <v>26268</v>
      </c>
      <c r="C29" s="30">
        <v>19578</v>
      </c>
      <c r="D29" s="30">
        <v>6690</v>
      </c>
      <c r="E29" s="30">
        <v>72245</v>
      </c>
    </row>
    <row customFormat="1" customHeight="1" ht="12.75" r="30" s="50" spans="1:7" x14ac:dyDescent="0.2">
      <c r="A30" s="32">
        <v>2009</v>
      </c>
      <c r="B30" s="30">
        <v>24111</v>
      </c>
      <c r="C30" s="30">
        <v>19312</v>
      </c>
      <c r="D30" s="30">
        <v>4768</v>
      </c>
      <c r="E30" s="30">
        <v>51491</v>
      </c>
    </row>
    <row customFormat="1" customHeight="1" ht="12.75" r="31" s="50" spans="1:7" x14ac:dyDescent="0.2">
      <c r="A31" s="32">
        <v>2010</v>
      </c>
      <c r="B31" s="30">
        <v>24849</v>
      </c>
      <c r="C31" s="30">
        <v>19817</v>
      </c>
      <c r="D31" s="30">
        <v>5082</v>
      </c>
      <c r="E31" s="30">
        <v>55001</v>
      </c>
    </row>
    <row customFormat="1" customHeight="1" ht="12.75" r="32" s="50" spans="1:7" x14ac:dyDescent="0.2">
      <c r="A32" s="32">
        <v>2011</v>
      </c>
      <c r="B32" s="30">
        <v>32664</v>
      </c>
      <c r="C32" s="30">
        <v>21851</v>
      </c>
      <c r="D32" s="30">
        <v>10813</v>
      </c>
      <c r="E32" s="30">
        <v>117153</v>
      </c>
      <c r="G32" s="57" t="s">
        <v>1</v>
      </c>
    </row>
    <row customFormat="1" customHeight="1" ht="12.75" r="33" s="50" spans="1:8" x14ac:dyDescent="0.2">
      <c r="A33" s="32">
        <v>2012</v>
      </c>
      <c r="B33" s="30">
        <v>33404</v>
      </c>
      <c r="C33" s="30">
        <v>24150</v>
      </c>
      <c r="D33" s="30">
        <v>9254</v>
      </c>
      <c r="E33" s="30">
        <v>95213</v>
      </c>
      <c r="G33" s="58" t="s">
        <v>1</v>
      </c>
    </row>
    <row customFormat="1" customHeight="1" ht="12.75" r="34" s="50" spans="1:8" x14ac:dyDescent="0.2">
      <c r="A34" s="32">
        <v>2013</v>
      </c>
      <c r="B34" s="30">
        <v>36530</v>
      </c>
      <c r="C34" s="30">
        <v>26751</v>
      </c>
      <c r="D34" s="30">
        <v>9779</v>
      </c>
      <c r="E34" s="30">
        <v>110329</v>
      </c>
      <c r="G34" s="57" t="s">
        <v>1</v>
      </c>
    </row>
    <row customFormat="1" customHeight="1" ht="12.75" r="35" s="50" spans="1:8" x14ac:dyDescent="0.2">
      <c r="A35" s="32">
        <v>2014</v>
      </c>
      <c r="B35" s="30">
        <v>36104.730000000003</v>
      </c>
      <c r="C35" s="30">
        <v>30881.56</v>
      </c>
      <c r="D35" s="30">
        <v>5223</v>
      </c>
      <c r="E35" s="30">
        <v>53952.27</v>
      </c>
      <c r="G35" s="57" t="s">
        <v>1</v>
      </c>
      <c r="H35" s="58" t="s">
        <v>18</v>
      </c>
    </row>
    <row r="36" spans="1:8" x14ac:dyDescent="0.2">
      <c r="A36" s="32">
        <v>2015</v>
      </c>
      <c r="B36" s="30">
        <v>32302</v>
      </c>
      <c r="C36" s="30">
        <v>27250</v>
      </c>
      <c r="D36" s="30">
        <v>5052.2939999999999</v>
      </c>
      <c r="E36" s="30">
        <v>57737.14</v>
      </c>
      <c r="F36" s="56" t="s">
        <v>1</v>
      </c>
      <c r="G36" s="56" t="s">
        <v>1</v>
      </c>
      <c r="H36" s="54" t="s">
        <v>1</v>
      </c>
    </row>
    <row r="37" spans="1:8" x14ac:dyDescent="0.2">
      <c r="A37" s="52">
        <v>2016</v>
      </c>
      <c r="B37" s="30">
        <v>29444.484</v>
      </c>
      <c r="C37" s="30">
        <v>26828.455000000002</v>
      </c>
      <c r="D37" s="30">
        <v>2616.0390000000002</v>
      </c>
      <c r="E37" s="30">
        <v>30068.97</v>
      </c>
      <c r="G37" s="56" t="s">
        <v>18</v>
      </c>
      <c r="H37" s="54" t="s">
        <v>1</v>
      </c>
    </row>
    <row r="38" spans="1:8" x14ac:dyDescent="0.2">
      <c r="A38" s="52">
        <v>2017</v>
      </c>
      <c r="B38" s="53">
        <v>29570</v>
      </c>
      <c r="C38" s="53">
        <v>26183</v>
      </c>
      <c r="D38" s="53">
        <v>3387</v>
      </c>
      <c r="E38" s="53">
        <v>38981</v>
      </c>
      <c r="H38" s="59" t="s">
        <v>1</v>
      </c>
    </row>
    <row r="39" spans="1:8" x14ac:dyDescent="0.2">
      <c r="C39" s="53" t="s">
        <v>1</v>
      </c>
      <c r="D39" s="53" t="s">
        <v>1</v>
      </c>
      <c r="E39" s="53" t="s">
        <v>1</v>
      </c>
    </row>
    <row r="40" spans="1:8" x14ac:dyDescent="0.2">
      <c r="D40" s="53" t="s">
        <v>1</v>
      </c>
      <c r="E40" s="53" t="s">
        <v>1</v>
      </c>
    </row>
    <row r="41" spans="1:8" x14ac:dyDescent="0.2">
      <c r="E41" s="53" t="s">
        <v>1</v>
      </c>
    </row>
    <row r="42" spans="1:8" x14ac:dyDescent="0.2">
      <c r="E42" s="53" t="s">
        <v>1</v>
      </c>
    </row>
    <row r="43" spans="1:8" x14ac:dyDescent="0.2">
      <c r="E43" s="53" t="s">
        <v>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workbookViewId="0">
      <selection activeCell="D32" sqref="D32"/>
    </sheetView>
  </sheetViews>
  <sheetFormatPr defaultRowHeight="12" x14ac:dyDescent="0.2"/>
  <sheetData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2007-01-16T15:31:05Z</dcterms:created>
  <dc:creator>Navara, Nicole [LEGIS]</dc:creator>
  <cp:lastModifiedBy>Broich, Adam [LEGIS]</cp:lastModifiedBy>
  <cp:lastPrinted>2018-07-31T14:49:43Z</cp:lastPrinted>
  <dcterms:modified xsi:type="dcterms:W3CDTF">2018-10-10T18:41:10Z</dcterms:modified>
</cp:coreProperties>
</file>