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9435" windowWidth="17655" xWindow="11145" yWindow="675"/>
  </bookViews>
  <sheets>
    <sheet name="Factbook" r:id="rId1" sheetId="8" state="veryHidden"/>
    <sheet name="Data" r:id="rId2" sheetId="9"/>
  </sheets>
  <definedNames>
    <definedName localSheetId="0" name="_xlnm.Print_Area">Factbook!$A$1:$F$24</definedName>
  </definedNames>
  <calcPr calcId="162913"/>
</workbook>
</file>

<file path=xl/calcChain.xml><?xml version="1.0" encoding="utf-8"?>
<calcChain xmlns="http://schemas.openxmlformats.org/spreadsheetml/2006/main">
  <c i="8" l="1" r="D6"/>
  <c i="8" r="B6"/>
  <c i="8" r="F16"/>
  <c i="8" r="F15"/>
  <c i="8" r="F10"/>
  <c i="8" r="F9"/>
  <c i="8" r="F6"/>
  <c i="8" r="F19" s="1"/>
  <c i="8" r="F5"/>
  <c i="8" l="1" r="F13"/>
  <c i="8" r="F17"/>
  <c i="8" r="F8"/>
  <c i="8" r="F14"/>
  <c i="9" r="I6"/>
  <c i="9" r="I7"/>
  <c i="9" r="I8"/>
  <c i="9" r="I9"/>
  <c i="9" r="I10"/>
  <c i="9" r="I11"/>
  <c i="9" r="I12"/>
  <c i="9" r="I13"/>
  <c i="9" r="I14"/>
  <c i="9" r="I15"/>
  <c i="9" r="I16"/>
  <c i="9" r="I17"/>
  <c i="9" r="I18"/>
  <c i="9" r="I19"/>
  <c i="9" r="I20"/>
  <c i="9" r="I21"/>
  <c i="9" r="I22"/>
  <c i="9" r="I23"/>
  <c i="9" r="I24"/>
  <c i="9" r="I25"/>
  <c i="9" r="I26"/>
  <c i="9" r="I27"/>
  <c i="9" r="I28"/>
  <c i="9" r="I29"/>
  <c i="9" r="I30"/>
  <c i="9" r="I31"/>
  <c i="9" r="I32"/>
  <c i="9" r="I33"/>
  <c i="9" r="I34"/>
  <c i="9" r="I35"/>
  <c i="9" r="I36"/>
  <c i="9" r="I37"/>
  <c i="9" r="I38"/>
  <c i="9" r="I39"/>
  <c i="9" r="I40"/>
  <c i="9" r="I41"/>
  <c i="9" r="I42"/>
  <c i="9" r="I43"/>
  <c i="9" r="I44"/>
  <c i="9" r="I45"/>
  <c i="9" r="I46"/>
  <c i="9" r="I47"/>
  <c i="9" r="I48"/>
  <c i="9" r="I49"/>
  <c i="9" r="I50"/>
  <c i="9" r="I51"/>
  <c i="9" r="I52"/>
  <c i="9" r="D6"/>
  <c i="9" r="D7"/>
  <c i="9" r="D8"/>
  <c i="9" r="D9"/>
  <c i="9" r="D10"/>
  <c i="9" r="D11"/>
  <c i="9" r="D12"/>
  <c i="9" r="D13"/>
  <c i="9" r="D14"/>
  <c i="9" r="D15"/>
  <c i="9" r="D16"/>
  <c i="9" r="D17"/>
  <c i="9" r="D18"/>
  <c i="9" r="D19"/>
  <c i="9" r="D20"/>
  <c i="9" r="D21"/>
  <c i="9" r="D22"/>
  <c i="9" r="D23"/>
  <c i="9" r="D24"/>
  <c i="9" r="I5"/>
  <c i="9" l="1" r="D2"/>
  <c i="9" r="D4"/>
  <c i="9" r="D5"/>
  <c i="9" l="1" r="I4"/>
  <c i="9" r="I53"/>
  <c i="9" r="I54"/>
  <c i="9" r="I55"/>
  <c i="9" r="I56"/>
  <c i="9" r="I57"/>
  <c i="9" r="I58"/>
  <c i="9" r="I59"/>
  <c i="9" r="I60"/>
  <c i="9" r="I61"/>
  <c i="9" r="I62"/>
  <c i="9" r="I63"/>
  <c i="9" r="I64"/>
  <c i="9" r="I65"/>
  <c i="9" r="I66"/>
  <c i="9" r="I67"/>
  <c i="9" r="I68"/>
  <c i="9" r="I69"/>
  <c i="9" r="I70"/>
  <c i="9" r="I71"/>
  <c i="9" r="I72"/>
  <c i="9" r="I73"/>
  <c i="9" r="I74"/>
  <c i="9" r="I75"/>
  <c i="9" r="I76"/>
  <c i="9" r="I77"/>
  <c i="9" r="I78"/>
  <c i="9" r="I79"/>
  <c i="9" r="I80"/>
  <c i="9" r="I81"/>
  <c i="9" r="I82"/>
  <c i="9" r="I83"/>
  <c i="9" r="I84"/>
  <c i="9" r="I85"/>
  <c i="9" r="I86"/>
  <c i="9" r="I87"/>
  <c i="9" r="I88"/>
  <c i="9" r="I89"/>
  <c i="9" r="I90"/>
  <c i="9" r="I91"/>
  <c i="9" r="I92"/>
  <c i="9" r="I93"/>
  <c i="9" r="I94"/>
  <c i="9" r="I95"/>
  <c i="9" r="I96"/>
  <c i="9" r="I97"/>
  <c i="9" r="I98"/>
  <c i="9" r="I99"/>
  <c i="9" r="I100"/>
  <c i="9" r="I101"/>
  <c i="9" r="I102"/>
  <c i="9" r="I103"/>
  <c i="9" r="I104"/>
  <c i="9" r="I105"/>
  <c i="9" r="I106"/>
  <c i="9" r="I107"/>
  <c i="9" r="I108"/>
  <c i="9" r="I109"/>
  <c i="9" r="I110"/>
  <c i="9" r="I111"/>
  <c i="9" r="I112"/>
  <c i="9" r="I113"/>
  <c i="9" r="I114"/>
  <c i="9" r="I115"/>
  <c i="9" r="I116"/>
  <c i="9" r="I117"/>
  <c i="9" r="I118"/>
  <c i="9" r="I119"/>
  <c i="9" r="I120"/>
  <c i="9" r="I121"/>
  <c i="9" r="I122"/>
  <c i="9" r="I123"/>
  <c i="9" r="I124"/>
  <c i="9" r="I125"/>
  <c i="9" r="I126"/>
  <c i="9" r="I3"/>
  <c i="9" r="I2"/>
  <c i="9" r="D25"/>
  <c i="9" r="D26"/>
  <c i="9" r="D27"/>
  <c i="9" r="D28"/>
  <c i="9" r="D29"/>
  <c i="9" r="D30"/>
  <c i="9" r="D31"/>
  <c i="9" r="D32"/>
  <c i="9" r="D33"/>
  <c i="9" r="D34"/>
  <c i="9" r="D35"/>
  <c i="9" r="D36"/>
  <c i="9" r="D37"/>
  <c i="9" r="D38"/>
  <c i="9" r="D39"/>
  <c i="9" r="D40"/>
  <c i="9" r="D41"/>
  <c i="9" r="D42"/>
  <c i="9" r="D43"/>
  <c i="9" r="D44"/>
  <c i="9" r="D45"/>
  <c i="9" r="D46"/>
  <c i="9" r="D47"/>
  <c i="9" r="D48"/>
  <c i="9" r="D49"/>
  <c i="9" r="D50"/>
  <c i="9" r="D51"/>
  <c i="9" r="D52"/>
  <c i="9" r="D53"/>
  <c i="9" r="D54"/>
  <c i="9" r="D55"/>
  <c i="9" r="D56"/>
  <c i="9" r="D57"/>
  <c i="9" r="D58"/>
  <c i="9" r="D59"/>
  <c i="9" r="D60"/>
  <c i="9" r="D61"/>
  <c i="9" r="D62"/>
  <c i="9" r="D63"/>
  <c i="9" r="D64"/>
  <c i="9" r="D65"/>
  <c i="9" r="D66"/>
  <c i="9" r="D67"/>
  <c i="9" r="D68"/>
  <c i="9" r="D69"/>
  <c i="9" r="D70"/>
  <c i="9" r="D71"/>
  <c i="9" r="D72"/>
  <c i="9" r="D73"/>
  <c i="9" r="D74"/>
  <c i="9" r="D75"/>
  <c i="9" r="D76"/>
  <c i="9" r="D77"/>
  <c i="9" r="D78"/>
  <c i="9" r="D79"/>
  <c i="9" r="D80"/>
  <c i="9" r="D81"/>
  <c i="9" r="D82"/>
  <c i="9" r="D83"/>
  <c i="9" r="D84"/>
  <c i="9" r="D85"/>
  <c i="9" r="D86"/>
  <c i="9" r="D87"/>
  <c i="9" r="D88"/>
  <c i="9" r="D89"/>
  <c i="9" r="D90"/>
  <c i="9" r="D91"/>
  <c i="9" r="D92"/>
  <c i="9" r="D93"/>
  <c i="9" r="D94"/>
  <c i="9" r="D95"/>
  <c i="9" r="D96"/>
  <c i="9" r="D97"/>
  <c i="9" r="D98"/>
  <c i="9" r="D99"/>
  <c i="9" r="D100"/>
  <c i="9" r="D101"/>
  <c i="9" r="D102"/>
  <c i="9" r="D103"/>
  <c i="9" r="D104"/>
  <c i="9" r="D105"/>
  <c i="9" r="D106"/>
  <c i="9" r="D107"/>
  <c i="9" r="D108"/>
  <c i="9" r="D109"/>
  <c i="9" r="D110"/>
  <c i="9" r="D111"/>
  <c i="9" r="D112"/>
  <c i="9" r="D113"/>
  <c i="9" r="D114"/>
  <c i="9" r="D115"/>
  <c i="9" r="D116"/>
  <c i="9" r="D117"/>
  <c i="9" r="D118"/>
  <c i="9" r="D119"/>
  <c i="9" r="D120"/>
  <c i="9" r="D121"/>
  <c i="9" r="D122"/>
  <c i="9" r="D123"/>
  <c i="9" r="D124"/>
  <c i="9" r="D125"/>
  <c i="9" r="D126"/>
  <c i="9" r="D3"/>
  <c i="8" r="D8"/>
  <c i="8" r="B13"/>
  <c i="8" l="1" r="D10"/>
  <c i="8" r="D5"/>
  <c i="8" r="D13"/>
  <c i="8" r="D9"/>
  <c i="8" r="D19"/>
  <c i="8" r="D14"/>
  <c i="8" r="B14"/>
  <c i="8" r="B19"/>
  <c i="8" r="D16"/>
  <c i="8" r="B10"/>
  <c i="8" r="B17"/>
  <c i="8" r="D17"/>
  <c i="8" r="B15"/>
  <c i="8" r="B16"/>
  <c i="8" r="D15"/>
  <c i="8" r="B8"/>
  <c i="8" r="B5"/>
  <c i="8" r="B9"/>
</calcChain>
</file>

<file path=xl/sharedStrings.xml><?xml version="1.0" encoding="utf-8"?>
<sst xmlns="http://schemas.openxmlformats.org/spreadsheetml/2006/main" count="29" uniqueCount="27">
  <si>
    <t>Actual</t>
  </si>
  <si>
    <t>(dollars in millions)</t>
  </si>
  <si>
    <t>Funds Available</t>
  </si>
  <si>
    <t xml:space="preserve">   Beginning Balance</t>
  </si>
  <si>
    <t xml:space="preserve">   Receipts</t>
  </si>
  <si>
    <t>Total Funds Available</t>
  </si>
  <si>
    <t xml:space="preserve">Disbursements </t>
  </si>
  <si>
    <t xml:space="preserve">   Appropriations</t>
  </si>
  <si>
    <t xml:space="preserve">   Transfers</t>
  </si>
  <si>
    <t xml:space="preserve">   Secondary Road Fund and City Road Fund</t>
  </si>
  <si>
    <t xml:space="preserve">   Reimbursements</t>
  </si>
  <si>
    <t>Total</t>
  </si>
  <si>
    <t xml:space="preserve">Ending Balance </t>
  </si>
  <si>
    <t>BeginningBalance</t>
  </si>
  <si>
    <t>Receipts</t>
  </si>
  <si>
    <t>TotalFundsAvailable</t>
  </si>
  <si>
    <t>Appropriations</t>
  </si>
  <si>
    <t>Transfers</t>
  </si>
  <si>
    <t>Reimbursements</t>
  </si>
  <si>
    <t>EndingBalance</t>
  </si>
  <si>
    <t>FiscalYear</t>
  </si>
  <si>
    <t>SecondaryRoadFundCityRoadFund</t>
  </si>
  <si>
    <t>Road Use Tax Fund</t>
  </si>
  <si>
    <t>Total Disbursements</t>
  </si>
  <si>
    <t xml:space="preserve">             </t>
  </si>
  <si>
    <t xml:space="preserve">disbursements.  Annual totals may not match other reports due to reporting methods.  Total may not add due to rounding. </t>
  </si>
  <si>
    <t xml:space="preserve">Notes:   Receipts include fees transferred to the TIME-21 Fund and do not reflect 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</si>
</sst>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&quot;$&quot;* #,##0.0;&quot;$&quot;* \-\ #,##0.0"/>
    <numFmt numFmtId="166" formatCode="#,##0.0;\ \-\ #,##0.0"/>
    <numFmt numFmtId="167" formatCode="#,##0.0"/>
    <numFmt numFmtId="168" formatCode="_(&quot;$&quot;* #,##0.0_);_(&quot;$&quot;* \(#,##0.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Univers (WN)"/>
    </font>
    <font>
      <vertAlign val="superscript"/>
      <sz val="9"/>
      <name val="Arial"/>
      <family val="2"/>
    </font>
    <font>
      <sz val="9"/>
      <name val="Helv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1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3" numFmtId="43"/>
    <xf applyAlignment="0" applyBorder="0" applyFill="0" applyFont="0" applyProtection="0" borderId="0" fillId="0" fontId="13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3" numFmtId="44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4" numFmtId="0"/>
    <xf borderId="0" fillId="0" fontId="6" numFmtId="0"/>
    <xf borderId="0" fillId="0" fontId="1" numFmtId="0"/>
    <xf borderId="0" fillId="0" fontId="1" numFmtId="0"/>
    <xf borderId="0" fillId="0" fontId="5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3" numFmtId="9"/>
    <xf applyAlignment="0" applyBorder="0" applyFill="0" applyFont="0" applyProtection="0" borderId="0" fillId="0" fontId="13" numFmtId="43"/>
    <xf applyAlignment="0" applyBorder="0" applyFill="0" applyFont="0" applyProtection="0" borderId="0" fillId="0" fontId="13" numFmtId="44"/>
  </cellStyleXfs>
  <cellXfs count="59">
    <xf borderId="0" fillId="0" fontId="0" numFmtId="0" xfId="0"/>
    <xf applyFont="1" borderId="0" fillId="0" fontId="8" numFmtId="0" xfId="27"/>
    <xf applyAlignment="1" applyFont="1" borderId="0" fillId="0" fontId="8" numFmtId="0" xfId="27">
      <alignment horizontal="center"/>
    </xf>
    <xf applyFont="1" applyNumberFormat="1" borderId="0" fillId="0" fontId="8" numFmtId="164" xfId="2"/>
    <xf applyFont="1" borderId="0" fillId="0" fontId="5" numFmtId="0" xfId="27"/>
    <xf applyAlignment="1" applyFont="1" applyNumberFormat="1" borderId="0" fillId="0" fontId="9" numFmtId="0" xfId="27">
      <alignment horizontal="left"/>
    </xf>
    <xf applyBorder="1" applyFont="1" borderId="0" fillId="0" fontId="8" numFmtId="0" xfId="27"/>
    <xf applyAlignment="1" applyFont="1" applyNumberFormat="1" borderId="0" fillId="0" fontId="8" numFmtId="0" xfId="27">
      <alignment horizontal="left"/>
    </xf>
    <xf applyBorder="1" applyFont="1" borderId="0" fillId="0" fontId="5" numFmtId="0" xfId="27"/>
    <xf applyBorder="1" applyFont="1" applyNumberFormat="1" borderId="0" fillId="0" fontId="8" numFmtId="165" xfId="27"/>
    <xf applyAlignment="1" applyFont="1" applyNumberFormat="1" borderId="0" fillId="0" fontId="8" numFmtId="0" xfId="28">
      <alignment horizontal="left"/>
    </xf>
    <xf applyFont="1" applyNumberFormat="1" borderId="0" fillId="0" fontId="9" numFmtId="0" xfId="27"/>
    <xf applyAlignment="1" applyFont="1" borderId="0" fillId="0" fontId="11" numFmtId="0" xfId="27">
      <alignment horizontal="left"/>
    </xf>
    <xf applyFont="1" applyNumberFormat="1" borderId="0" fillId="0" fontId="8" numFmtId="0" xfId="27"/>
    <xf applyBorder="1" applyFill="1" applyFont="1" applyNumberFormat="1" borderId="0" fillId="0" fontId="8" numFmtId="166" xfId="27"/>
    <xf applyBorder="1" applyFont="1" applyNumberFormat="1" borderId="0" fillId="0" fontId="9" numFmtId="0" xfId="27"/>
    <xf applyAlignment="1" applyFont="1" borderId="0" fillId="0" fontId="8" numFmtId="0" xfId="27">
      <alignment horizontal="left" wrapText="1"/>
    </xf>
    <xf applyFont="1" borderId="0" fillId="0" fontId="8" numFmtId="0" xfId="26"/>
    <xf applyFont="1" applyNumberFormat="1" borderId="0" fillId="0" fontId="14" numFmtId="164" xfId="2"/>
    <xf applyBorder="1" applyFont="1" borderId="0" fillId="0" fontId="8" numFmtId="0" xfId="26"/>
    <xf applyAlignment="1" applyBorder="1" applyFont="1" borderId="0" fillId="0" fontId="8" numFmtId="0" xfId="27">
      <alignment horizontal="left"/>
    </xf>
    <xf applyAlignment="1" applyBorder="1" applyFont="1" borderId="0" fillId="0" fontId="8" numFmtId="0" xfId="28">
      <alignment horizontal="left"/>
    </xf>
    <xf applyAlignment="1" applyBorder="1" applyFont="1" borderId="0" fillId="0" fontId="5" numFmtId="0" xfId="27">
      <alignment horizontal="left"/>
    </xf>
    <xf applyBorder="1" applyFill="1" applyFont="1" applyNumberFormat="1" borderId="0" fillId="0" fontId="8" numFmtId="166" xfId="28"/>
    <xf applyBorder="1" applyFont="1" applyNumberFormat="1" borderId="0" fillId="0" fontId="8" numFmtId="0" xfId="27"/>
    <xf applyBorder="1" applyFont="1" borderId="0" fillId="0" fontId="12" numFmtId="0" xfId="27"/>
    <xf applyAlignment="1" applyBorder="1" applyFont="1" borderId="0" fillId="0" fontId="11" numFmtId="0" xfId="27">
      <alignment horizontal="left"/>
    </xf>
    <xf applyBorder="1" applyFont="1" applyNumberFormat="1" borderId="0" fillId="0" fontId="14" numFmtId="164" xfId="2"/>
    <xf applyAlignment="1" applyBorder="1" applyFont="1" applyNumberFormat="1" borderId="0" fillId="0" fontId="8" numFmtId="167" xfId="27">
      <alignment horizontal="left"/>
    </xf>
    <xf applyAlignment="1" applyBorder="1" applyFont="1" applyNumberFormat="1" borderId="0" fillId="0" fontId="8" numFmtId="167" xfId="28">
      <alignment horizontal="left"/>
    </xf>
    <xf applyBorder="1" applyFont="1" applyNumberFormat="1" borderId="0" fillId="0" fontId="8" numFmtId="167" xfId="27"/>
    <xf applyBorder="1" applyFill="1" applyFont="1" applyNumberFormat="1" borderId="0" fillId="0" fontId="8" numFmtId="167" xfId="28"/>
    <xf applyBorder="1" applyFill="1" applyFont="1" applyNumberFormat="1" borderId="0" fillId="0" fontId="8" numFmtId="167" xfId="27"/>
    <xf applyAlignment="1" applyBorder="1" applyFont="1" applyProtection="1" borderId="0" fillId="0" fontId="8" numFmtId="0" xfId="28">
      <alignment horizontal="center"/>
      <protection hidden="1"/>
    </xf>
    <xf applyAlignment="1" applyBorder="1" applyFont="1" applyProtection="1" borderId="0" fillId="0" fontId="9" numFmtId="0" xfId="28">
      <protection hidden="1"/>
    </xf>
    <xf applyAlignment="1" applyBorder="1" applyFont="1" applyProtection="1" borderId="0" fillId="0" fontId="8" numFmtId="0" xfId="27">
      <alignment horizontal="center"/>
      <protection hidden="1"/>
    </xf>
    <xf applyAlignment="1" applyBorder="1" applyFont="1" applyProtection="1" borderId="1" fillId="0" fontId="8" numFmtId="0" xfId="27">
      <alignment horizontal="center"/>
      <protection hidden="1"/>
    </xf>
    <xf applyBorder="1" applyFont="1" applyNumberFormat="1" applyProtection="1" borderId="0" fillId="0" fontId="5" numFmtId="0" xfId="28">
      <protection hidden="1"/>
    </xf>
    <xf applyFont="1" applyProtection="1" borderId="0" fillId="0" fontId="8" numFmtId="0" xfId="27">
      <protection hidden="1"/>
    </xf>
    <xf applyAlignment="1" applyFont="1" applyProtection="1" borderId="0" fillId="0" fontId="10" numFmtId="0" xfId="27">
      <alignment horizontal="left"/>
      <protection hidden="1"/>
    </xf>
    <xf applyBorder="1" applyFont="1" applyNumberFormat="1" applyProtection="1" borderId="0" fillId="0" fontId="8" numFmtId="165" xfId="27">
      <protection hidden="1"/>
    </xf>
    <xf applyAlignment="1" applyFont="1" applyProtection="1" borderId="0" fillId="0" fontId="11" numFmtId="0" xfId="27">
      <alignment horizontal="left"/>
      <protection hidden="1"/>
    </xf>
    <xf applyAlignment="1" applyFont="1" applyProtection="1" borderId="0" fillId="0" fontId="10" numFmtId="0" xfId="28">
      <alignment horizontal="left"/>
      <protection hidden="1"/>
    </xf>
    <xf applyProtection="1" borderId="0" fillId="0" fontId="1" numFmtId="0" xfId="27">
      <protection hidden="1"/>
    </xf>
    <xf applyAlignment="1" applyBorder="1" applyFont="1" applyProtection="1" borderId="0" fillId="0" fontId="10" numFmtId="0" xfId="27">
      <alignment horizontal="left"/>
      <protection hidden="1"/>
    </xf>
    <xf applyBorder="1" applyFont="1" applyNumberFormat="1" borderId="0" fillId="0" fontId="15" numFmtId="1" xfId="0"/>
    <xf applyBorder="1" applyFont="1" borderId="0" fillId="0" fontId="15" numFmtId="0" xfId="0"/>
    <xf applyBorder="1" applyFont="1" applyNumberFormat="1" borderId="0" fillId="0" fontId="15" numFmtId="167" xfId="0"/>
    <xf applyBorder="1" applyFont="1" applyNumberFormat="1" borderId="0" fillId="0" fontId="15" numFmtId="44" xfId="0"/>
    <xf applyBorder="1" applyFont="1" applyNumberFormat="1" applyProtection="1" borderId="1" fillId="0" fontId="8" numFmtId="164" xfId="39">
      <protection hidden="1"/>
    </xf>
    <xf applyBorder="1" applyFont="1" applyNumberFormat="1" applyProtection="1" borderId="0" fillId="0" fontId="8" numFmtId="164" xfId="39">
      <protection hidden="1"/>
    </xf>
    <xf applyFont="1" applyNumberFormat="1" applyProtection="1" borderId="0" fillId="0" fontId="8" numFmtId="164" xfId="39">
      <protection hidden="1"/>
    </xf>
    <xf applyBorder="1" applyFont="1" applyNumberFormat="1" applyProtection="1" borderId="0" fillId="0" fontId="8" numFmtId="168" xfId="40">
      <protection hidden="1"/>
    </xf>
    <xf applyBorder="1" applyFont="1" applyNumberFormat="1" applyProtection="1" borderId="1" fillId="0" fontId="8" numFmtId="168" xfId="40">
      <protection hidden="1"/>
    </xf>
    <xf applyBorder="1" applyFont="1" applyNumberFormat="1" applyProtection="1" borderId="2" fillId="0" fontId="8" numFmtId="168" xfId="40">
      <protection hidden="1"/>
    </xf>
    <xf applyAlignment="1" applyFont="1" applyNumberFormat="1" borderId="0" fillId="0" fontId="7" numFmtId="0" xfId="27"/>
    <xf applyAlignment="1" applyFont="1" borderId="0" fillId="0" fontId="8" numFmtId="0" xfId="27"/>
    <xf applyAlignment="1" applyBorder="1" applyFont="1" borderId="0" fillId="0" fontId="8" numFmtId="0" xfId="27">
      <alignment horizontal="left"/>
    </xf>
    <xf applyAlignment="1" applyBorder="1" applyFont="1" borderId="0" fillId="0" fontId="8" numFmtId="0" xfId="27">
      <alignment horizontal="left" indent="5" vertical="top" wrapText="1"/>
    </xf>
  </cellXfs>
  <cellStyles count="41">
    <cellStyle builtinId="3" name="Comma" xfId="39"/>
    <cellStyle name="Comma 2" xfId="1"/>
    <cellStyle name="Comma 2 2" xfId="2"/>
    <cellStyle name="Comma 2 2 2" xfId="3"/>
    <cellStyle name="Comma 3" xfId="4"/>
    <cellStyle name="Comma 3 2" xfId="5"/>
    <cellStyle name="Comma 3 2 2" xfId="6"/>
    <cellStyle name="Comma 4" xfId="7"/>
    <cellStyle name="Comma 5" xfId="8"/>
    <cellStyle name="Comma 6" xfId="9"/>
    <cellStyle builtinId="4" name="Currency" xfId="40"/>
    <cellStyle name="Currency 2" xfId="10"/>
    <cellStyle name="Currency 2 2" xfId="11"/>
    <cellStyle name="Currency 3" xfId="12"/>
    <cellStyle name="Currency 4" xfId="13"/>
    <cellStyle builtinId="0" name="Normal" xfId="0"/>
    <cellStyle name="Normal 2" xfId="14"/>
    <cellStyle name="Normal 2 2" xfId="15"/>
    <cellStyle name="Normal 2 2 2" xfId="16"/>
    <cellStyle name="Normal 2 3" xfId="17"/>
    <cellStyle name="Normal 3" xfId="18"/>
    <cellStyle name="Normal 3 2" xfId="19"/>
    <cellStyle name="Normal 4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_GF Bal Sheet Analysis" xfId="27"/>
    <cellStyle name="Normal_GF Balance Sheet" xfId="28"/>
    <cellStyle name="oldier Garage" xfId="29"/>
    <cellStyle name="Percent 2" xfId="30"/>
    <cellStyle name="Percent 2 2" xfId="31"/>
    <cellStyle name="Percent 3" xfId="32"/>
    <cellStyle name="Percent 3 2" xfId="33"/>
    <cellStyle name="Percent 3 2 2" xfId="34"/>
    <cellStyle name="Percent 3 3" xfId="35"/>
    <cellStyle name="Percent 4" xfId="36"/>
    <cellStyle name="Percent 5" xfId="37"/>
    <cellStyle name="Percent 6" xfId="38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O43"/>
  <sheetViews>
    <sheetView tabSelected="1" workbookViewId="0" zoomScaleNormal="100">
      <selection activeCell="A29" sqref="A29"/>
    </sheetView>
  </sheetViews>
  <sheetFormatPr defaultColWidth="8.85546875" defaultRowHeight="13.5"/>
  <cols>
    <col min="1" max="1" customWidth="true" style="1" width="37.140625" collapsed="false"/>
    <col min="2" max="2" customWidth="true" style="12" width="9.140625" collapsed="false"/>
    <col min="3" max="3" customWidth="true" style="12" width="1.7109375" collapsed="false"/>
    <col min="4" max="4" customWidth="true" style="1" width="9.5703125" collapsed="false"/>
    <col min="5" max="5" customWidth="true" style="18" width="1.7109375" collapsed="false"/>
    <col min="6" max="6" bestFit="true" customWidth="true" style="17" width="10.0" collapsed="false"/>
    <col min="7" max="16384" style="17" width="8.85546875" collapsed="false"/>
  </cols>
  <sheetData>
    <row customFormat="1" ht="18" r="1" s="1" spans="1:6">
      <c r="A1" s="55" t="s">
        <v>22</v>
      </c>
      <c r="B1" s="55"/>
      <c r="C1" s="55"/>
      <c r="D1" s="55"/>
      <c r="E1" s="55"/>
    </row>
    <row customFormat="1" customHeight="1" ht="11.45" r="2" s="1" spans="1:6">
      <c r="A2" s="56" t="s">
        <v>1</v>
      </c>
      <c r="B2" s="56"/>
      <c r="C2" s="56"/>
      <c r="D2" s="56"/>
      <c r="E2" s="56"/>
    </row>
    <row customFormat="1" customHeight="1" ht="5.45" r="3" s="1" spans="1:6">
      <c r="A3" s="2"/>
      <c r="B3" s="2"/>
      <c r="C3" s="2"/>
      <c r="E3" s="3"/>
    </row>
    <row customFormat="1" ht="12" r="4" s="1" spans="1:6">
      <c r="A4" s="2"/>
      <c r="B4" s="33" t="s">
        <v>0</v>
      </c>
      <c r="C4" s="34"/>
      <c r="D4" s="35" t="s">
        <v>0</v>
      </c>
      <c r="F4" s="35" t="s">
        <v>0</v>
      </c>
    </row>
    <row customFormat="1" ht="12" r="5" s="1" spans="1:6">
      <c r="A5" s="4"/>
      <c r="B5" s="36" t="str">
        <f>CONCATENATE("FY ",B6)</f>
        <v>FY 2016</v>
      </c>
      <c r="C5" s="37"/>
      <c r="D5" s="36" t="str">
        <f>CONCATENATE("FY ",D6)</f>
        <v>FY 2017</v>
      </c>
      <c r="F5" s="36" t="str">
        <f>CONCATENATE("FY ",F6)</f>
        <v>FY 2018</v>
      </c>
    </row>
    <row customFormat="1" hidden="1" ht="12" r="6" s="1" spans="1:6">
      <c r="A6" s="4"/>
      <c r="B6" s="35">
        <f>LARGE(Data!$A$2:$A$99,3)</f>
        <v>2016</v>
      </c>
      <c r="C6" s="37"/>
      <c r="D6" s="35">
        <f>LARGE(Data!$A$2:$A$99,2)</f>
        <v>2017</v>
      </c>
      <c r="F6" s="35">
        <f>LARGE(Data!$A$2:$A$99,1)</f>
        <v>2018</v>
      </c>
    </row>
    <row customFormat="1" r="7" s="1" spans="1:6">
      <c r="A7" s="5" t="s">
        <v>2</v>
      </c>
      <c r="B7" s="38"/>
      <c r="C7" s="39"/>
      <c r="D7" s="38"/>
      <c r="F7" s="38"/>
    </row>
    <row customFormat="1" ht="12" r="8" s="6" spans="1:6">
      <c r="A8" s="7" t="s">
        <v>3</v>
      </c>
      <c r="B8" s="52">
        <f>INDEX(Data!$A$2:$J$99,MATCH(Factbook!B$6,Data!$A$2:$A$99,0),2)</f>
        <v>133.1</v>
      </c>
      <c r="C8" s="40"/>
      <c r="D8" s="52">
        <f>INDEX(Data!$A$2:$J$99,MATCH(Factbook!D$6,Data!$A$2:$A$99,0),2)</f>
        <v>124.1</v>
      </c>
      <c r="F8" s="52">
        <f>INDEX(Data!$A$2:$J$99,MATCH(Factbook!F$6,Data!$A$2:$A$99,0),2)</f>
        <v>129.6</v>
      </c>
    </row>
    <row customFormat="1" ht="12" r="9" s="6" spans="1:6">
      <c r="A9" s="10" t="s">
        <v>4</v>
      </c>
      <c r="B9" s="49">
        <f>INDEX(Data!$A$2:$J$99,MATCH(Factbook!B$6,Data!$A$2:$A$99,0),3)</f>
        <v>1652.8</v>
      </c>
      <c r="C9" s="40"/>
      <c r="D9" s="49">
        <f>INDEX(Data!$A$2:$J$99,MATCH(Factbook!D$6,Data!$A$2:$A$99,0),3)</f>
        <v>1731.3</v>
      </c>
      <c r="F9" s="49">
        <f>INDEX(Data!$A$2:$J$99,MATCH(Factbook!F$6,Data!$A$2:$A$99,0),3)</f>
        <v>1733</v>
      </c>
    </row>
    <row customFormat="1" ht="12" r="10" s="6" spans="1:6">
      <c r="A10" s="11" t="s">
        <v>5</v>
      </c>
      <c r="B10" s="49">
        <f>INDEX(Data!$A$2:$J$99,MATCH(Factbook!B$6,Data!$A$2:$A$99,0),4)</f>
        <v>1785.8999999999999</v>
      </c>
      <c r="C10" s="40"/>
      <c r="D10" s="49">
        <f>INDEX(Data!$A$2:$J$99,MATCH(Factbook!D$6,Data!$A$2:$A$99,0),4)</f>
        <v>1855.3999999999999</v>
      </c>
      <c r="F10" s="49">
        <f>INDEX(Data!$A$2:$J$99,MATCH(Factbook!F$6,Data!$A$2:$A$99,0),4)</f>
        <v>1862.6</v>
      </c>
    </row>
    <row customFormat="1" customHeight="1" ht="13.5" r="11" s="1" spans="1:6">
      <c r="B11" s="51"/>
      <c r="C11" s="41"/>
      <c r="D11" s="51"/>
      <c r="F11" s="51"/>
    </row>
    <row customFormat="1" r="12" s="1" spans="1:6">
      <c r="A12" s="11" t="s">
        <v>6</v>
      </c>
      <c r="B12" s="51"/>
      <c r="C12" s="42"/>
      <c r="D12" s="51"/>
      <c r="F12" s="51"/>
    </row>
    <row customFormat="1" ht="12" r="13" s="1" spans="1:6">
      <c r="A13" s="13" t="s">
        <v>7</v>
      </c>
      <c r="B13" s="52">
        <f>INDEX(Data!$A$2:$J$99,MATCH(Factbook!B$6,Data!$A$2:$A$99,0),5)</f>
        <v>52.6</v>
      </c>
      <c r="C13" s="40"/>
      <c r="D13" s="52">
        <f>INDEX(Data!$A$2:$J$99,MATCH(Factbook!D$6,Data!$A$2:$A$99,0),5)</f>
        <v>52.9</v>
      </c>
      <c r="F13" s="52">
        <f>INDEX(Data!$A$2:$J$99,MATCH(Factbook!F$6,Data!$A$2:$A$99,0),5)</f>
        <v>53.8</v>
      </c>
    </row>
    <row customFormat="1" ht="12" r="14" s="1" spans="1:6">
      <c r="A14" s="13" t="s">
        <v>8</v>
      </c>
      <c r="B14" s="50">
        <f>INDEX(Data!$A$2:$J$99,MATCH(Factbook!B$6,Data!$A$2:$A$99,0),6)</f>
        <v>1004.9</v>
      </c>
      <c r="C14" s="40"/>
      <c r="D14" s="50">
        <f>INDEX(Data!$A$2:$J$99,MATCH(Factbook!D$6,Data!$A$2:$A$99,0),6)</f>
        <v>1049</v>
      </c>
      <c r="F14" s="50">
        <f>INDEX(Data!$A$2:$J$99,MATCH(Factbook!F$6,Data!$A$2:$A$99,0),6)</f>
        <v>1059.5999999999999</v>
      </c>
    </row>
    <row customFormat="1" ht="12" r="15" s="1" spans="1:6">
      <c r="A15" s="13" t="s">
        <v>9</v>
      </c>
      <c r="B15" s="50">
        <f>INDEX(Data!$A$2:$J$99,MATCH(Factbook!B$6,Data!$A$2:$A$99,0),7)</f>
        <v>583.1</v>
      </c>
      <c r="C15" s="40"/>
      <c r="D15" s="50">
        <f>INDEX(Data!$A$2:$J$99,MATCH(Factbook!D$6,Data!$A$2:$A$99,0),7)</f>
        <v>602.6</v>
      </c>
      <c r="F15" s="50">
        <f>INDEX(Data!$A$2:$J$99,MATCH(Factbook!F$6,Data!$A$2:$A$99,0),7)</f>
        <v>577</v>
      </c>
    </row>
    <row customFormat="1" ht="12.75" r="16" s="1" spans="1:6">
      <c r="A16" s="13" t="s">
        <v>10</v>
      </c>
      <c r="B16" s="49">
        <f>INDEX(Data!$A$2:$J$99,MATCH(Factbook!B$6,Data!$A$2:$A$99,0),8)</f>
        <v>21.1</v>
      </c>
      <c r="C16" s="43"/>
      <c r="D16" s="49">
        <f>INDEX(Data!$A$2:$J$99,MATCH(Factbook!D$6,Data!$A$2:$A$99,0),8)</f>
        <v>21.2</v>
      </c>
      <c r="F16" s="49">
        <f>INDEX(Data!$A$2:$J$99,MATCH(Factbook!F$6,Data!$A$2:$A$99,0),8)</f>
        <v>21.5</v>
      </c>
    </row>
    <row customFormat="1" ht="12" r="17" s="1" spans="1:14">
      <c r="A17" s="11" t="s">
        <v>23</v>
      </c>
      <c r="B17" s="53">
        <f>INDEX(Data!$A$2:$J$99,MATCH(Factbook!B$6,Data!$A$2:$A$99,0),9)</f>
        <v>1661.6999999999998</v>
      </c>
      <c r="C17" s="40"/>
      <c r="D17" s="53">
        <f>INDEX(Data!$A$2:$J$99,MATCH(Factbook!D$6,Data!$A$2:$A$99,0),9)</f>
        <v>1725.7</v>
      </c>
      <c r="F17" s="53">
        <f>INDEX(Data!$A$2:$J$99,MATCH(Factbook!F$6,Data!$A$2:$A$99,0),9)</f>
        <v>1711.8999999999999</v>
      </c>
    </row>
    <row customFormat="1" r="18" s="1" spans="1:14">
      <c r="A18" s="11"/>
      <c r="B18" s="50"/>
      <c r="C18" s="44"/>
      <c r="D18" s="50"/>
      <c r="F18" s="50"/>
    </row>
    <row customFormat="1" customHeight="1" ht="15" r="19" s="6" spans="1:14" thickBot="1">
      <c r="A19" s="15" t="s">
        <v>12</v>
      </c>
      <c r="B19" s="54">
        <f>INDEX(Data!$A$2:$J$99,MATCH(Factbook!B$6,Data!$A$2:$A$99,0),10)</f>
        <v>124.1</v>
      </c>
      <c r="C19" s="44"/>
      <c r="D19" s="54">
        <f>INDEX(Data!$A$2:$J$99,MATCH(Factbook!D$6,Data!$A$2:$A$99,0),10)</f>
        <v>129.6</v>
      </c>
      <c r="F19" s="54">
        <f>INDEX(Data!$A$2:$J$99,MATCH(Factbook!F$6,Data!$A$2:$A$99,0),10)</f>
        <v>172.3</v>
      </c>
    </row>
    <row customHeight="1" ht="12" r="20" spans="1:14" thickTop="1">
      <c r="E20" s="12"/>
    </row>
    <row customHeight="1" ht="12" r="21" spans="1:14">
      <c r="E21" s="12"/>
      <c r="I21" s="16"/>
      <c r="J21" s="16"/>
      <c r="K21" s="16"/>
      <c r="L21" s="16"/>
      <c r="M21" s="16"/>
      <c r="N21" s="16"/>
    </row>
    <row customFormat="1" ht="12" r="22" s="19" spans="1:14">
      <c r="A22" s="57" t="s">
        <v>26</v>
      </c>
      <c r="B22" s="57"/>
      <c r="C22" s="57"/>
      <c r="D22" s="57"/>
      <c r="E22" s="57"/>
      <c r="F22" s="57"/>
    </row>
    <row customFormat="1" customHeight="1" ht="24" r="23" s="19" spans="1:14">
      <c r="A23" s="58" t="s">
        <v>25</v>
      </c>
      <c r="B23" s="58"/>
      <c r="C23" s="58"/>
      <c r="D23" s="58"/>
      <c r="E23" s="58"/>
      <c r="F23" s="58"/>
    </row>
    <row customFormat="1" customHeight="1" ht="12" r="24" s="19" spans="1:14">
      <c r="A24" s="20" t="s">
        <v>24</v>
      </c>
      <c r="B24" s="21"/>
      <c r="C24" s="20"/>
      <c r="D24" s="21"/>
      <c r="E24" s="20"/>
    </row>
    <row customFormat="1" customHeight="1" ht="12" r="25" s="19" spans="1:14">
      <c r="A25" s="20"/>
      <c r="B25" s="21"/>
      <c r="C25" s="20"/>
      <c r="D25" s="21"/>
      <c r="E25" s="20"/>
    </row>
    <row customFormat="1" customHeight="1" ht="12" r="26" s="19" spans="1:14">
      <c r="A26" s="20"/>
      <c r="B26" s="21"/>
      <c r="C26" s="20"/>
      <c r="D26" s="21"/>
      <c r="E26" s="20"/>
    </row>
    <row customFormat="1" customHeight="1" ht="12" r="27" s="19" spans="1:14">
      <c r="A27" s="20"/>
      <c r="B27" s="20"/>
      <c r="C27" s="22"/>
      <c r="D27" s="20"/>
      <c r="E27" s="20"/>
    </row>
    <row customFormat="1" customHeight="1" ht="12" r="28" s="19" spans="1:14">
      <c r="A28" s="8"/>
      <c r="B28" s="6"/>
      <c r="C28" s="8"/>
      <c r="D28" s="6"/>
      <c r="E28" s="6"/>
    </row>
    <row customFormat="1" customHeight="1" ht="12" r="29" s="19" spans="1:14">
      <c r="A29" s="6"/>
      <c r="B29" s="9"/>
      <c r="C29" s="8"/>
      <c r="D29" s="9"/>
      <c r="E29" s="9"/>
    </row>
    <row customFormat="1" customHeight="1" ht="12" r="30" s="19" spans="1:14">
      <c r="A30" s="6"/>
      <c r="B30" s="23"/>
      <c r="C30" s="8"/>
      <c r="D30" s="23"/>
      <c r="E30" s="23"/>
    </row>
    <row customFormat="1" customHeight="1" ht="12" r="31" s="19" spans="1:14">
      <c r="A31" s="24"/>
      <c r="B31" s="9"/>
      <c r="C31" s="8"/>
      <c r="D31" s="9"/>
      <c r="E31" s="9"/>
    </row>
    <row customFormat="1" customHeight="1" ht="12" r="32" s="19" spans="1:14">
      <c r="A32" s="6"/>
      <c r="B32" s="6"/>
      <c r="C32" s="6"/>
      <c r="D32" s="6"/>
      <c r="E32" s="6"/>
    </row>
    <row customFormat="1" customHeight="1" ht="12" r="33" s="19" spans="1:5">
      <c r="A33" s="24"/>
      <c r="B33" s="6"/>
      <c r="C33" s="8"/>
      <c r="D33" s="6"/>
      <c r="E33" s="6"/>
    </row>
    <row customFormat="1" customHeight="1" ht="12" r="34" s="19" spans="1:5">
      <c r="A34" s="6"/>
      <c r="B34" s="9"/>
      <c r="C34" s="8"/>
      <c r="D34" s="9"/>
      <c r="E34" s="9"/>
    </row>
    <row customFormat="1" customHeight="1" ht="12" r="35" s="19" spans="1:5">
      <c r="A35" s="6"/>
      <c r="B35" s="14"/>
      <c r="C35" s="8"/>
      <c r="D35" s="14"/>
      <c r="E35" s="14"/>
    </row>
    <row customFormat="1" customHeight="1" ht="12" r="36" s="19" spans="1:5">
      <c r="A36" s="8"/>
      <c r="B36" s="6"/>
      <c r="C36" s="8"/>
      <c r="D36" s="6"/>
      <c r="E36" s="6"/>
    </row>
    <row customFormat="1" customHeight="1" ht="12" r="37" s="19" spans="1:5">
      <c r="A37" s="8"/>
      <c r="B37" s="9"/>
      <c r="C37" s="8"/>
      <c r="D37" s="9"/>
      <c r="E37" s="9"/>
    </row>
    <row customFormat="1" customHeight="1" ht="12" r="38" s="19" spans="1:5">
      <c r="A38" s="6"/>
      <c r="B38" s="6"/>
      <c r="C38" s="25"/>
      <c r="D38" s="6"/>
      <c r="E38" s="6"/>
    </row>
    <row customFormat="1" ht="12" r="39" s="19" spans="1:5">
      <c r="A39" s="8"/>
      <c r="B39" s="9"/>
      <c r="C39" s="8"/>
      <c r="D39" s="9"/>
      <c r="E39" s="9"/>
    </row>
    <row customFormat="1" r="40" s="19" spans="1:5">
      <c r="A40" s="6"/>
      <c r="B40" s="26"/>
      <c r="C40" s="6"/>
      <c r="D40" s="26"/>
      <c r="E40" s="26"/>
    </row>
    <row customFormat="1" r="41" s="19" spans="1:5">
      <c r="A41" s="6"/>
      <c r="B41" s="26"/>
      <c r="C41" s="6"/>
      <c r="D41" s="26"/>
      <c r="E41" s="26"/>
    </row>
    <row customFormat="1" r="42" s="19" spans="1:5">
      <c r="A42" s="6"/>
      <c r="B42" s="26"/>
      <c r="C42" s="6"/>
      <c r="D42" s="26"/>
      <c r="E42" s="26"/>
    </row>
    <row customFormat="1" r="43" s="19" spans="1:5">
      <c r="A43" s="6"/>
      <c r="B43" s="26"/>
      <c r="C43" s="26"/>
      <c r="D43" s="6"/>
      <c r="E43" s="27"/>
    </row>
  </sheetData>
  <mergeCells count="2">
    <mergeCell ref="A22:F22"/>
    <mergeCell ref="A23:F23"/>
  </mergeCells>
  <pageMargins bottom="1" footer="0.25" header="0.5" left="0.5" right="0.5" top="0.7"/>
  <pageSetup cellComments="atEnd" orientation="portrait" r:id="rId1"/>
  <headerFooter>
    <oddFooter><![CDATA[&L&"Arial,Regular"&8Source: I/3 budget system&"-,Regular"
&"Arial,Regular"LSA Staff Contact:  Adam Broich (515.281.8223) &Uadam.broich@legis.iowa.gov
&C&9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L126"/>
  <sheetViews>
    <sheetView workbookViewId="0" zoomScale="85" zoomScaleNormal="85">
      <selection activeCell="J7" sqref="J7"/>
    </sheetView>
  </sheetViews>
  <sheetFormatPr defaultColWidth="8.85546875" defaultRowHeight="12"/>
  <cols>
    <col min="1" max="1" bestFit="true" customWidth="true" style="45" width="9.85546875" collapsed="false"/>
    <col min="2" max="2" bestFit="true" customWidth="true" style="47" width="15.7109375" collapsed="false"/>
    <col min="3" max="3" bestFit="true" customWidth="true" style="47" width="8.140625" collapsed="false"/>
    <col min="4" max="4" bestFit="true" customWidth="true" style="47" width="17.140625" collapsed="false"/>
    <col min="5" max="5" bestFit="true" customWidth="true" style="47" width="12.5703125" collapsed="false"/>
    <col min="6" max="6" bestFit="true" customWidth="true" style="47" width="8.7109375" collapsed="false"/>
    <col min="7" max="7" bestFit="true" customWidth="true" style="47" width="29.42578125" collapsed="false"/>
    <col min="8" max="8" bestFit="true" customWidth="true" style="47" width="15.140625" collapsed="false"/>
    <col min="9" max="9" bestFit="true" customWidth="true" style="47" width="7.140625" collapsed="false"/>
    <col min="10" max="10" bestFit="true" customWidth="true" style="47" width="13.28515625" collapsed="false"/>
    <col min="11" max="11" bestFit="true" customWidth="true" style="46" width="17.140625" collapsed="false"/>
    <col min="12" max="16384" style="46" width="8.85546875" collapsed="false"/>
  </cols>
  <sheetData>
    <row r="1" spans="1:11">
      <c r="A1" s="45" t="s">
        <v>20</v>
      </c>
      <c r="B1" s="28" t="s">
        <v>13</v>
      </c>
      <c r="C1" s="29" t="s">
        <v>14</v>
      </c>
      <c r="D1" s="30" t="s">
        <v>15</v>
      </c>
      <c r="E1" s="30" t="s">
        <v>16</v>
      </c>
      <c r="F1" s="30" t="s">
        <v>17</v>
      </c>
      <c r="G1" s="30" t="s">
        <v>21</v>
      </c>
      <c r="H1" s="30" t="s">
        <v>18</v>
      </c>
      <c r="I1" s="30" t="s">
        <v>11</v>
      </c>
      <c r="J1" s="30" t="s">
        <v>19</v>
      </c>
    </row>
    <row r="2" spans="1:11">
      <c r="A2" s="45">
        <v>2014</v>
      </c>
      <c r="B2" s="30">
        <v>95.3</v>
      </c>
      <c r="C2" s="31">
        <v>1380.4</v>
      </c>
      <c r="D2" s="30">
        <f>IF(B2&gt;1,SUM(B2:C2),"")</f>
        <v>1475.7</v>
      </c>
      <c r="E2" s="30">
        <v>50.2</v>
      </c>
      <c r="F2" s="32">
        <v>817.6</v>
      </c>
      <c r="G2" s="32">
        <v>468.9</v>
      </c>
      <c r="H2" s="32">
        <v>20.399999999999999</v>
      </c>
      <c r="I2" s="30">
        <f>IF(E2&gt;1,SUM(E2:H2),"")</f>
        <v>1357.1000000000001</v>
      </c>
      <c r="J2" s="30">
        <v>118.7</v>
      </c>
    </row>
    <row r="3" spans="1:11">
      <c r="A3" s="45">
        <v>2015</v>
      </c>
      <c r="B3" s="30">
        <v>118.7</v>
      </c>
      <c r="C3" s="31">
        <v>1473.9</v>
      </c>
      <c r="D3" s="30">
        <f>IF(B3&gt;1,SUM(B3:C3),"")</f>
        <v>1592.6000000000001</v>
      </c>
      <c r="E3" s="30">
        <v>50.6</v>
      </c>
      <c r="F3" s="32">
        <v>882.9</v>
      </c>
      <c r="G3" s="32">
        <v>505.2</v>
      </c>
      <c r="H3" s="32">
        <v>20.6</v>
      </c>
      <c r="I3" s="30">
        <f>IF(E3&gt;1,SUM(E3:H3),"")</f>
        <v>1459.3</v>
      </c>
      <c r="J3" s="30">
        <v>133.1</v>
      </c>
    </row>
    <row r="4" spans="1:11">
      <c r="A4" s="45">
        <v>2016</v>
      </c>
      <c r="B4" s="47">
        <v>133.1</v>
      </c>
      <c r="C4" s="47">
        <v>1652.8</v>
      </c>
      <c r="D4" s="30">
        <f>IF(B4&gt;1,SUM(B4:C4),"")</f>
        <v>1785.8999999999999</v>
      </c>
      <c r="E4" s="47">
        <v>52.6</v>
      </c>
      <c r="F4" s="47">
        <v>1004.9</v>
      </c>
      <c r="G4" s="47">
        <v>583.1</v>
      </c>
      <c r="H4" s="47">
        <v>21.1</v>
      </c>
      <c r="I4" s="30">
        <f ref="I4:I66" si="0" t="shared">IF(E4&gt;1,SUM(E4:H4),"")</f>
        <v>1661.6999999999998</v>
      </c>
      <c r="J4" s="47">
        <v>124.1</v>
      </c>
    </row>
    <row r="5" spans="1:11">
      <c r="A5" s="45">
        <v>2017</v>
      </c>
      <c r="B5" s="47">
        <v>124.1</v>
      </c>
      <c r="C5" s="47">
        <v>1731.3</v>
      </c>
      <c r="D5" s="30">
        <f>IF(B5&gt;1,SUM(B5:C5),"")</f>
        <v>1855.3999999999999</v>
      </c>
      <c r="E5" s="47">
        <v>52.9</v>
      </c>
      <c r="F5" s="47">
        <v>1049</v>
      </c>
      <c r="G5" s="47">
        <v>602.6</v>
      </c>
      <c r="H5" s="47">
        <v>21.2</v>
      </c>
      <c r="I5" s="30">
        <f>IF(E5&gt;1,SUM(E5:H5),"")</f>
        <v>1725.7</v>
      </c>
      <c r="J5" s="47">
        <v>129.6</v>
      </c>
    </row>
    <row r="6" spans="1:11">
      <c r="A6" s="45">
        <v>2018</v>
      </c>
      <c r="B6" s="47">
        <v>129.6</v>
      </c>
      <c r="C6" s="47">
        <v>1733</v>
      </c>
      <c r="D6" s="30">
        <f ref="D6:D24" si="1" t="shared">IF(B6&gt;1,SUM(B6:C6),"")</f>
        <v>1862.6</v>
      </c>
      <c r="E6" s="47">
        <v>53.8</v>
      </c>
      <c r="F6" s="47">
        <v>1059.5999999999999</v>
      </c>
      <c r="G6" s="47">
        <v>577</v>
      </c>
      <c r="H6" s="47">
        <v>21.5</v>
      </c>
      <c r="I6" s="30">
        <f ref="I6:I52" si="2" t="shared">IF(E6&gt;1,SUM(E6:H6),"")</f>
        <v>1711.8999999999999</v>
      </c>
      <c r="J6" s="47">
        <v>172.3</v>
      </c>
    </row>
    <row r="7" spans="1:11">
      <c r="D7" s="30" t="str">
        <f si="1" t="shared"/>
        <v/>
      </c>
      <c r="I7" s="30" t="str">
        <f si="2" t="shared"/>
        <v/>
      </c>
    </row>
    <row r="8" spans="1:11">
      <c r="D8" s="30" t="str">
        <f si="1" t="shared"/>
        <v/>
      </c>
      <c r="I8" s="30" t="str">
        <f si="2" t="shared"/>
        <v/>
      </c>
      <c r="K8" s="48"/>
    </row>
    <row r="9" spans="1:11">
      <c r="D9" s="30" t="str">
        <f si="1" t="shared"/>
        <v/>
      </c>
      <c r="I9" s="30" t="str">
        <f si="2" t="shared"/>
        <v/>
      </c>
    </row>
    <row r="10" spans="1:11">
      <c r="D10" s="30" t="str">
        <f si="1" t="shared"/>
        <v/>
      </c>
      <c r="I10" s="30" t="str">
        <f si="2" t="shared"/>
        <v/>
      </c>
    </row>
    <row r="11" spans="1:11">
      <c r="D11" s="30" t="str">
        <f si="1" t="shared"/>
        <v/>
      </c>
      <c r="I11" s="30" t="str">
        <f si="2" t="shared"/>
        <v/>
      </c>
      <c r="K11" s="48"/>
    </row>
    <row r="12" spans="1:11">
      <c r="D12" s="30" t="str">
        <f si="1" t="shared"/>
        <v/>
      </c>
      <c r="I12" s="30" t="str">
        <f si="2" t="shared"/>
        <v/>
      </c>
    </row>
    <row r="13" spans="1:11">
      <c r="D13" s="30" t="str">
        <f si="1" t="shared"/>
        <v/>
      </c>
      <c r="I13" s="30" t="str">
        <f si="2" t="shared"/>
        <v/>
      </c>
    </row>
    <row r="14" spans="1:11">
      <c r="D14" s="30" t="str">
        <f si="1" t="shared"/>
        <v/>
      </c>
      <c r="I14" s="30" t="str">
        <f si="2" t="shared"/>
        <v/>
      </c>
    </row>
    <row r="15" spans="1:11">
      <c r="D15" s="30" t="str">
        <f si="1" t="shared"/>
        <v/>
      </c>
      <c r="I15" s="30" t="str">
        <f si="2" t="shared"/>
        <v/>
      </c>
    </row>
    <row r="16" spans="1:11">
      <c r="D16" s="30" t="str">
        <f si="1" t="shared"/>
        <v/>
      </c>
      <c r="I16" s="30" t="str">
        <f si="2" t="shared"/>
        <v/>
      </c>
    </row>
    <row r="17" spans="4:9">
      <c r="D17" s="30" t="str">
        <f si="1" t="shared"/>
        <v/>
      </c>
      <c r="I17" s="30" t="str">
        <f si="2" t="shared"/>
        <v/>
      </c>
    </row>
    <row r="18" spans="4:9">
      <c r="D18" s="30" t="str">
        <f si="1" t="shared"/>
        <v/>
      </c>
      <c r="I18" s="30" t="str">
        <f si="2" t="shared"/>
        <v/>
      </c>
    </row>
    <row r="19" spans="4:9">
      <c r="D19" s="30" t="str">
        <f si="1" t="shared"/>
        <v/>
      </c>
      <c r="I19" s="30" t="str">
        <f si="2" t="shared"/>
        <v/>
      </c>
    </row>
    <row r="20" spans="4:9">
      <c r="D20" s="30" t="str">
        <f si="1" t="shared"/>
        <v/>
      </c>
      <c r="I20" s="30" t="str">
        <f si="2" t="shared"/>
        <v/>
      </c>
    </row>
    <row r="21" spans="4:9">
      <c r="D21" s="30" t="str">
        <f si="1" t="shared"/>
        <v/>
      </c>
      <c r="I21" s="30" t="str">
        <f si="2" t="shared"/>
        <v/>
      </c>
    </row>
    <row r="22" spans="4:9">
      <c r="D22" s="30" t="str">
        <f si="1" t="shared"/>
        <v/>
      </c>
      <c r="I22" s="30" t="str">
        <f si="2" t="shared"/>
        <v/>
      </c>
    </row>
    <row r="23" spans="4:9">
      <c r="D23" s="30" t="str">
        <f si="1" t="shared"/>
        <v/>
      </c>
      <c r="I23" s="30" t="str">
        <f si="2" t="shared"/>
        <v/>
      </c>
    </row>
    <row r="24" spans="4:9">
      <c r="D24" s="30" t="str">
        <f si="1" t="shared"/>
        <v/>
      </c>
      <c r="I24" s="30" t="str">
        <f si="2" t="shared"/>
        <v/>
      </c>
    </row>
    <row r="25" spans="4:9">
      <c r="D25" s="30" t="str">
        <f ref="D25:D67" si="3" t="shared">IF(B25&gt;1,SUM(B25:C25),"")</f>
        <v/>
      </c>
      <c r="I25" s="30" t="str">
        <f si="2" t="shared"/>
        <v/>
      </c>
    </row>
    <row r="26" spans="4:9">
      <c r="D26" s="30" t="str">
        <f si="3" t="shared"/>
        <v/>
      </c>
      <c r="I26" s="30" t="str">
        <f si="2" t="shared"/>
        <v/>
      </c>
    </row>
    <row r="27" spans="4:9">
      <c r="D27" s="30" t="str">
        <f si="3" t="shared"/>
        <v/>
      </c>
      <c r="I27" s="30" t="str">
        <f si="2" t="shared"/>
        <v/>
      </c>
    </row>
    <row r="28" spans="4:9">
      <c r="D28" s="30" t="str">
        <f si="3" t="shared"/>
        <v/>
      </c>
      <c r="I28" s="30" t="str">
        <f si="2" t="shared"/>
        <v/>
      </c>
    </row>
    <row r="29" spans="4:9">
      <c r="D29" s="30" t="str">
        <f si="3" t="shared"/>
        <v/>
      </c>
      <c r="I29" s="30" t="str">
        <f si="2" t="shared"/>
        <v/>
      </c>
    </row>
    <row r="30" spans="4:9">
      <c r="D30" s="30" t="str">
        <f si="3" t="shared"/>
        <v/>
      </c>
      <c r="I30" s="30" t="str">
        <f si="2" t="shared"/>
        <v/>
      </c>
    </row>
    <row r="31" spans="4:9">
      <c r="D31" s="30" t="str">
        <f si="3" t="shared"/>
        <v/>
      </c>
      <c r="I31" s="30" t="str">
        <f si="2" t="shared"/>
        <v/>
      </c>
    </row>
    <row r="32" spans="4:9">
      <c r="D32" s="30" t="str">
        <f si="3" t="shared"/>
        <v/>
      </c>
      <c r="I32" s="30" t="str">
        <f si="2" t="shared"/>
        <v/>
      </c>
    </row>
    <row r="33" spans="4:9">
      <c r="D33" s="30" t="str">
        <f si="3" t="shared"/>
        <v/>
      </c>
      <c r="I33" s="30" t="str">
        <f si="2" t="shared"/>
        <v/>
      </c>
    </row>
    <row r="34" spans="4:9">
      <c r="D34" s="30" t="str">
        <f si="3" t="shared"/>
        <v/>
      </c>
      <c r="I34" s="30" t="str">
        <f si="2" t="shared"/>
        <v/>
      </c>
    </row>
    <row r="35" spans="4:9">
      <c r="D35" s="30" t="str">
        <f si="3" t="shared"/>
        <v/>
      </c>
      <c r="I35" s="30" t="str">
        <f si="2" t="shared"/>
        <v/>
      </c>
    </row>
    <row r="36" spans="4:9">
      <c r="D36" s="30" t="str">
        <f si="3" t="shared"/>
        <v/>
      </c>
      <c r="I36" s="30" t="str">
        <f si="2" t="shared"/>
        <v/>
      </c>
    </row>
    <row r="37" spans="4:9">
      <c r="D37" s="30" t="str">
        <f si="3" t="shared"/>
        <v/>
      </c>
      <c r="I37" s="30" t="str">
        <f si="2" t="shared"/>
        <v/>
      </c>
    </row>
    <row r="38" spans="4:9">
      <c r="D38" s="30" t="str">
        <f si="3" t="shared"/>
        <v/>
      </c>
      <c r="I38" s="30" t="str">
        <f si="2" t="shared"/>
        <v/>
      </c>
    </row>
    <row r="39" spans="4:9">
      <c r="D39" s="30" t="str">
        <f si="3" t="shared"/>
        <v/>
      </c>
      <c r="I39" s="30" t="str">
        <f si="2" t="shared"/>
        <v/>
      </c>
    </row>
    <row r="40" spans="4:9">
      <c r="D40" s="30" t="str">
        <f si="3" t="shared"/>
        <v/>
      </c>
      <c r="I40" s="30" t="str">
        <f si="2" t="shared"/>
        <v/>
      </c>
    </row>
    <row r="41" spans="4:9">
      <c r="D41" s="30" t="str">
        <f si="3" t="shared"/>
        <v/>
      </c>
      <c r="I41" s="30" t="str">
        <f si="2" t="shared"/>
        <v/>
      </c>
    </row>
    <row r="42" spans="4:9">
      <c r="D42" s="30" t="str">
        <f si="3" t="shared"/>
        <v/>
      </c>
      <c r="I42" s="30" t="str">
        <f si="2" t="shared"/>
        <v/>
      </c>
    </row>
    <row r="43" spans="4:9">
      <c r="D43" s="30" t="str">
        <f si="3" t="shared"/>
        <v/>
      </c>
      <c r="I43" s="30" t="str">
        <f si="2" t="shared"/>
        <v/>
      </c>
    </row>
    <row r="44" spans="4:9">
      <c r="D44" s="30" t="str">
        <f si="3" t="shared"/>
        <v/>
      </c>
      <c r="I44" s="30" t="str">
        <f si="2" t="shared"/>
        <v/>
      </c>
    </row>
    <row r="45" spans="4:9">
      <c r="D45" s="30" t="str">
        <f si="3" t="shared"/>
        <v/>
      </c>
      <c r="I45" s="30" t="str">
        <f si="2" t="shared"/>
        <v/>
      </c>
    </row>
    <row r="46" spans="4:9">
      <c r="D46" s="30" t="str">
        <f si="3" t="shared"/>
        <v/>
      </c>
      <c r="I46" s="30" t="str">
        <f si="2" t="shared"/>
        <v/>
      </c>
    </row>
    <row r="47" spans="4:9">
      <c r="D47" s="30" t="str">
        <f si="3" t="shared"/>
        <v/>
      </c>
      <c r="I47" s="30" t="str">
        <f si="2" t="shared"/>
        <v/>
      </c>
    </row>
    <row r="48" spans="4:9">
      <c r="D48" s="30" t="str">
        <f si="3" t="shared"/>
        <v/>
      </c>
      <c r="I48" s="30" t="str">
        <f si="2" t="shared"/>
        <v/>
      </c>
    </row>
    <row r="49" spans="4:9">
      <c r="D49" s="30" t="str">
        <f si="3" t="shared"/>
        <v/>
      </c>
      <c r="I49" s="30" t="str">
        <f si="2" t="shared"/>
        <v/>
      </c>
    </row>
    <row r="50" spans="4:9">
      <c r="D50" s="30" t="str">
        <f si="3" t="shared"/>
        <v/>
      </c>
      <c r="I50" s="30" t="str">
        <f si="2" t="shared"/>
        <v/>
      </c>
    </row>
    <row r="51" spans="4:9">
      <c r="D51" s="30" t="str">
        <f si="3" t="shared"/>
        <v/>
      </c>
      <c r="I51" s="30" t="str">
        <f si="2" t="shared"/>
        <v/>
      </c>
    </row>
    <row r="52" spans="4:9">
      <c r="D52" s="30" t="str">
        <f si="3" t="shared"/>
        <v/>
      </c>
      <c r="I52" s="30" t="str">
        <f si="2" t="shared"/>
        <v/>
      </c>
    </row>
    <row r="53" spans="4:9">
      <c r="D53" s="30" t="str">
        <f si="3" t="shared"/>
        <v/>
      </c>
      <c r="I53" s="30" t="str">
        <f si="0" t="shared"/>
        <v/>
      </c>
    </row>
    <row r="54" spans="4:9">
      <c r="D54" s="30" t="str">
        <f si="3" t="shared"/>
        <v/>
      </c>
      <c r="I54" s="30" t="str">
        <f si="0" t="shared"/>
        <v/>
      </c>
    </row>
    <row r="55" spans="4:9">
      <c r="D55" s="30" t="str">
        <f si="3" t="shared"/>
        <v/>
      </c>
      <c r="I55" s="30" t="str">
        <f si="0" t="shared"/>
        <v/>
      </c>
    </row>
    <row r="56" spans="4:9">
      <c r="D56" s="30" t="str">
        <f si="3" t="shared"/>
        <v/>
      </c>
      <c r="I56" s="30" t="str">
        <f si="0" t="shared"/>
        <v/>
      </c>
    </row>
    <row r="57" spans="4:9">
      <c r="D57" s="30" t="str">
        <f si="3" t="shared"/>
        <v/>
      </c>
      <c r="I57" s="30" t="str">
        <f si="0" t="shared"/>
        <v/>
      </c>
    </row>
    <row r="58" spans="4:9">
      <c r="D58" s="30" t="str">
        <f si="3" t="shared"/>
        <v/>
      </c>
      <c r="I58" s="30" t="str">
        <f si="0" t="shared"/>
        <v/>
      </c>
    </row>
    <row r="59" spans="4:9">
      <c r="D59" s="30" t="str">
        <f si="3" t="shared"/>
        <v/>
      </c>
      <c r="I59" s="30" t="str">
        <f si="0" t="shared"/>
        <v/>
      </c>
    </row>
    <row r="60" spans="4:9">
      <c r="D60" s="30" t="str">
        <f si="3" t="shared"/>
        <v/>
      </c>
      <c r="I60" s="30" t="str">
        <f si="0" t="shared"/>
        <v/>
      </c>
    </row>
    <row r="61" spans="4:9">
      <c r="D61" s="30" t="str">
        <f si="3" t="shared"/>
        <v/>
      </c>
      <c r="I61" s="30" t="str">
        <f si="0" t="shared"/>
        <v/>
      </c>
    </row>
    <row r="62" spans="4:9">
      <c r="D62" s="30" t="str">
        <f si="3" t="shared"/>
        <v/>
      </c>
      <c r="I62" s="30" t="str">
        <f si="0" t="shared"/>
        <v/>
      </c>
    </row>
    <row r="63" spans="4:9">
      <c r="D63" s="30" t="str">
        <f si="3" t="shared"/>
        <v/>
      </c>
      <c r="I63" s="30" t="str">
        <f si="0" t="shared"/>
        <v/>
      </c>
    </row>
    <row r="64" spans="4:9">
      <c r="D64" s="30" t="str">
        <f si="3" t="shared"/>
        <v/>
      </c>
      <c r="I64" s="30" t="str">
        <f si="0" t="shared"/>
        <v/>
      </c>
    </row>
    <row r="65" spans="4:9">
      <c r="D65" s="30" t="str">
        <f si="3" t="shared"/>
        <v/>
      </c>
      <c r="I65" s="30" t="str">
        <f si="0" t="shared"/>
        <v/>
      </c>
    </row>
    <row r="66" spans="4:9">
      <c r="D66" s="30" t="str">
        <f si="3" t="shared"/>
        <v/>
      </c>
      <c r="I66" s="30" t="str">
        <f si="0" t="shared"/>
        <v/>
      </c>
    </row>
    <row r="67" spans="4:9">
      <c r="D67" s="30" t="str">
        <f si="3" t="shared"/>
        <v/>
      </c>
      <c r="I67" s="30" t="str">
        <f ref="I67:I126" si="4" t="shared">IF(E67&gt;1,SUM(E67:H67),"")</f>
        <v/>
      </c>
    </row>
    <row r="68" spans="4:9">
      <c r="D68" s="30" t="str">
        <f ref="D68:D126" si="5" t="shared">IF(B68&gt;1,SUM(B68:C68),"")</f>
        <v/>
      </c>
      <c r="I68" s="30" t="str">
        <f si="4" t="shared"/>
        <v/>
      </c>
    </row>
    <row r="69" spans="4:9">
      <c r="D69" s="30" t="str">
        <f si="5" t="shared"/>
        <v/>
      </c>
      <c r="I69" s="30" t="str">
        <f si="4" t="shared"/>
        <v/>
      </c>
    </row>
    <row r="70" spans="4:9">
      <c r="D70" s="30" t="str">
        <f si="5" t="shared"/>
        <v/>
      </c>
      <c r="I70" s="30" t="str">
        <f si="4" t="shared"/>
        <v/>
      </c>
    </row>
    <row r="71" spans="4:9">
      <c r="D71" s="30" t="str">
        <f si="5" t="shared"/>
        <v/>
      </c>
      <c r="I71" s="30" t="str">
        <f si="4" t="shared"/>
        <v/>
      </c>
    </row>
    <row r="72" spans="4:9">
      <c r="D72" s="30" t="str">
        <f si="5" t="shared"/>
        <v/>
      </c>
      <c r="I72" s="30" t="str">
        <f si="4" t="shared"/>
        <v/>
      </c>
    </row>
    <row r="73" spans="4:9">
      <c r="D73" s="30" t="str">
        <f si="5" t="shared"/>
        <v/>
      </c>
      <c r="I73" s="30" t="str">
        <f si="4" t="shared"/>
        <v/>
      </c>
    </row>
    <row r="74" spans="4:9">
      <c r="D74" s="30" t="str">
        <f si="5" t="shared"/>
        <v/>
      </c>
      <c r="I74" s="30" t="str">
        <f si="4" t="shared"/>
        <v/>
      </c>
    </row>
    <row r="75" spans="4:9">
      <c r="D75" s="30" t="str">
        <f si="5" t="shared"/>
        <v/>
      </c>
      <c r="I75" s="30" t="str">
        <f si="4" t="shared"/>
        <v/>
      </c>
    </row>
    <row r="76" spans="4:9">
      <c r="D76" s="30" t="str">
        <f si="5" t="shared"/>
        <v/>
      </c>
      <c r="I76" s="30" t="str">
        <f si="4" t="shared"/>
        <v/>
      </c>
    </row>
    <row r="77" spans="4:9">
      <c r="D77" s="30" t="str">
        <f si="5" t="shared"/>
        <v/>
      </c>
      <c r="I77" s="30" t="str">
        <f si="4" t="shared"/>
        <v/>
      </c>
    </row>
    <row r="78" spans="4:9">
      <c r="D78" s="30" t="str">
        <f si="5" t="shared"/>
        <v/>
      </c>
      <c r="I78" s="30" t="str">
        <f si="4" t="shared"/>
        <v/>
      </c>
    </row>
    <row r="79" spans="4:9">
      <c r="D79" s="30" t="str">
        <f si="5" t="shared"/>
        <v/>
      </c>
      <c r="I79" s="30" t="str">
        <f si="4" t="shared"/>
        <v/>
      </c>
    </row>
    <row r="80" spans="4:9">
      <c r="D80" s="30" t="str">
        <f si="5" t="shared"/>
        <v/>
      </c>
      <c r="I80" s="30" t="str">
        <f si="4" t="shared"/>
        <v/>
      </c>
    </row>
    <row r="81" spans="4:9">
      <c r="D81" s="30" t="str">
        <f si="5" t="shared"/>
        <v/>
      </c>
      <c r="I81" s="30" t="str">
        <f si="4" t="shared"/>
        <v/>
      </c>
    </row>
    <row r="82" spans="4:9">
      <c r="D82" s="30" t="str">
        <f si="5" t="shared"/>
        <v/>
      </c>
      <c r="I82" s="30" t="str">
        <f si="4" t="shared"/>
        <v/>
      </c>
    </row>
    <row r="83" spans="4:9">
      <c r="D83" s="30" t="str">
        <f si="5" t="shared"/>
        <v/>
      </c>
      <c r="I83" s="30" t="str">
        <f si="4" t="shared"/>
        <v/>
      </c>
    </row>
    <row r="84" spans="4:9">
      <c r="D84" s="30" t="str">
        <f si="5" t="shared"/>
        <v/>
      </c>
      <c r="I84" s="30" t="str">
        <f si="4" t="shared"/>
        <v/>
      </c>
    </row>
    <row r="85" spans="4:9">
      <c r="D85" s="30" t="str">
        <f si="5" t="shared"/>
        <v/>
      </c>
      <c r="I85" s="30" t="str">
        <f si="4" t="shared"/>
        <v/>
      </c>
    </row>
    <row r="86" spans="4:9">
      <c r="D86" s="30" t="str">
        <f si="5" t="shared"/>
        <v/>
      </c>
      <c r="I86" s="30" t="str">
        <f si="4" t="shared"/>
        <v/>
      </c>
    </row>
    <row r="87" spans="4:9">
      <c r="D87" s="30" t="str">
        <f si="5" t="shared"/>
        <v/>
      </c>
      <c r="I87" s="30" t="str">
        <f si="4" t="shared"/>
        <v/>
      </c>
    </row>
    <row r="88" spans="4:9">
      <c r="D88" s="30" t="str">
        <f si="5" t="shared"/>
        <v/>
      </c>
      <c r="I88" s="30" t="str">
        <f si="4" t="shared"/>
        <v/>
      </c>
    </row>
    <row r="89" spans="4:9">
      <c r="D89" s="30" t="str">
        <f si="5" t="shared"/>
        <v/>
      </c>
      <c r="I89" s="30" t="str">
        <f si="4" t="shared"/>
        <v/>
      </c>
    </row>
    <row r="90" spans="4:9">
      <c r="D90" s="30" t="str">
        <f si="5" t="shared"/>
        <v/>
      </c>
      <c r="I90" s="30" t="str">
        <f si="4" t="shared"/>
        <v/>
      </c>
    </row>
    <row r="91" spans="4:9">
      <c r="D91" s="30" t="str">
        <f si="5" t="shared"/>
        <v/>
      </c>
      <c r="I91" s="30" t="str">
        <f si="4" t="shared"/>
        <v/>
      </c>
    </row>
    <row r="92" spans="4:9">
      <c r="D92" s="30" t="str">
        <f si="5" t="shared"/>
        <v/>
      </c>
      <c r="I92" s="30" t="str">
        <f si="4" t="shared"/>
        <v/>
      </c>
    </row>
    <row r="93" spans="4:9">
      <c r="D93" s="30" t="str">
        <f si="5" t="shared"/>
        <v/>
      </c>
      <c r="I93" s="30" t="str">
        <f si="4" t="shared"/>
        <v/>
      </c>
    </row>
    <row r="94" spans="4:9">
      <c r="D94" s="30" t="str">
        <f si="5" t="shared"/>
        <v/>
      </c>
      <c r="I94" s="30" t="str">
        <f si="4" t="shared"/>
        <v/>
      </c>
    </row>
    <row r="95" spans="4:9">
      <c r="D95" s="30" t="str">
        <f si="5" t="shared"/>
        <v/>
      </c>
      <c r="I95" s="30" t="str">
        <f si="4" t="shared"/>
        <v/>
      </c>
    </row>
    <row r="96" spans="4:9">
      <c r="D96" s="30" t="str">
        <f si="5" t="shared"/>
        <v/>
      </c>
      <c r="I96" s="30" t="str">
        <f si="4" t="shared"/>
        <v/>
      </c>
    </row>
    <row r="97" spans="4:9">
      <c r="D97" s="30" t="str">
        <f si="5" t="shared"/>
        <v/>
      </c>
      <c r="I97" s="30" t="str">
        <f si="4" t="shared"/>
        <v/>
      </c>
    </row>
    <row r="98" spans="4:9">
      <c r="D98" s="30" t="str">
        <f si="5" t="shared"/>
        <v/>
      </c>
      <c r="I98" s="30" t="str">
        <f si="4" t="shared"/>
        <v/>
      </c>
    </row>
    <row r="99" spans="4:9">
      <c r="D99" s="30" t="str">
        <f si="5" t="shared"/>
        <v/>
      </c>
      <c r="I99" s="30" t="str">
        <f si="4" t="shared"/>
        <v/>
      </c>
    </row>
    <row r="100" spans="4:9">
      <c r="D100" s="30" t="str">
        <f si="5" t="shared"/>
        <v/>
      </c>
      <c r="I100" s="30" t="str">
        <f si="4" t="shared"/>
        <v/>
      </c>
    </row>
    <row r="101" spans="4:9">
      <c r="D101" s="30" t="str">
        <f si="5" t="shared"/>
        <v/>
      </c>
      <c r="I101" s="30" t="str">
        <f si="4" t="shared"/>
        <v/>
      </c>
    </row>
    <row r="102" spans="4:9">
      <c r="D102" s="30" t="str">
        <f si="5" t="shared"/>
        <v/>
      </c>
      <c r="I102" s="30" t="str">
        <f si="4" t="shared"/>
        <v/>
      </c>
    </row>
    <row r="103" spans="4:9">
      <c r="D103" s="30" t="str">
        <f si="5" t="shared"/>
        <v/>
      </c>
      <c r="I103" s="30" t="str">
        <f si="4" t="shared"/>
        <v/>
      </c>
    </row>
    <row r="104" spans="4:9">
      <c r="D104" s="30" t="str">
        <f si="5" t="shared"/>
        <v/>
      </c>
      <c r="I104" s="30" t="str">
        <f si="4" t="shared"/>
        <v/>
      </c>
    </row>
    <row r="105" spans="4:9">
      <c r="D105" s="30" t="str">
        <f si="5" t="shared"/>
        <v/>
      </c>
      <c r="I105" s="30" t="str">
        <f si="4" t="shared"/>
        <v/>
      </c>
    </row>
    <row r="106" spans="4:9">
      <c r="D106" s="30" t="str">
        <f si="5" t="shared"/>
        <v/>
      </c>
      <c r="I106" s="30" t="str">
        <f si="4" t="shared"/>
        <v/>
      </c>
    </row>
    <row r="107" spans="4:9">
      <c r="D107" s="30" t="str">
        <f si="5" t="shared"/>
        <v/>
      </c>
      <c r="I107" s="30" t="str">
        <f si="4" t="shared"/>
        <v/>
      </c>
    </row>
    <row r="108" spans="4:9">
      <c r="D108" s="30" t="str">
        <f si="5" t="shared"/>
        <v/>
      </c>
      <c r="I108" s="30" t="str">
        <f si="4" t="shared"/>
        <v/>
      </c>
    </row>
    <row r="109" spans="4:9">
      <c r="D109" s="30" t="str">
        <f si="5" t="shared"/>
        <v/>
      </c>
      <c r="I109" s="30" t="str">
        <f si="4" t="shared"/>
        <v/>
      </c>
    </row>
    <row r="110" spans="4:9">
      <c r="D110" s="30" t="str">
        <f si="5" t="shared"/>
        <v/>
      </c>
      <c r="I110" s="30" t="str">
        <f si="4" t="shared"/>
        <v/>
      </c>
    </row>
    <row r="111" spans="4:9">
      <c r="D111" s="30" t="str">
        <f si="5" t="shared"/>
        <v/>
      </c>
      <c r="I111" s="30" t="str">
        <f si="4" t="shared"/>
        <v/>
      </c>
    </row>
    <row r="112" spans="4:9">
      <c r="D112" s="30" t="str">
        <f si="5" t="shared"/>
        <v/>
      </c>
      <c r="I112" s="30" t="str">
        <f si="4" t="shared"/>
        <v/>
      </c>
    </row>
    <row r="113" spans="4:9">
      <c r="D113" s="30" t="str">
        <f si="5" t="shared"/>
        <v/>
      </c>
      <c r="I113" s="30" t="str">
        <f si="4" t="shared"/>
        <v/>
      </c>
    </row>
    <row r="114" spans="4:9">
      <c r="D114" s="30" t="str">
        <f si="5" t="shared"/>
        <v/>
      </c>
      <c r="I114" s="30" t="str">
        <f si="4" t="shared"/>
        <v/>
      </c>
    </row>
    <row r="115" spans="4:9">
      <c r="D115" s="30" t="str">
        <f si="5" t="shared"/>
        <v/>
      </c>
      <c r="I115" s="30" t="str">
        <f si="4" t="shared"/>
        <v/>
      </c>
    </row>
    <row r="116" spans="4:9">
      <c r="D116" s="30" t="str">
        <f si="5" t="shared"/>
        <v/>
      </c>
      <c r="I116" s="30" t="str">
        <f si="4" t="shared"/>
        <v/>
      </c>
    </row>
    <row r="117" spans="4:9">
      <c r="D117" s="30" t="str">
        <f si="5" t="shared"/>
        <v/>
      </c>
      <c r="I117" s="30" t="str">
        <f si="4" t="shared"/>
        <v/>
      </c>
    </row>
    <row r="118" spans="4:9">
      <c r="D118" s="30" t="str">
        <f si="5" t="shared"/>
        <v/>
      </c>
      <c r="I118" s="30" t="str">
        <f si="4" t="shared"/>
        <v/>
      </c>
    </row>
    <row r="119" spans="4:9">
      <c r="D119" s="30" t="str">
        <f si="5" t="shared"/>
        <v/>
      </c>
      <c r="I119" s="30" t="str">
        <f si="4" t="shared"/>
        <v/>
      </c>
    </row>
    <row r="120" spans="4:9">
      <c r="D120" s="30" t="str">
        <f si="5" t="shared"/>
        <v/>
      </c>
      <c r="I120" s="30" t="str">
        <f si="4" t="shared"/>
        <v/>
      </c>
    </row>
    <row r="121" spans="4:9">
      <c r="D121" s="30" t="str">
        <f si="5" t="shared"/>
        <v/>
      </c>
      <c r="I121" s="30" t="str">
        <f si="4" t="shared"/>
        <v/>
      </c>
    </row>
    <row r="122" spans="4:9">
      <c r="D122" s="30" t="str">
        <f si="5" t="shared"/>
        <v/>
      </c>
      <c r="I122" s="30" t="str">
        <f si="4" t="shared"/>
        <v/>
      </c>
    </row>
    <row r="123" spans="4:9">
      <c r="D123" s="30" t="str">
        <f si="5" t="shared"/>
        <v/>
      </c>
      <c r="I123" s="30" t="str">
        <f si="4" t="shared"/>
        <v/>
      </c>
    </row>
    <row r="124" spans="4:9">
      <c r="D124" s="30" t="str">
        <f si="5" t="shared"/>
        <v/>
      </c>
      <c r="I124" s="30" t="str">
        <f si="4" t="shared"/>
        <v/>
      </c>
    </row>
    <row r="125" spans="4:9">
      <c r="D125" s="30" t="str">
        <f si="5" t="shared"/>
        <v/>
      </c>
      <c r="I125" s="30" t="str">
        <f si="4" t="shared"/>
        <v/>
      </c>
    </row>
    <row r="126" spans="4:9">
      <c r="D126" s="30" t="str">
        <f si="5" t="shared"/>
        <v/>
      </c>
      <c r="I126" s="30" t="str">
        <f si="4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Factbook</vt:lpstr>
      <vt:lpstr>Data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2014-06-10T13:33:42Z</dcterms:created>
  <dc:creator>Reynolds, Dave [LEGIS]</dc:creator>
  <cp:lastModifiedBy>Broich, Adam [LEGIS]</cp:lastModifiedBy>
  <cp:lastPrinted>2018-07-30T19:10:00Z</cp:lastPrinted>
  <dcterms:modified xsi:type="dcterms:W3CDTF">2018-11-14T16:42:36Z</dcterms:modified>
</cp:coreProperties>
</file>