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7055" windowHeight="10830"/>
  </bookViews>
  <sheets>
    <sheet name="StateSummary" sheetId="3" r:id="rId1"/>
    <sheet name="TchSalary" sheetId="5" r:id="rId2"/>
    <sheet name="ProfDev" sheetId="6" r:id="rId3"/>
    <sheet name="EarlyInt" sheetId="7" r:id="rId4"/>
    <sheet name="Worksheet" sheetId="2" state="hidden" r:id="rId5"/>
    <sheet name="data_fy13_base" sheetId="1" state="hidden" r:id="rId6"/>
    <sheet name="CompareToFY13" sheetId="4" state="hidden" r:id="rId7"/>
    <sheet name="Sheet1" sheetId="8" state="hidden" r:id="rId8"/>
  </sheets>
  <definedNames>
    <definedName name="data_fy10_base">data_fy13_base!$A$1:$Y$351</definedName>
    <definedName name="_xlnm.Print_Titles" localSheetId="3">EarlyInt!$3:$6</definedName>
    <definedName name="_xlnm.Print_Titles" localSheetId="2">ProfDev!$3:$6</definedName>
    <definedName name="_xlnm.Print_Titles" localSheetId="1">TchSalary!$3:$6</definedName>
  </definedNames>
  <calcPr calcId="145621"/>
</workbook>
</file>

<file path=xl/calcChain.xml><?xml version="1.0" encoding="utf-8"?>
<calcChain xmlns="http://schemas.openxmlformats.org/spreadsheetml/2006/main">
  <c r="AC18" i="1" l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2" i="1"/>
  <c r="F19" i="4" l="1"/>
  <c r="D19" i="4"/>
  <c r="H18" i="4"/>
  <c r="F18" i="4"/>
  <c r="D18" i="4"/>
  <c r="T6" i="6"/>
  <c r="R6" i="7" s="1"/>
  <c r="J6" i="6"/>
  <c r="J6" i="7" s="1"/>
  <c r="N5" i="6"/>
  <c r="L5" i="7" s="1"/>
  <c r="D5" i="6"/>
  <c r="D5" i="7" s="1"/>
  <c r="T48" i="3"/>
  <c r="R48" i="3"/>
  <c r="P48" i="3"/>
  <c r="N48" i="3"/>
  <c r="H48" i="3"/>
  <c r="T47" i="3"/>
  <c r="L36" i="3"/>
  <c r="L47" i="3" s="1"/>
  <c r="F37" i="3"/>
  <c r="F48" i="3" s="1"/>
  <c r="H37" i="3"/>
  <c r="J37" i="3"/>
  <c r="J48" i="3" s="1"/>
  <c r="L37" i="3"/>
  <c r="L48" i="3" s="1"/>
  <c r="T37" i="3"/>
  <c r="R37" i="3"/>
  <c r="P37" i="3"/>
  <c r="N37" i="3"/>
  <c r="T36" i="3"/>
  <c r="T26" i="3"/>
  <c r="T25" i="3"/>
  <c r="T15" i="3"/>
  <c r="R15" i="3"/>
  <c r="R26" i="3" s="1"/>
  <c r="P15" i="3"/>
  <c r="P26" i="3" s="1"/>
  <c r="N26" i="3"/>
  <c r="L26" i="3"/>
  <c r="L25" i="3"/>
  <c r="J26" i="3"/>
  <c r="H26" i="3"/>
  <c r="F26" i="3"/>
  <c r="H15" i="3"/>
  <c r="B365" i="7"/>
  <c r="B366" i="7"/>
  <c r="B364" i="7"/>
  <c r="B360" i="7"/>
  <c r="B361" i="7"/>
  <c r="B359" i="7"/>
  <c r="B365" i="6"/>
  <c r="B366" i="6"/>
  <c r="B364" i="6"/>
  <c r="B360" i="6"/>
  <c r="B361" i="6"/>
  <c r="B359" i="6"/>
  <c r="B365" i="5"/>
  <c r="B366" i="5"/>
  <c r="B364" i="5"/>
  <c r="B360" i="5"/>
  <c r="B361" i="5"/>
  <c r="B359" i="5"/>
  <c r="AG3" i="2" l="1"/>
  <c r="J9" i="2"/>
  <c r="AG4" i="2" s="1"/>
  <c r="AX3" i="2"/>
  <c r="E10" i="2"/>
  <c r="P10" i="2"/>
  <c r="Y10" i="2"/>
  <c r="E11" i="2"/>
  <c r="P11" i="2"/>
  <c r="Y11" i="2"/>
  <c r="E12" i="2"/>
  <c r="P12" i="2"/>
  <c r="Y12" i="2"/>
  <c r="E13" i="2"/>
  <c r="P13" i="2"/>
  <c r="Y13" i="2"/>
  <c r="E14" i="2"/>
  <c r="P14" i="2"/>
  <c r="Y14" i="2"/>
  <c r="E15" i="2"/>
  <c r="P15" i="2"/>
  <c r="Y15" i="2"/>
  <c r="E16" i="2"/>
  <c r="P16" i="2"/>
  <c r="Y16" i="2"/>
  <c r="E17" i="2"/>
  <c r="P17" i="2"/>
  <c r="Y17" i="2"/>
  <c r="E18" i="2"/>
  <c r="P18" i="2"/>
  <c r="Y18" i="2"/>
  <c r="E19" i="2"/>
  <c r="P19" i="2"/>
  <c r="Y19" i="2"/>
  <c r="E20" i="2"/>
  <c r="P20" i="2"/>
  <c r="Y20" i="2"/>
  <c r="E21" i="2"/>
  <c r="P21" i="2"/>
  <c r="Y21" i="2"/>
  <c r="E22" i="2"/>
  <c r="P22" i="2"/>
  <c r="Y22" i="2"/>
  <c r="E23" i="2"/>
  <c r="P23" i="2"/>
  <c r="Y23" i="2"/>
  <c r="E24" i="2"/>
  <c r="P24" i="2"/>
  <c r="Y24" i="2"/>
  <c r="E25" i="2"/>
  <c r="P25" i="2"/>
  <c r="Y25" i="2"/>
  <c r="E26" i="2"/>
  <c r="P26" i="2"/>
  <c r="Y26" i="2"/>
  <c r="E27" i="2"/>
  <c r="P27" i="2"/>
  <c r="Y27" i="2"/>
  <c r="E28" i="2"/>
  <c r="P28" i="2"/>
  <c r="Y28" i="2"/>
  <c r="E29" i="2"/>
  <c r="P29" i="2"/>
  <c r="Y29" i="2"/>
  <c r="E30" i="2"/>
  <c r="P30" i="2"/>
  <c r="Y30" i="2"/>
  <c r="E31" i="2"/>
  <c r="P31" i="2"/>
  <c r="Y31" i="2"/>
  <c r="E32" i="2"/>
  <c r="P32" i="2"/>
  <c r="Y32" i="2"/>
  <c r="E33" i="2"/>
  <c r="P33" i="2"/>
  <c r="Y33" i="2"/>
  <c r="E34" i="2"/>
  <c r="P34" i="2"/>
  <c r="Y34" i="2"/>
  <c r="E35" i="2"/>
  <c r="P35" i="2"/>
  <c r="Y35" i="2"/>
  <c r="E36" i="2"/>
  <c r="P36" i="2"/>
  <c r="Y36" i="2"/>
  <c r="E37" i="2"/>
  <c r="P37" i="2"/>
  <c r="Y37" i="2"/>
  <c r="E38" i="2"/>
  <c r="P38" i="2"/>
  <c r="Y38" i="2"/>
  <c r="E39" i="2"/>
  <c r="P39" i="2"/>
  <c r="Y39" i="2"/>
  <c r="E40" i="2"/>
  <c r="P40" i="2"/>
  <c r="Y40" i="2"/>
  <c r="E41" i="2"/>
  <c r="P41" i="2"/>
  <c r="Y41" i="2"/>
  <c r="E42" i="2"/>
  <c r="P42" i="2"/>
  <c r="Y42" i="2"/>
  <c r="E43" i="2"/>
  <c r="P43" i="2"/>
  <c r="Y43" i="2"/>
  <c r="E44" i="2"/>
  <c r="P44" i="2"/>
  <c r="Y44" i="2"/>
  <c r="E45" i="2"/>
  <c r="P45" i="2"/>
  <c r="Y45" i="2"/>
  <c r="E46" i="2"/>
  <c r="P46" i="2"/>
  <c r="Y46" i="2"/>
  <c r="E47" i="2"/>
  <c r="P47" i="2"/>
  <c r="Y47" i="2"/>
  <c r="E48" i="2"/>
  <c r="P48" i="2"/>
  <c r="Y48" i="2"/>
  <c r="E49" i="2"/>
  <c r="P49" i="2"/>
  <c r="Y49" i="2"/>
  <c r="E50" i="2"/>
  <c r="P50" i="2"/>
  <c r="Y50" i="2"/>
  <c r="E51" i="2"/>
  <c r="P51" i="2"/>
  <c r="Y51" i="2"/>
  <c r="E52" i="2"/>
  <c r="P52" i="2"/>
  <c r="Y52" i="2"/>
  <c r="E53" i="2"/>
  <c r="P53" i="2"/>
  <c r="Y53" i="2"/>
  <c r="E54" i="2"/>
  <c r="P54" i="2"/>
  <c r="Y54" i="2"/>
  <c r="E55" i="2"/>
  <c r="P55" i="2"/>
  <c r="Y55" i="2"/>
  <c r="E56" i="2"/>
  <c r="P56" i="2"/>
  <c r="Y56" i="2"/>
  <c r="E57" i="2"/>
  <c r="P57" i="2"/>
  <c r="Y57" i="2"/>
  <c r="E58" i="2"/>
  <c r="P58" i="2"/>
  <c r="Y58" i="2"/>
  <c r="E59" i="2"/>
  <c r="P59" i="2"/>
  <c r="Y59" i="2"/>
  <c r="E60" i="2"/>
  <c r="P60" i="2"/>
  <c r="Y60" i="2"/>
  <c r="E61" i="2"/>
  <c r="P61" i="2"/>
  <c r="Y61" i="2"/>
  <c r="E62" i="2"/>
  <c r="P62" i="2"/>
  <c r="Y62" i="2"/>
  <c r="E63" i="2"/>
  <c r="P63" i="2"/>
  <c r="Y63" i="2"/>
  <c r="E64" i="2"/>
  <c r="P64" i="2"/>
  <c r="Y64" i="2"/>
  <c r="E65" i="2"/>
  <c r="P65" i="2"/>
  <c r="Y65" i="2"/>
  <c r="E66" i="2"/>
  <c r="P66" i="2"/>
  <c r="Y66" i="2"/>
  <c r="E67" i="2"/>
  <c r="P67" i="2"/>
  <c r="Y67" i="2"/>
  <c r="E68" i="2"/>
  <c r="P68" i="2"/>
  <c r="Y68" i="2"/>
  <c r="E69" i="2"/>
  <c r="P69" i="2"/>
  <c r="Y69" i="2"/>
  <c r="E70" i="2"/>
  <c r="P70" i="2"/>
  <c r="Y70" i="2"/>
  <c r="E71" i="2"/>
  <c r="P71" i="2"/>
  <c r="Y71" i="2"/>
  <c r="E72" i="2"/>
  <c r="P72" i="2"/>
  <c r="Y72" i="2"/>
  <c r="E73" i="2"/>
  <c r="P73" i="2"/>
  <c r="Y73" i="2"/>
  <c r="E74" i="2"/>
  <c r="P74" i="2"/>
  <c r="Y74" i="2"/>
  <c r="E75" i="2"/>
  <c r="P75" i="2"/>
  <c r="Y75" i="2"/>
  <c r="E76" i="2"/>
  <c r="P76" i="2"/>
  <c r="Y76" i="2"/>
  <c r="E77" i="2"/>
  <c r="P77" i="2"/>
  <c r="Y77" i="2"/>
  <c r="E78" i="2"/>
  <c r="P78" i="2"/>
  <c r="Y78" i="2"/>
  <c r="E79" i="2"/>
  <c r="P79" i="2"/>
  <c r="Y79" i="2"/>
  <c r="E80" i="2"/>
  <c r="P80" i="2"/>
  <c r="Y80" i="2"/>
  <c r="E81" i="2"/>
  <c r="P81" i="2"/>
  <c r="Y81" i="2"/>
  <c r="E82" i="2"/>
  <c r="P82" i="2"/>
  <c r="Y82" i="2"/>
  <c r="E83" i="2"/>
  <c r="P83" i="2"/>
  <c r="Y83" i="2"/>
  <c r="E84" i="2"/>
  <c r="P84" i="2"/>
  <c r="Y84" i="2"/>
  <c r="E85" i="2"/>
  <c r="P85" i="2"/>
  <c r="Y85" i="2"/>
  <c r="E86" i="2"/>
  <c r="P86" i="2"/>
  <c r="Y86" i="2"/>
  <c r="E87" i="2"/>
  <c r="P87" i="2"/>
  <c r="Y87" i="2"/>
  <c r="E88" i="2"/>
  <c r="P88" i="2"/>
  <c r="Y88" i="2"/>
  <c r="E89" i="2"/>
  <c r="P89" i="2"/>
  <c r="Y89" i="2"/>
  <c r="E90" i="2"/>
  <c r="P90" i="2"/>
  <c r="Y90" i="2"/>
  <c r="E91" i="2"/>
  <c r="P91" i="2"/>
  <c r="Y91" i="2"/>
  <c r="E92" i="2"/>
  <c r="P92" i="2"/>
  <c r="Y92" i="2"/>
  <c r="E93" i="2"/>
  <c r="P93" i="2"/>
  <c r="Y93" i="2"/>
  <c r="E94" i="2"/>
  <c r="P94" i="2"/>
  <c r="Y94" i="2"/>
  <c r="E95" i="2"/>
  <c r="P95" i="2"/>
  <c r="Y95" i="2"/>
  <c r="E96" i="2"/>
  <c r="P96" i="2"/>
  <c r="Y96" i="2"/>
  <c r="E97" i="2"/>
  <c r="P97" i="2"/>
  <c r="Y97" i="2"/>
  <c r="E98" i="2"/>
  <c r="P98" i="2"/>
  <c r="Y98" i="2"/>
  <c r="E99" i="2"/>
  <c r="P99" i="2"/>
  <c r="Y99" i="2"/>
  <c r="E100" i="2"/>
  <c r="P100" i="2"/>
  <c r="Y100" i="2"/>
  <c r="E101" i="2"/>
  <c r="P101" i="2"/>
  <c r="Y101" i="2"/>
  <c r="E102" i="2"/>
  <c r="P102" i="2"/>
  <c r="Y102" i="2"/>
  <c r="E103" i="2"/>
  <c r="P103" i="2"/>
  <c r="Y103" i="2"/>
  <c r="E104" i="2"/>
  <c r="P104" i="2"/>
  <c r="Y104" i="2"/>
  <c r="E105" i="2"/>
  <c r="P105" i="2"/>
  <c r="Y105" i="2"/>
  <c r="E106" i="2"/>
  <c r="P106" i="2"/>
  <c r="Y106" i="2"/>
  <c r="E107" i="2"/>
  <c r="P107" i="2"/>
  <c r="Y107" i="2"/>
  <c r="E108" i="2"/>
  <c r="P108" i="2"/>
  <c r="Y108" i="2"/>
  <c r="E109" i="2"/>
  <c r="P109" i="2"/>
  <c r="Y109" i="2"/>
  <c r="E110" i="2"/>
  <c r="P110" i="2"/>
  <c r="Y110" i="2"/>
  <c r="E111" i="2"/>
  <c r="P111" i="2"/>
  <c r="Y111" i="2"/>
  <c r="E112" i="2"/>
  <c r="P112" i="2"/>
  <c r="Y112" i="2"/>
  <c r="E113" i="2"/>
  <c r="P113" i="2"/>
  <c r="Y113" i="2"/>
  <c r="E114" i="2"/>
  <c r="P114" i="2"/>
  <c r="Y114" i="2"/>
  <c r="E115" i="2"/>
  <c r="P115" i="2"/>
  <c r="Y115" i="2"/>
  <c r="E116" i="2"/>
  <c r="P116" i="2"/>
  <c r="Y116" i="2"/>
  <c r="E117" i="2"/>
  <c r="P117" i="2"/>
  <c r="Y117" i="2"/>
  <c r="E118" i="2"/>
  <c r="P118" i="2"/>
  <c r="Y118" i="2"/>
  <c r="E119" i="2"/>
  <c r="P119" i="2"/>
  <c r="Y119" i="2"/>
  <c r="E120" i="2"/>
  <c r="P120" i="2"/>
  <c r="Y120" i="2"/>
  <c r="E121" i="2"/>
  <c r="P121" i="2"/>
  <c r="Y121" i="2"/>
  <c r="E122" i="2"/>
  <c r="P122" i="2"/>
  <c r="Y122" i="2"/>
  <c r="E123" i="2"/>
  <c r="P123" i="2"/>
  <c r="Y123" i="2"/>
  <c r="E124" i="2"/>
  <c r="P124" i="2"/>
  <c r="Y124" i="2"/>
  <c r="E125" i="2"/>
  <c r="P125" i="2"/>
  <c r="Y125" i="2"/>
  <c r="E126" i="2"/>
  <c r="P126" i="2"/>
  <c r="Y126" i="2"/>
  <c r="E127" i="2"/>
  <c r="P127" i="2"/>
  <c r="Y127" i="2"/>
  <c r="E128" i="2"/>
  <c r="P128" i="2"/>
  <c r="Y128" i="2"/>
  <c r="E129" i="2"/>
  <c r="P129" i="2"/>
  <c r="Y129" i="2"/>
  <c r="E130" i="2"/>
  <c r="P130" i="2"/>
  <c r="Y130" i="2"/>
  <c r="E131" i="2"/>
  <c r="P131" i="2"/>
  <c r="Y131" i="2"/>
  <c r="E132" i="2"/>
  <c r="P132" i="2"/>
  <c r="Y132" i="2"/>
  <c r="E133" i="2"/>
  <c r="P133" i="2"/>
  <c r="Y133" i="2"/>
  <c r="E134" i="2"/>
  <c r="P134" i="2"/>
  <c r="Y134" i="2"/>
  <c r="E135" i="2"/>
  <c r="P135" i="2"/>
  <c r="Y135" i="2"/>
  <c r="E136" i="2"/>
  <c r="P136" i="2"/>
  <c r="Y136" i="2"/>
  <c r="E137" i="2"/>
  <c r="P137" i="2"/>
  <c r="Y137" i="2"/>
  <c r="E138" i="2"/>
  <c r="P138" i="2"/>
  <c r="Y138" i="2"/>
  <c r="E139" i="2"/>
  <c r="P139" i="2"/>
  <c r="Y139" i="2"/>
  <c r="E140" i="2"/>
  <c r="P140" i="2"/>
  <c r="Y140" i="2"/>
  <c r="E141" i="2"/>
  <c r="P141" i="2"/>
  <c r="Y141" i="2"/>
  <c r="E142" i="2"/>
  <c r="P142" i="2"/>
  <c r="Y142" i="2"/>
  <c r="E143" i="2"/>
  <c r="P143" i="2"/>
  <c r="Y143" i="2"/>
  <c r="E144" i="2"/>
  <c r="P144" i="2"/>
  <c r="Y144" i="2"/>
  <c r="E145" i="2"/>
  <c r="P145" i="2"/>
  <c r="Y145" i="2"/>
  <c r="E146" i="2"/>
  <c r="P146" i="2"/>
  <c r="Y146" i="2"/>
  <c r="E147" i="2"/>
  <c r="P147" i="2"/>
  <c r="Y147" i="2"/>
  <c r="E148" i="2"/>
  <c r="P148" i="2"/>
  <c r="Y148" i="2"/>
  <c r="E149" i="2"/>
  <c r="P149" i="2"/>
  <c r="Y149" i="2"/>
  <c r="E150" i="2"/>
  <c r="P150" i="2"/>
  <c r="Y150" i="2"/>
  <c r="E151" i="2"/>
  <c r="P151" i="2"/>
  <c r="Y151" i="2"/>
  <c r="E152" i="2"/>
  <c r="P152" i="2"/>
  <c r="Y152" i="2"/>
  <c r="E153" i="2"/>
  <c r="P153" i="2"/>
  <c r="Y153" i="2"/>
  <c r="E154" i="2"/>
  <c r="P154" i="2"/>
  <c r="Y154" i="2"/>
  <c r="E155" i="2"/>
  <c r="P155" i="2"/>
  <c r="Y155" i="2"/>
  <c r="E156" i="2"/>
  <c r="P156" i="2"/>
  <c r="Y156" i="2"/>
  <c r="E157" i="2"/>
  <c r="P157" i="2"/>
  <c r="Y157" i="2"/>
  <c r="E158" i="2"/>
  <c r="P158" i="2"/>
  <c r="Y158" i="2"/>
  <c r="E159" i="2"/>
  <c r="P159" i="2"/>
  <c r="Y159" i="2"/>
  <c r="E160" i="2"/>
  <c r="P160" i="2"/>
  <c r="Y160" i="2"/>
  <c r="E161" i="2"/>
  <c r="P161" i="2"/>
  <c r="Y161" i="2"/>
  <c r="E162" i="2"/>
  <c r="P162" i="2"/>
  <c r="Y162" i="2"/>
  <c r="E163" i="2"/>
  <c r="P163" i="2"/>
  <c r="Y163" i="2"/>
  <c r="E164" i="2"/>
  <c r="P164" i="2"/>
  <c r="Y164" i="2"/>
  <c r="E165" i="2"/>
  <c r="P165" i="2"/>
  <c r="Y165" i="2"/>
  <c r="E166" i="2"/>
  <c r="P166" i="2"/>
  <c r="Y166" i="2"/>
  <c r="E167" i="2"/>
  <c r="P167" i="2"/>
  <c r="Y167" i="2"/>
  <c r="E168" i="2"/>
  <c r="P168" i="2"/>
  <c r="Y168" i="2"/>
  <c r="E169" i="2"/>
  <c r="P169" i="2"/>
  <c r="Y169" i="2"/>
  <c r="E170" i="2"/>
  <c r="P170" i="2"/>
  <c r="Y170" i="2"/>
  <c r="E171" i="2"/>
  <c r="P171" i="2"/>
  <c r="Y171" i="2"/>
  <c r="E172" i="2"/>
  <c r="P172" i="2"/>
  <c r="Y172" i="2"/>
  <c r="E173" i="2"/>
  <c r="P173" i="2"/>
  <c r="Y173" i="2"/>
  <c r="E174" i="2"/>
  <c r="P174" i="2"/>
  <c r="Y174" i="2"/>
  <c r="E175" i="2"/>
  <c r="P175" i="2"/>
  <c r="Y175" i="2"/>
  <c r="E176" i="2"/>
  <c r="P176" i="2"/>
  <c r="Y176" i="2"/>
  <c r="E177" i="2"/>
  <c r="P177" i="2"/>
  <c r="Y177" i="2"/>
  <c r="E178" i="2"/>
  <c r="P178" i="2"/>
  <c r="Y178" i="2"/>
  <c r="E179" i="2"/>
  <c r="P179" i="2"/>
  <c r="Y179" i="2"/>
  <c r="E180" i="2"/>
  <c r="P180" i="2"/>
  <c r="Y180" i="2"/>
  <c r="E181" i="2"/>
  <c r="P181" i="2"/>
  <c r="Y181" i="2"/>
  <c r="E182" i="2"/>
  <c r="P182" i="2"/>
  <c r="Y182" i="2"/>
  <c r="E183" i="2"/>
  <c r="P183" i="2"/>
  <c r="Y183" i="2"/>
  <c r="E184" i="2"/>
  <c r="P184" i="2"/>
  <c r="Y184" i="2"/>
  <c r="E185" i="2"/>
  <c r="P185" i="2"/>
  <c r="Y185" i="2"/>
  <c r="E186" i="2"/>
  <c r="P186" i="2"/>
  <c r="Y186" i="2"/>
  <c r="E187" i="2"/>
  <c r="P187" i="2"/>
  <c r="Y187" i="2"/>
  <c r="E188" i="2"/>
  <c r="P188" i="2"/>
  <c r="Y188" i="2"/>
  <c r="E189" i="2"/>
  <c r="P189" i="2"/>
  <c r="Y189" i="2"/>
  <c r="E190" i="2"/>
  <c r="P190" i="2"/>
  <c r="Y190" i="2"/>
  <c r="E191" i="2"/>
  <c r="P191" i="2"/>
  <c r="Y191" i="2"/>
  <c r="E192" i="2"/>
  <c r="P192" i="2"/>
  <c r="Y192" i="2"/>
  <c r="E193" i="2"/>
  <c r="P193" i="2"/>
  <c r="Y193" i="2"/>
  <c r="E194" i="2"/>
  <c r="P194" i="2"/>
  <c r="Y194" i="2"/>
  <c r="E195" i="2"/>
  <c r="P195" i="2"/>
  <c r="Y195" i="2"/>
  <c r="E196" i="2"/>
  <c r="P196" i="2"/>
  <c r="Y196" i="2"/>
  <c r="E197" i="2"/>
  <c r="P197" i="2"/>
  <c r="Y197" i="2"/>
  <c r="E198" i="2"/>
  <c r="P198" i="2"/>
  <c r="Y198" i="2"/>
  <c r="E199" i="2"/>
  <c r="P199" i="2"/>
  <c r="Y199" i="2"/>
  <c r="E200" i="2"/>
  <c r="P200" i="2"/>
  <c r="Y200" i="2"/>
  <c r="E201" i="2"/>
  <c r="P201" i="2"/>
  <c r="Y201" i="2"/>
  <c r="E202" i="2"/>
  <c r="P202" i="2"/>
  <c r="Y202" i="2"/>
  <c r="E203" i="2"/>
  <c r="P203" i="2"/>
  <c r="Y203" i="2"/>
  <c r="E204" i="2"/>
  <c r="P204" i="2"/>
  <c r="Y204" i="2"/>
  <c r="E205" i="2"/>
  <c r="P205" i="2"/>
  <c r="Y205" i="2"/>
  <c r="E206" i="2"/>
  <c r="P206" i="2"/>
  <c r="Y206" i="2"/>
  <c r="E207" i="2"/>
  <c r="P207" i="2"/>
  <c r="Y207" i="2"/>
  <c r="E208" i="2"/>
  <c r="P208" i="2"/>
  <c r="Y208" i="2"/>
  <c r="E209" i="2"/>
  <c r="P209" i="2"/>
  <c r="Y209" i="2"/>
  <c r="E210" i="2"/>
  <c r="P210" i="2"/>
  <c r="Y210" i="2"/>
  <c r="E211" i="2"/>
  <c r="P211" i="2"/>
  <c r="Y211" i="2"/>
  <c r="E212" i="2"/>
  <c r="P212" i="2"/>
  <c r="Y212" i="2"/>
  <c r="E213" i="2"/>
  <c r="P213" i="2"/>
  <c r="Y213" i="2"/>
  <c r="E214" i="2"/>
  <c r="P214" i="2"/>
  <c r="Y214" i="2"/>
  <c r="E215" i="2"/>
  <c r="P215" i="2"/>
  <c r="Y215" i="2"/>
  <c r="E216" i="2"/>
  <c r="P216" i="2"/>
  <c r="Y216" i="2"/>
  <c r="E217" i="2"/>
  <c r="P217" i="2"/>
  <c r="Y217" i="2"/>
  <c r="E218" i="2"/>
  <c r="P218" i="2"/>
  <c r="Y218" i="2"/>
  <c r="E219" i="2"/>
  <c r="P219" i="2"/>
  <c r="Y219" i="2"/>
  <c r="E220" i="2"/>
  <c r="P220" i="2"/>
  <c r="Y220" i="2"/>
  <c r="E221" i="2"/>
  <c r="P221" i="2"/>
  <c r="Y221" i="2"/>
  <c r="E222" i="2"/>
  <c r="P222" i="2"/>
  <c r="Y222" i="2"/>
  <c r="E223" i="2"/>
  <c r="P223" i="2"/>
  <c r="Y223" i="2"/>
  <c r="E224" i="2"/>
  <c r="P224" i="2"/>
  <c r="Y224" i="2"/>
  <c r="E225" i="2"/>
  <c r="P225" i="2"/>
  <c r="Y225" i="2"/>
  <c r="E226" i="2"/>
  <c r="P226" i="2"/>
  <c r="Y226" i="2"/>
  <c r="E227" i="2"/>
  <c r="P227" i="2"/>
  <c r="Y227" i="2"/>
  <c r="E228" i="2"/>
  <c r="P228" i="2"/>
  <c r="Y228" i="2"/>
  <c r="E229" i="2"/>
  <c r="P229" i="2"/>
  <c r="Y229" i="2"/>
  <c r="E230" i="2"/>
  <c r="P230" i="2"/>
  <c r="Y230" i="2"/>
  <c r="E231" i="2"/>
  <c r="P231" i="2"/>
  <c r="Y231" i="2"/>
  <c r="E232" i="2"/>
  <c r="P232" i="2"/>
  <c r="Y232" i="2"/>
  <c r="E233" i="2"/>
  <c r="P233" i="2"/>
  <c r="Y233" i="2"/>
  <c r="E234" i="2"/>
  <c r="P234" i="2"/>
  <c r="Y234" i="2"/>
  <c r="E235" i="2"/>
  <c r="P235" i="2"/>
  <c r="Y235" i="2"/>
  <c r="E236" i="2"/>
  <c r="P236" i="2"/>
  <c r="Y236" i="2"/>
  <c r="E237" i="2"/>
  <c r="P237" i="2"/>
  <c r="Y237" i="2"/>
  <c r="E238" i="2"/>
  <c r="P238" i="2"/>
  <c r="Y238" i="2"/>
  <c r="E239" i="2"/>
  <c r="P239" i="2"/>
  <c r="Y239" i="2"/>
  <c r="E240" i="2"/>
  <c r="P240" i="2"/>
  <c r="Y240" i="2"/>
  <c r="E241" i="2"/>
  <c r="P241" i="2"/>
  <c r="Y241" i="2"/>
  <c r="E242" i="2"/>
  <c r="P242" i="2"/>
  <c r="Y242" i="2"/>
  <c r="E243" i="2"/>
  <c r="P243" i="2"/>
  <c r="Y243" i="2"/>
  <c r="E244" i="2"/>
  <c r="P244" i="2"/>
  <c r="Y244" i="2"/>
  <c r="E245" i="2"/>
  <c r="P245" i="2"/>
  <c r="Y245" i="2"/>
  <c r="E246" i="2"/>
  <c r="P246" i="2"/>
  <c r="Y246" i="2"/>
  <c r="E247" i="2"/>
  <c r="P247" i="2"/>
  <c r="Y247" i="2"/>
  <c r="E248" i="2"/>
  <c r="P248" i="2"/>
  <c r="Y248" i="2"/>
  <c r="E249" i="2"/>
  <c r="P249" i="2"/>
  <c r="Y249" i="2"/>
  <c r="E250" i="2"/>
  <c r="P250" i="2"/>
  <c r="Y250" i="2"/>
  <c r="E251" i="2"/>
  <c r="P251" i="2"/>
  <c r="Y251" i="2"/>
  <c r="E252" i="2"/>
  <c r="P252" i="2"/>
  <c r="Y252" i="2"/>
  <c r="E253" i="2"/>
  <c r="P253" i="2"/>
  <c r="Y253" i="2"/>
  <c r="E254" i="2"/>
  <c r="P254" i="2"/>
  <c r="Y254" i="2"/>
  <c r="E255" i="2"/>
  <c r="P255" i="2"/>
  <c r="Y255" i="2"/>
  <c r="E256" i="2"/>
  <c r="P256" i="2"/>
  <c r="Y256" i="2"/>
  <c r="E257" i="2"/>
  <c r="P257" i="2"/>
  <c r="Y257" i="2"/>
  <c r="E258" i="2"/>
  <c r="P258" i="2"/>
  <c r="Y258" i="2"/>
  <c r="E259" i="2"/>
  <c r="P259" i="2"/>
  <c r="Y259" i="2"/>
  <c r="E260" i="2"/>
  <c r="P260" i="2"/>
  <c r="Y260" i="2"/>
  <c r="E261" i="2"/>
  <c r="P261" i="2"/>
  <c r="Y261" i="2"/>
  <c r="E262" i="2"/>
  <c r="P262" i="2"/>
  <c r="Y262" i="2"/>
  <c r="E263" i="2"/>
  <c r="P263" i="2"/>
  <c r="Y263" i="2"/>
  <c r="E264" i="2"/>
  <c r="P264" i="2"/>
  <c r="Y264" i="2"/>
  <c r="E265" i="2"/>
  <c r="P265" i="2"/>
  <c r="Y265" i="2"/>
  <c r="E266" i="2"/>
  <c r="P266" i="2"/>
  <c r="Y266" i="2"/>
  <c r="E267" i="2"/>
  <c r="P267" i="2"/>
  <c r="Y267" i="2"/>
  <c r="E268" i="2"/>
  <c r="P268" i="2"/>
  <c r="Y268" i="2"/>
  <c r="E269" i="2"/>
  <c r="P269" i="2"/>
  <c r="Y269" i="2"/>
  <c r="E270" i="2"/>
  <c r="P270" i="2"/>
  <c r="Y270" i="2"/>
  <c r="E271" i="2"/>
  <c r="P271" i="2"/>
  <c r="Y271" i="2"/>
  <c r="E272" i="2"/>
  <c r="P272" i="2"/>
  <c r="Y272" i="2"/>
  <c r="E273" i="2"/>
  <c r="P273" i="2"/>
  <c r="Y273" i="2"/>
  <c r="E274" i="2"/>
  <c r="P274" i="2"/>
  <c r="Y274" i="2"/>
  <c r="E275" i="2"/>
  <c r="P275" i="2"/>
  <c r="Y275" i="2"/>
  <c r="E276" i="2"/>
  <c r="P276" i="2"/>
  <c r="Y276" i="2"/>
  <c r="E277" i="2"/>
  <c r="P277" i="2"/>
  <c r="Y277" i="2"/>
  <c r="E278" i="2"/>
  <c r="P278" i="2"/>
  <c r="Y278" i="2"/>
  <c r="E279" i="2"/>
  <c r="P279" i="2"/>
  <c r="Y279" i="2"/>
  <c r="E280" i="2"/>
  <c r="P280" i="2"/>
  <c r="Y280" i="2"/>
  <c r="E281" i="2"/>
  <c r="P281" i="2"/>
  <c r="Y281" i="2"/>
  <c r="E282" i="2"/>
  <c r="P282" i="2"/>
  <c r="Y282" i="2"/>
  <c r="E283" i="2"/>
  <c r="P283" i="2"/>
  <c r="Y283" i="2"/>
  <c r="E284" i="2"/>
  <c r="P284" i="2"/>
  <c r="Y284" i="2"/>
  <c r="E285" i="2"/>
  <c r="P285" i="2"/>
  <c r="Y285" i="2"/>
  <c r="E286" i="2"/>
  <c r="P286" i="2"/>
  <c r="Y286" i="2"/>
  <c r="E287" i="2"/>
  <c r="P287" i="2"/>
  <c r="Y287" i="2"/>
  <c r="E288" i="2"/>
  <c r="P288" i="2"/>
  <c r="Y288" i="2"/>
  <c r="E289" i="2"/>
  <c r="P289" i="2"/>
  <c r="Y289" i="2"/>
  <c r="E290" i="2"/>
  <c r="P290" i="2"/>
  <c r="Y290" i="2"/>
  <c r="E291" i="2"/>
  <c r="P291" i="2"/>
  <c r="Y291" i="2"/>
  <c r="E292" i="2"/>
  <c r="P292" i="2"/>
  <c r="Y292" i="2"/>
  <c r="E293" i="2"/>
  <c r="P293" i="2"/>
  <c r="Y293" i="2"/>
  <c r="E294" i="2"/>
  <c r="P294" i="2"/>
  <c r="Y294" i="2"/>
  <c r="E295" i="2"/>
  <c r="P295" i="2"/>
  <c r="Y295" i="2"/>
  <c r="E296" i="2"/>
  <c r="P296" i="2"/>
  <c r="Y296" i="2"/>
  <c r="E297" i="2"/>
  <c r="P297" i="2"/>
  <c r="Y297" i="2"/>
  <c r="E298" i="2"/>
  <c r="P298" i="2"/>
  <c r="Y298" i="2"/>
  <c r="E299" i="2"/>
  <c r="P299" i="2"/>
  <c r="Y299" i="2"/>
  <c r="E300" i="2"/>
  <c r="P300" i="2"/>
  <c r="Y300" i="2"/>
  <c r="E301" i="2"/>
  <c r="P301" i="2"/>
  <c r="Y301" i="2"/>
  <c r="E302" i="2"/>
  <c r="P302" i="2"/>
  <c r="Y302" i="2"/>
  <c r="E303" i="2"/>
  <c r="P303" i="2"/>
  <c r="Y303" i="2"/>
  <c r="E304" i="2"/>
  <c r="P304" i="2"/>
  <c r="Y304" i="2"/>
  <c r="E305" i="2"/>
  <c r="P305" i="2"/>
  <c r="Y305" i="2"/>
  <c r="E306" i="2"/>
  <c r="P306" i="2"/>
  <c r="Y306" i="2"/>
  <c r="E307" i="2"/>
  <c r="P307" i="2"/>
  <c r="Y307" i="2"/>
  <c r="E308" i="2"/>
  <c r="P308" i="2"/>
  <c r="Y308" i="2"/>
  <c r="E309" i="2"/>
  <c r="P309" i="2"/>
  <c r="Y309" i="2"/>
  <c r="E310" i="2"/>
  <c r="P310" i="2"/>
  <c r="Y310" i="2"/>
  <c r="E311" i="2"/>
  <c r="P311" i="2"/>
  <c r="Y311" i="2"/>
  <c r="E312" i="2"/>
  <c r="P312" i="2"/>
  <c r="Y312" i="2"/>
  <c r="E313" i="2"/>
  <c r="P313" i="2"/>
  <c r="Y313" i="2"/>
  <c r="E314" i="2"/>
  <c r="P314" i="2"/>
  <c r="Y314" i="2"/>
  <c r="E315" i="2"/>
  <c r="P315" i="2"/>
  <c r="Y315" i="2"/>
  <c r="E316" i="2"/>
  <c r="P316" i="2"/>
  <c r="Y316" i="2"/>
  <c r="E317" i="2"/>
  <c r="P317" i="2"/>
  <c r="Y317" i="2"/>
  <c r="E318" i="2"/>
  <c r="P318" i="2"/>
  <c r="Y318" i="2"/>
  <c r="E319" i="2"/>
  <c r="P319" i="2"/>
  <c r="Y319" i="2"/>
  <c r="E320" i="2"/>
  <c r="P320" i="2"/>
  <c r="Y320" i="2"/>
  <c r="E321" i="2"/>
  <c r="P321" i="2"/>
  <c r="Y321" i="2"/>
  <c r="E322" i="2"/>
  <c r="P322" i="2"/>
  <c r="Y322" i="2"/>
  <c r="E323" i="2"/>
  <c r="P323" i="2"/>
  <c r="Y323" i="2"/>
  <c r="E324" i="2"/>
  <c r="P324" i="2"/>
  <c r="Y324" i="2"/>
  <c r="E325" i="2"/>
  <c r="P325" i="2"/>
  <c r="Y325" i="2"/>
  <c r="E326" i="2"/>
  <c r="P326" i="2"/>
  <c r="Y326" i="2"/>
  <c r="E327" i="2"/>
  <c r="P327" i="2"/>
  <c r="Y327" i="2"/>
  <c r="E328" i="2"/>
  <c r="P328" i="2"/>
  <c r="Y328" i="2"/>
  <c r="E329" i="2"/>
  <c r="P329" i="2"/>
  <c r="Y329" i="2"/>
  <c r="E330" i="2"/>
  <c r="P330" i="2"/>
  <c r="Y330" i="2"/>
  <c r="E331" i="2"/>
  <c r="P331" i="2"/>
  <c r="Y331" i="2"/>
  <c r="E332" i="2"/>
  <c r="P332" i="2"/>
  <c r="Y332" i="2"/>
  <c r="E333" i="2"/>
  <c r="P333" i="2"/>
  <c r="Y333" i="2"/>
  <c r="E334" i="2"/>
  <c r="P334" i="2"/>
  <c r="Y334" i="2"/>
  <c r="E335" i="2"/>
  <c r="P335" i="2"/>
  <c r="Y335" i="2"/>
  <c r="E336" i="2"/>
  <c r="P336" i="2"/>
  <c r="Y336" i="2"/>
  <c r="E337" i="2"/>
  <c r="P337" i="2"/>
  <c r="Y337" i="2"/>
  <c r="E338" i="2"/>
  <c r="P338" i="2"/>
  <c r="Y338" i="2"/>
  <c r="E339" i="2"/>
  <c r="P339" i="2"/>
  <c r="Y339" i="2"/>
  <c r="E340" i="2"/>
  <c r="P340" i="2"/>
  <c r="Y340" i="2"/>
  <c r="E341" i="2"/>
  <c r="P341" i="2"/>
  <c r="Y341" i="2"/>
  <c r="E342" i="2"/>
  <c r="P342" i="2"/>
  <c r="Y342" i="2"/>
  <c r="E343" i="2"/>
  <c r="P343" i="2"/>
  <c r="Y343" i="2"/>
  <c r="E344" i="2"/>
  <c r="P344" i="2"/>
  <c r="Y344" i="2"/>
  <c r="E345" i="2"/>
  <c r="P345" i="2"/>
  <c r="Y345" i="2"/>
  <c r="E346" i="2"/>
  <c r="P346" i="2"/>
  <c r="Y346" i="2"/>
  <c r="E347" i="2"/>
  <c r="P347" i="2"/>
  <c r="Y347" i="2"/>
  <c r="E348" i="2"/>
  <c r="P348" i="2"/>
  <c r="Y348" i="2"/>
  <c r="E349" i="2"/>
  <c r="P349" i="2"/>
  <c r="Y349" i="2"/>
  <c r="E350" i="2"/>
  <c r="P350" i="2"/>
  <c r="Y350" i="2"/>
  <c r="E351" i="2"/>
  <c r="P351" i="2"/>
  <c r="Y351" i="2"/>
  <c r="E352" i="2"/>
  <c r="P352" i="2"/>
  <c r="Y352" i="2"/>
  <c r="E353" i="2"/>
  <c r="P353" i="2"/>
  <c r="Y353" i="2"/>
  <c r="E354" i="2"/>
  <c r="P354" i="2"/>
  <c r="Y354" i="2"/>
  <c r="E355" i="2"/>
  <c r="P355" i="2"/>
  <c r="Y355" i="2"/>
  <c r="E356" i="2"/>
  <c r="P356" i="2"/>
  <c r="Y356" i="2"/>
  <c r="E357" i="2"/>
  <c r="P357" i="2"/>
  <c r="Y357" i="2"/>
  <c r="E358" i="2"/>
  <c r="P358" i="2"/>
  <c r="Y358" i="2"/>
  <c r="E9" i="2"/>
  <c r="P9" i="2"/>
  <c r="Y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2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134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168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234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269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311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9" i="2"/>
  <c r="H3" i="7"/>
  <c r="P3" i="7"/>
  <c r="A9" i="2"/>
  <c r="B9" i="2"/>
  <c r="B7" i="7" s="1"/>
  <c r="A10" i="2"/>
  <c r="B10" i="2"/>
  <c r="B8" i="7" s="1"/>
  <c r="A11" i="2"/>
  <c r="A9" i="7" s="1"/>
  <c r="B11" i="2"/>
  <c r="A12" i="2"/>
  <c r="A10" i="5" s="1"/>
  <c r="B12" i="2"/>
  <c r="B10" i="7" s="1"/>
  <c r="A13" i="2"/>
  <c r="B13" i="2"/>
  <c r="B11" i="7" s="1"/>
  <c r="A14" i="2"/>
  <c r="B14" i="2"/>
  <c r="B12" i="7" s="1"/>
  <c r="A15" i="2"/>
  <c r="B15" i="2"/>
  <c r="A16" i="2"/>
  <c r="A14" i="7" s="1"/>
  <c r="B16" i="2"/>
  <c r="B14" i="7" s="1"/>
  <c r="A17" i="2"/>
  <c r="A15" i="7" s="1"/>
  <c r="B17" i="2"/>
  <c r="A18" i="2"/>
  <c r="A16" i="7" s="1"/>
  <c r="B18" i="2"/>
  <c r="A19" i="2"/>
  <c r="A17" i="7" s="1"/>
  <c r="B19" i="2"/>
  <c r="B17" i="7" s="1"/>
  <c r="A20" i="2"/>
  <c r="A18" i="7" s="1"/>
  <c r="B20" i="2"/>
  <c r="A21" i="2"/>
  <c r="B21" i="2"/>
  <c r="B19" i="7" s="1"/>
  <c r="A22" i="2"/>
  <c r="B22" i="2"/>
  <c r="A23" i="2"/>
  <c r="B23" i="2"/>
  <c r="A24" i="2"/>
  <c r="A22" i="5" s="1"/>
  <c r="B24" i="2"/>
  <c r="B22" i="7" s="1"/>
  <c r="A25" i="2"/>
  <c r="B25" i="2"/>
  <c r="B23" i="7" s="1"/>
  <c r="A26" i="2"/>
  <c r="A24" i="5" s="1"/>
  <c r="B26" i="2"/>
  <c r="B24" i="5" s="1"/>
  <c r="A27" i="2"/>
  <c r="A25" i="7" s="1"/>
  <c r="B27" i="2"/>
  <c r="B25" i="7" s="1"/>
  <c r="A28" i="2"/>
  <c r="A26" i="7" s="1"/>
  <c r="B28" i="2"/>
  <c r="A29" i="2"/>
  <c r="A27" i="7" s="1"/>
  <c r="B29" i="2"/>
  <c r="B27" i="5" s="1"/>
  <c r="A30" i="2"/>
  <c r="B30" i="2"/>
  <c r="B28" i="7" s="1"/>
  <c r="A31" i="2"/>
  <c r="B31" i="2"/>
  <c r="B29" i="7" s="1"/>
  <c r="A32" i="2"/>
  <c r="A30" i="5" s="1"/>
  <c r="B32" i="2"/>
  <c r="B30" i="7" s="1"/>
  <c r="A33" i="2"/>
  <c r="A31" i="7" s="1"/>
  <c r="B33" i="2"/>
  <c r="B31" i="7" s="1"/>
  <c r="A34" i="2"/>
  <c r="A32" i="5" s="1"/>
  <c r="B34" i="2"/>
  <c r="B32" i="7" s="1"/>
  <c r="A35" i="2"/>
  <c r="B35" i="2"/>
  <c r="A36" i="2"/>
  <c r="B36" i="2"/>
  <c r="B34" i="7" s="1"/>
  <c r="A37" i="2"/>
  <c r="B37" i="2"/>
  <c r="B35" i="5" s="1"/>
  <c r="A38" i="2"/>
  <c r="B38" i="2"/>
  <c r="B36" i="7" s="1"/>
  <c r="A39" i="2"/>
  <c r="B39" i="2"/>
  <c r="B37" i="6" s="1"/>
  <c r="A40" i="2"/>
  <c r="A38" i="7" s="1"/>
  <c r="B40" i="2"/>
  <c r="B38" i="7" s="1"/>
  <c r="A41" i="2"/>
  <c r="B41" i="2"/>
  <c r="A42" i="2"/>
  <c r="A40" i="7" s="1"/>
  <c r="B42" i="2"/>
  <c r="A43" i="2"/>
  <c r="B43" i="2"/>
  <c r="B41" i="7" s="1"/>
  <c r="A44" i="2"/>
  <c r="A42" i="7" s="1"/>
  <c r="B44" i="2"/>
  <c r="A45" i="2"/>
  <c r="B45" i="2"/>
  <c r="B43" i="7" s="1"/>
  <c r="A46" i="2"/>
  <c r="A44" i="7" s="1"/>
  <c r="B46" i="2"/>
  <c r="A47" i="2"/>
  <c r="B47" i="2"/>
  <c r="B45" i="7" s="1"/>
  <c r="A48" i="2"/>
  <c r="B48" i="2"/>
  <c r="A49" i="2"/>
  <c r="A47" i="7"/>
  <c r="B49" i="2"/>
  <c r="A50" i="2"/>
  <c r="B50" i="2"/>
  <c r="A51" i="2"/>
  <c r="A49" i="7" s="1"/>
  <c r="B51" i="2"/>
  <c r="B49" i="7" s="1"/>
  <c r="A52" i="2"/>
  <c r="B52" i="2"/>
  <c r="A53" i="2"/>
  <c r="A51" i="7" s="1"/>
  <c r="B53" i="2"/>
  <c r="B51" i="5" s="1"/>
  <c r="A54" i="2"/>
  <c r="A52" i="5" s="1"/>
  <c r="B54" i="2"/>
  <c r="B52" i="7" s="1"/>
  <c r="A55" i="2"/>
  <c r="A53" i="5" s="1"/>
  <c r="B55" i="2"/>
  <c r="B53" i="5" s="1"/>
  <c r="A56" i="2"/>
  <c r="A54" i="5" s="1"/>
  <c r="B56" i="2"/>
  <c r="B54" i="7" s="1"/>
  <c r="A57" i="2"/>
  <c r="A55" i="7" s="1"/>
  <c r="B57" i="2"/>
  <c r="B55" i="5" s="1"/>
  <c r="A58" i="2"/>
  <c r="A56" i="7" s="1"/>
  <c r="B58" i="2"/>
  <c r="B56" i="7" s="1"/>
  <c r="A59" i="2"/>
  <c r="B59" i="2"/>
  <c r="B57" i="7" s="1"/>
  <c r="A60" i="2"/>
  <c r="B60" i="2"/>
  <c r="B58" i="7" s="1"/>
  <c r="A61" i="2"/>
  <c r="B61" i="2"/>
  <c r="B59" i="7" s="1"/>
  <c r="A62" i="2"/>
  <c r="A60" i="7" s="1"/>
  <c r="B62" i="2"/>
  <c r="B60" i="7" s="1"/>
  <c r="A63" i="2"/>
  <c r="A61" i="7" s="1"/>
  <c r="B63" i="2"/>
  <c r="B61" i="7" s="1"/>
  <c r="A64" i="2"/>
  <c r="A62" i="7" s="1"/>
  <c r="B64" i="2"/>
  <c r="B62" i="5" s="1"/>
  <c r="A65" i="2"/>
  <c r="A63" i="7" s="1"/>
  <c r="B65" i="2"/>
  <c r="B63" i="7" s="1"/>
  <c r="A66" i="2"/>
  <c r="B66" i="2"/>
  <c r="A67" i="2"/>
  <c r="A65" i="7" s="1"/>
  <c r="B67" i="2"/>
  <c r="B65" i="7" s="1"/>
  <c r="A68" i="2"/>
  <c r="B68" i="2"/>
  <c r="B66" i="7" s="1"/>
  <c r="A69" i="2"/>
  <c r="B69" i="2"/>
  <c r="B67" i="7" s="1"/>
  <c r="A70" i="2"/>
  <c r="B70" i="2"/>
  <c r="B68" i="7" s="1"/>
  <c r="A71" i="2"/>
  <c r="B71" i="2"/>
  <c r="A72" i="2"/>
  <c r="A70" i="7"/>
  <c r="B72" i="2"/>
  <c r="B70" i="7" s="1"/>
  <c r="A73" i="2"/>
  <c r="B73" i="2"/>
  <c r="A74" i="2"/>
  <c r="A72" i="7" s="1"/>
  <c r="B74" i="2"/>
  <c r="B72" i="7" s="1"/>
  <c r="A75" i="2"/>
  <c r="A73" i="5" s="1"/>
  <c r="B75" i="2"/>
  <c r="A76" i="2"/>
  <c r="A74" i="7" s="1"/>
  <c r="B76" i="2"/>
  <c r="A77" i="2"/>
  <c r="B77" i="2"/>
  <c r="B75" i="6" s="1"/>
  <c r="A78" i="2"/>
  <c r="B78" i="2"/>
  <c r="A79" i="2"/>
  <c r="A77" i="6" s="1"/>
  <c r="A77" i="7"/>
  <c r="B79" i="2"/>
  <c r="B77" i="7" s="1"/>
  <c r="A80" i="2"/>
  <c r="B80" i="2"/>
  <c r="A81" i="2"/>
  <c r="A79" i="7" s="1"/>
  <c r="B81" i="2"/>
  <c r="B79" i="5" s="1"/>
  <c r="A82" i="2"/>
  <c r="B82" i="2"/>
  <c r="B80" i="7" s="1"/>
  <c r="A83" i="2"/>
  <c r="A81" i="5" s="1"/>
  <c r="B83" i="2"/>
  <c r="B81" i="6" s="1"/>
  <c r="A84" i="2"/>
  <c r="B84" i="2"/>
  <c r="A85" i="2"/>
  <c r="B85" i="2"/>
  <c r="B83" i="7" s="1"/>
  <c r="A86" i="2"/>
  <c r="B86" i="2"/>
  <c r="A87" i="2"/>
  <c r="A85" i="7" s="1"/>
  <c r="B87" i="2"/>
  <c r="A88" i="2"/>
  <c r="B88" i="2"/>
  <c r="A89" i="2"/>
  <c r="A87" i="7" s="1"/>
  <c r="B89" i="2"/>
  <c r="B87" i="7" s="1"/>
  <c r="A90" i="2"/>
  <c r="A88" i="7"/>
  <c r="B90" i="2"/>
  <c r="B88" i="5" s="1"/>
  <c r="A91" i="2"/>
  <c r="A89" i="7" s="1"/>
  <c r="B91" i="2"/>
  <c r="B89" i="7" s="1"/>
  <c r="A92" i="2"/>
  <c r="A90" i="5" s="1"/>
  <c r="B92" i="2"/>
  <c r="A93" i="2"/>
  <c r="A91" i="6" s="1"/>
  <c r="B93" i="2"/>
  <c r="A94" i="2"/>
  <c r="A92" i="7" s="1"/>
  <c r="B94" i="2"/>
  <c r="A95" i="2"/>
  <c r="A93" i="7" s="1"/>
  <c r="B95" i="2"/>
  <c r="A96" i="2"/>
  <c r="A94" i="5" s="1"/>
  <c r="B96" i="2"/>
  <c r="A97" i="2"/>
  <c r="A95" i="7" s="1"/>
  <c r="B97" i="2"/>
  <c r="A98" i="2"/>
  <c r="B98" i="2"/>
  <c r="A99" i="2"/>
  <c r="A97" i="7" s="1"/>
  <c r="B99" i="2"/>
  <c r="A100" i="2"/>
  <c r="A98" i="7" s="1"/>
  <c r="B100" i="2"/>
  <c r="A101" i="2"/>
  <c r="A99" i="5" s="1"/>
  <c r="B101" i="2"/>
  <c r="A102" i="2"/>
  <c r="A100" i="5" s="1"/>
  <c r="B102" i="2"/>
  <c r="A103" i="2"/>
  <c r="B103" i="2"/>
  <c r="B101" i="7"/>
  <c r="A104" i="2"/>
  <c r="A102" i="5" s="1"/>
  <c r="B104" i="2"/>
  <c r="A105" i="2"/>
  <c r="B105" i="2"/>
  <c r="B103" i="7" s="1"/>
  <c r="A106" i="2"/>
  <c r="A104" i="5" s="1"/>
  <c r="B106" i="2"/>
  <c r="B104" i="5" s="1"/>
  <c r="A107" i="2"/>
  <c r="A105" i="7" s="1"/>
  <c r="B107" i="2"/>
  <c r="A108" i="2"/>
  <c r="A106" i="5" s="1"/>
  <c r="B108" i="2"/>
  <c r="B106" i="7" s="1"/>
  <c r="A109" i="2"/>
  <c r="B109" i="2"/>
  <c r="A110" i="2"/>
  <c r="A108" i="5" s="1"/>
  <c r="B110" i="2"/>
  <c r="B108" i="7" s="1"/>
  <c r="A111" i="2"/>
  <c r="A109" i="7"/>
  <c r="B111" i="2"/>
  <c r="A112" i="2"/>
  <c r="A110" i="5" s="1"/>
  <c r="B112" i="2"/>
  <c r="B110" i="7" s="1"/>
  <c r="A113" i="2"/>
  <c r="A111" i="5" s="1"/>
  <c r="B113" i="2"/>
  <c r="A114" i="2"/>
  <c r="A112" i="7" s="1"/>
  <c r="B114" i="2"/>
  <c r="B112" i="5" s="1"/>
  <c r="A115" i="2"/>
  <c r="B115" i="2"/>
  <c r="A116" i="2"/>
  <c r="B116" i="2"/>
  <c r="B114" i="7" s="1"/>
  <c r="A117" i="2"/>
  <c r="B117" i="2"/>
  <c r="A118" i="2"/>
  <c r="A116" i="7"/>
  <c r="B118" i="2"/>
  <c r="A119" i="2"/>
  <c r="B119" i="2"/>
  <c r="A120" i="2"/>
  <c r="A118" i="7" s="1"/>
  <c r="B120" i="2"/>
  <c r="B118" i="5" s="1"/>
  <c r="A121" i="2"/>
  <c r="A119" i="7" s="1"/>
  <c r="B121" i="2"/>
  <c r="A122" i="2"/>
  <c r="B122" i="2"/>
  <c r="A123" i="2"/>
  <c r="A121" i="7"/>
  <c r="B123" i="2"/>
  <c r="A124" i="2"/>
  <c r="B124" i="2"/>
  <c r="B122" i="7"/>
  <c r="A125" i="2"/>
  <c r="B125" i="2"/>
  <c r="A126" i="2"/>
  <c r="A124" i="7" s="1"/>
  <c r="B126" i="2"/>
  <c r="B124" i="5" s="1"/>
  <c r="A127" i="2"/>
  <c r="B127" i="2"/>
  <c r="B125" i="7" s="1"/>
  <c r="A128" i="2"/>
  <c r="B128" i="2"/>
  <c r="A129" i="2"/>
  <c r="A127" i="6" s="1"/>
  <c r="A127" i="7"/>
  <c r="B129" i="2"/>
  <c r="B127" i="7" s="1"/>
  <c r="A130" i="2"/>
  <c r="B130" i="2"/>
  <c r="B128" i="7" s="1"/>
  <c r="A131" i="2"/>
  <c r="A129" i="6" s="1"/>
  <c r="B131" i="2"/>
  <c r="A132" i="2"/>
  <c r="B132" i="2"/>
  <c r="A133" i="2"/>
  <c r="A131" i="6" s="1"/>
  <c r="B133" i="2"/>
  <c r="B131" i="7" s="1"/>
  <c r="A134" i="2"/>
  <c r="A132" i="7" s="1"/>
  <c r="B134" i="2"/>
  <c r="B132" i="5" s="1"/>
  <c r="A135" i="2"/>
  <c r="A133" i="6" s="1"/>
  <c r="B135" i="2"/>
  <c r="B133" i="7" s="1"/>
  <c r="A136" i="2"/>
  <c r="B136" i="2"/>
  <c r="A137" i="2"/>
  <c r="A135" i="6" s="1"/>
  <c r="A135" i="7"/>
  <c r="B137" i="2"/>
  <c r="B135" i="7" s="1"/>
  <c r="A138" i="2"/>
  <c r="B138" i="2"/>
  <c r="A139" i="2"/>
  <c r="A137" i="6" s="1"/>
  <c r="B139" i="2"/>
  <c r="B137" i="5" s="1"/>
  <c r="A140" i="2"/>
  <c r="B140" i="2"/>
  <c r="A141" i="2"/>
  <c r="A139" i="7" s="1"/>
  <c r="B141" i="2"/>
  <c r="A142" i="2"/>
  <c r="B142" i="2"/>
  <c r="A143" i="2"/>
  <c r="A141" i="7"/>
  <c r="B143" i="2"/>
  <c r="B141" i="7" s="1"/>
  <c r="A144" i="2"/>
  <c r="B144" i="2"/>
  <c r="B142" i="7" s="1"/>
  <c r="A145" i="2"/>
  <c r="A143" i="5" s="1"/>
  <c r="B145" i="2"/>
  <c r="B143" i="7" s="1"/>
  <c r="A146" i="2"/>
  <c r="B146" i="2"/>
  <c r="B144" i="6" s="1"/>
  <c r="A147" i="2"/>
  <c r="B147" i="2"/>
  <c r="B145" i="7" s="1"/>
  <c r="A148" i="2"/>
  <c r="B148" i="2"/>
  <c r="B146" i="7" s="1"/>
  <c r="A149" i="2"/>
  <c r="B149" i="2"/>
  <c r="B147" i="7" s="1"/>
  <c r="A150" i="2"/>
  <c r="B150" i="2"/>
  <c r="A151" i="2"/>
  <c r="B151" i="2"/>
  <c r="B149" i="7" s="1"/>
  <c r="A152" i="2"/>
  <c r="B152" i="2"/>
  <c r="B150" i="7" s="1"/>
  <c r="A153" i="2"/>
  <c r="A151" i="5" s="1"/>
  <c r="B153" i="2"/>
  <c r="A154" i="2"/>
  <c r="A152" i="7" s="1"/>
  <c r="B154" i="2"/>
  <c r="A155" i="2"/>
  <c r="B155" i="2"/>
  <c r="B153" i="6" s="1"/>
  <c r="A156" i="2"/>
  <c r="A154" i="7"/>
  <c r="B156" i="2"/>
  <c r="A157" i="2"/>
  <c r="A155" i="7" s="1"/>
  <c r="B157" i="2"/>
  <c r="A158" i="2"/>
  <c r="A156" i="7" s="1"/>
  <c r="B158" i="2"/>
  <c r="A159" i="2"/>
  <c r="B159" i="2"/>
  <c r="B157" i="7" s="1"/>
  <c r="A160" i="2"/>
  <c r="B160" i="2"/>
  <c r="B158" i="5" s="1"/>
  <c r="A161" i="2"/>
  <c r="B161" i="2"/>
  <c r="B159" i="7" s="1"/>
  <c r="A162" i="2"/>
  <c r="B162" i="2"/>
  <c r="B160" i="7" s="1"/>
  <c r="A163" i="2"/>
  <c r="A161" i="5" s="1"/>
  <c r="B163" i="2"/>
  <c r="A164" i="2"/>
  <c r="A162" i="7" s="1"/>
  <c r="B164" i="2"/>
  <c r="A165" i="2"/>
  <c r="A163" i="7" s="1"/>
  <c r="B165" i="2"/>
  <c r="B163" i="7" s="1"/>
  <c r="A166" i="2"/>
  <c r="B166" i="2"/>
  <c r="A167" i="2"/>
  <c r="A165" i="7" s="1"/>
  <c r="B167" i="2"/>
  <c r="B165" i="7"/>
  <c r="A168" i="2"/>
  <c r="A166" i="7" s="1"/>
  <c r="B168" i="2"/>
  <c r="B166" i="7" s="1"/>
  <c r="A169" i="2"/>
  <c r="B169" i="2"/>
  <c r="B167" i="7" s="1"/>
  <c r="A170" i="2"/>
  <c r="A168" i="7" s="1"/>
  <c r="B170" i="2"/>
  <c r="B168" i="7" s="1"/>
  <c r="A171" i="2"/>
  <c r="A169" i="5" s="1"/>
  <c r="B171" i="2"/>
  <c r="B169" i="6" s="1"/>
  <c r="A172" i="2"/>
  <c r="B172" i="2"/>
  <c r="B170" i="7" s="1"/>
  <c r="A173" i="2"/>
  <c r="A171" i="5" s="1"/>
  <c r="B173" i="2"/>
  <c r="B171" i="6" s="1"/>
  <c r="A174" i="2"/>
  <c r="B174" i="2"/>
  <c r="B172" i="7" s="1"/>
  <c r="A175" i="2"/>
  <c r="A173" i="7" s="1"/>
  <c r="B175" i="2"/>
  <c r="B173" i="5" s="1"/>
  <c r="A176" i="2"/>
  <c r="A174" i="5" s="1"/>
  <c r="B176" i="2"/>
  <c r="B174" i="7" s="1"/>
  <c r="A177" i="2"/>
  <c r="B177" i="2"/>
  <c r="A178" i="2"/>
  <c r="B178" i="2"/>
  <c r="B176" i="7" s="1"/>
  <c r="A179" i="2"/>
  <c r="B179" i="2"/>
  <c r="B177" i="7" s="1"/>
  <c r="A180" i="2"/>
  <c r="A178" i="7" s="1"/>
  <c r="B180" i="2"/>
  <c r="B178" i="6" s="1"/>
  <c r="A181" i="2"/>
  <c r="A179" i="5" s="1"/>
  <c r="B181" i="2"/>
  <c r="B179" i="7" s="1"/>
  <c r="A182" i="2"/>
  <c r="A180" i="7" s="1"/>
  <c r="B182" i="2"/>
  <c r="B180" i="6" s="1"/>
  <c r="A183" i="2"/>
  <c r="B183" i="2"/>
  <c r="B181" i="7" s="1"/>
  <c r="A184" i="2"/>
  <c r="A182" i="7"/>
  <c r="B184" i="2"/>
  <c r="B182" i="6" s="1"/>
  <c r="A185" i="2"/>
  <c r="B185" i="2"/>
  <c r="B183" i="7" s="1"/>
  <c r="A186" i="2"/>
  <c r="A184" i="7" s="1"/>
  <c r="B186" i="2"/>
  <c r="A187" i="2"/>
  <c r="A185" i="7" s="1"/>
  <c r="B187" i="2"/>
  <c r="B185" i="7" s="1"/>
  <c r="A188" i="2"/>
  <c r="A186" i="7" s="1"/>
  <c r="B188" i="2"/>
  <c r="B186" i="6" s="1"/>
  <c r="A189" i="2"/>
  <c r="A187" i="5" s="1"/>
  <c r="B189" i="2"/>
  <c r="B187" i="7" s="1"/>
  <c r="A190" i="2"/>
  <c r="B190" i="2"/>
  <c r="A191" i="2"/>
  <c r="A189" i="7" s="1"/>
  <c r="B191" i="2"/>
  <c r="B189" i="7" s="1"/>
  <c r="A192" i="2"/>
  <c r="B192" i="2"/>
  <c r="B190" i="6" s="1"/>
  <c r="A193" i="2"/>
  <c r="B193" i="2"/>
  <c r="A194" i="2"/>
  <c r="B194" i="2"/>
  <c r="B192" i="6" s="1"/>
  <c r="A195" i="2"/>
  <c r="A193" i="5" s="1"/>
  <c r="B195" i="2"/>
  <c r="B193" i="5" s="1"/>
  <c r="A196" i="2"/>
  <c r="B196" i="2"/>
  <c r="A197" i="2"/>
  <c r="B197" i="2"/>
  <c r="A198" i="2"/>
  <c r="B198" i="2"/>
  <c r="B196" i="7" s="1"/>
  <c r="A199" i="2"/>
  <c r="A197" i="7" s="1"/>
  <c r="B199" i="2"/>
  <c r="A200" i="2"/>
  <c r="A198" i="7" s="1"/>
  <c r="B200" i="2"/>
  <c r="B198" i="7" s="1"/>
  <c r="A201" i="2"/>
  <c r="B201" i="2"/>
  <c r="B199" i="5" s="1"/>
  <c r="A202" i="2"/>
  <c r="A200" i="7" s="1"/>
  <c r="B202" i="2"/>
  <c r="B200" i="7" s="1"/>
  <c r="A203" i="2"/>
  <c r="A201" i="5" s="1"/>
  <c r="B203" i="2"/>
  <c r="B201" i="7" s="1"/>
  <c r="A204" i="2"/>
  <c r="B204" i="2"/>
  <c r="B202" i="7" s="1"/>
  <c r="A205" i="2"/>
  <c r="A203" i="5" s="1"/>
  <c r="B205" i="2"/>
  <c r="A206" i="2"/>
  <c r="A204" i="7" s="1"/>
  <c r="B206" i="2"/>
  <c r="A207" i="2"/>
  <c r="B207" i="2"/>
  <c r="B205" i="7" s="1"/>
  <c r="A208" i="2"/>
  <c r="B208" i="2"/>
  <c r="B206" i="7"/>
  <c r="A209" i="2"/>
  <c r="A207" i="7" s="1"/>
  <c r="B209" i="2"/>
  <c r="B207" i="7" s="1"/>
  <c r="A210" i="2"/>
  <c r="B210" i="2"/>
  <c r="A211" i="2"/>
  <c r="A209" i="7" s="1"/>
  <c r="B211" i="2"/>
  <c r="B209" i="7" s="1"/>
  <c r="A212" i="2"/>
  <c r="B212" i="2"/>
  <c r="A213" i="2"/>
  <c r="B213" i="2"/>
  <c r="A214" i="2"/>
  <c r="A212" i="7"/>
  <c r="B214" i="2"/>
  <c r="A215" i="2"/>
  <c r="B215" i="2"/>
  <c r="B213" i="7" s="1"/>
  <c r="A216" i="2"/>
  <c r="B216" i="2"/>
  <c r="B214" i="7" s="1"/>
  <c r="A217" i="2"/>
  <c r="A215" i="7" s="1"/>
  <c r="B217" i="2"/>
  <c r="B215" i="7" s="1"/>
  <c r="A218" i="2"/>
  <c r="B218" i="2"/>
  <c r="A219" i="2"/>
  <c r="B219" i="2"/>
  <c r="B217" i="7" s="1"/>
  <c r="A220" i="2"/>
  <c r="B220" i="2"/>
  <c r="B218" i="7" s="1"/>
  <c r="A221" i="2"/>
  <c r="A219" i="7" s="1"/>
  <c r="B221" i="2"/>
  <c r="A222" i="2"/>
  <c r="A220" i="5" s="1"/>
  <c r="B222" i="2"/>
  <c r="B220" i="7" s="1"/>
  <c r="A223" i="2"/>
  <c r="B223" i="2"/>
  <c r="A224" i="2"/>
  <c r="A222" i="6" s="1"/>
  <c r="B224" i="2"/>
  <c r="B222" i="7" s="1"/>
  <c r="A225" i="2"/>
  <c r="A223" i="7" s="1"/>
  <c r="B225" i="2"/>
  <c r="B223" i="5" s="1"/>
  <c r="A226" i="2"/>
  <c r="A224" i="7" s="1"/>
  <c r="B226" i="2"/>
  <c r="A227" i="2"/>
  <c r="B227" i="2"/>
  <c r="A228" i="2"/>
  <c r="A226" i="7" s="1"/>
  <c r="B228" i="2"/>
  <c r="B226" i="7" s="1"/>
  <c r="A229" i="2"/>
  <c r="A227" i="7" s="1"/>
  <c r="B229" i="2"/>
  <c r="A230" i="2"/>
  <c r="A228" i="7" s="1"/>
  <c r="B230" i="2"/>
  <c r="B228" i="7" s="1"/>
  <c r="A231" i="2"/>
  <c r="B231" i="2"/>
  <c r="A232" i="2"/>
  <c r="A230" i="7" s="1"/>
  <c r="B232" i="2"/>
  <c r="B230" i="7" s="1"/>
  <c r="A233" i="2"/>
  <c r="B233" i="2"/>
  <c r="A234" i="2"/>
  <c r="A232" i="7" s="1"/>
  <c r="B234" i="2"/>
  <c r="A235" i="2"/>
  <c r="B235" i="2"/>
  <c r="A236" i="2"/>
  <c r="A234" i="7" s="1"/>
  <c r="B236" i="2"/>
  <c r="B234" i="7" s="1"/>
  <c r="A237" i="2"/>
  <c r="A235" i="7" s="1"/>
  <c r="B237" i="2"/>
  <c r="A238" i="2"/>
  <c r="A236" i="7" s="1"/>
  <c r="B238" i="2"/>
  <c r="B236" i="7" s="1"/>
  <c r="A239" i="2"/>
  <c r="A237" i="7" s="1"/>
  <c r="B239" i="2"/>
  <c r="A240" i="2"/>
  <c r="A238" i="7"/>
  <c r="B240" i="2"/>
  <c r="B238" i="7" s="1"/>
  <c r="A241" i="2"/>
  <c r="B241" i="2"/>
  <c r="B239" i="7" s="1"/>
  <c r="A242" i="2"/>
  <c r="A240" i="7" s="1"/>
  <c r="B242" i="2"/>
  <c r="B240" i="7" s="1"/>
  <c r="A243" i="2"/>
  <c r="B243" i="2"/>
  <c r="A244" i="2"/>
  <c r="A242" i="7"/>
  <c r="B244" i="2"/>
  <c r="B242" i="7" s="1"/>
  <c r="A245" i="2"/>
  <c r="A243" i="7"/>
  <c r="B245" i="2"/>
  <c r="B243" i="5" s="1"/>
  <c r="A246" i="2"/>
  <c r="A244" i="7" s="1"/>
  <c r="B246" i="2"/>
  <c r="B244" i="7" s="1"/>
  <c r="A247" i="2"/>
  <c r="A245" i="7" s="1"/>
  <c r="B247" i="2"/>
  <c r="A248" i="2"/>
  <c r="A246" i="6" s="1"/>
  <c r="B248" i="2"/>
  <c r="A249" i="2"/>
  <c r="A247" i="7" s="1"/>
  <c r="B249" i="2"/>
  <c r="B247" i="5" s="1"/>
  <c r="A250" i="2"/>
  <c r="A248" i="7" s="1"/>
  <c r="B250" i="2"/>
  <c r="B248" i="7" s="1"/>
  <c r="A251" i="2"/>
  <c r="B251" i="2"/>
  <c r="A252" i="2"/>
  <c r="A250" i="7" s="1"/>
  <c r="B252" i="2"/>
  <c r="A253" i="2"/>
  <c r="B253" i="2"/>
  <c r="B251" i="7" s="1"/>
  <c r="A254" i="2"/>
  <c r="A252" i="7" s="1"/>
  <c r="B254" i="2"/>
  <c r="B252" i="7" s="1"/>
  <c r="A255" i="2"/>
  <c r="B255" i="2"/>
  <c r="A256" i="2"/>
  <c r="A254" i="7" s="1"/>
  <c r="B256" i="2"/>
  <c r="A257" i="2"/>
  <c r="B257" i="2"/>
  <c r="A258" i="2"/>
  <c r="A256" i="7" s="1"/>
  <c r="B258" i="2"/>
  <c r="A259" i="2"/>
  <c r="B259" i="2"/>
  <c r="B257" i="5" s="1"/>
  <c r="A260" i="2"/>
  <c r="B260" i="2"/>
  <c r="A261" i="2"/>
  <c r="B261" i="2"/>
  <c r="A262" i="2"/>
  <c r="A260" i="7" s="1"/>
  <c r="B262" i="2"/>
  <c r="B260" i="7" s="1"/>
  <c r="A263" i="2"/>
  <c r="B263" i="2"/>
  <c r="B261" i="7" s="1"/>
  <c r="A264" i="2"/>
  <c r="B264" i="2"/>
  <c r="A265" i="2"/>
  <c r="B265" i="2"/>
  <c r="A266" i="2"/>
  <c r="A264" i="5" s="1"/>
  <c r="B266" i="2"/>
  <c r="B264" i="7" s="1"/>
  <c r="A267" i="2"/>
  <c r="A265" i="5" s="1"/>
  <c r="B267" i="2"/>
  <c r="B265" i="5" s="1"/>
  <c r="A268" i="2"/>
  <c r="A266" i="7" s="1"/>
  <c r="B268" i="2"/>
  <c r="A269" i="2"/>
  <c r="B269" i="2"/>
  <c r="B267" i="7" s="1"/>
  <c r="A270" i="2"/>
  <c r="A268" i="5" s="1"/>
  <c r="B270" i="2"/>
  <c r="A271" i="2"/>
  <c r="B271" i="2"/>
  <c r="B269" i="7" s="1"/>
  <c r="A272" i="2"/>
  <c r="A270" i="7" s="1"/>
  <c r="B272" i="2"/>
  <c r="B270" i="5" s="1"/>
  <c r="A273" i="2"/>
  <c r="B273" i="2"/>
  <c r="B271" i="5" s="1"/>
  <c r="A274" i="2"/>
  <c r="A272" i="7" s="1"/>
  <c r="B274" i="2"/>
  <c r="A275" i="2"/>
  <c r="A273" i="7" s="1"/>
  <c r="B275" i="2"/>
  <c r="B273" i="5" s="1"/>
  <c r="A276" i="2"/>
  <c r="A274" i="5" s="1"/>
  <c r="B276" i="2"/>
  <c r="A277" i="2"/>
  <c r="A275" i="7" s="1"/>
  <c r="B277" i="2"/>
  <c r="B275" i="5" s="1"/>
  <c r="A278" i="2"/>
  <c r="B278" i="2"/>
  <c r="B276" i="7" s="1"/>
  <c r="A279" i="2"/>
  <c r="A277" i="5" s="1"/>
  <c r="B279" i="2"/>
  <c r="B277" i="5" s="1"/>
  <c r="A280" i="2"/>
  <c r="A278" i="7" s="1"/>
  <c r="B280" i="2"/>
  <c r="B278" i="7" s="1"/>
  <c r="A281" i="2"/>
  <c r="A279" i="7"/>
  <c r="B281" i="2"/>
  <c r="A282" i="2"/>
  <c r="A280" i="7" s="1"/>
  <c r="B282" i="2"/>
  <c r="B280" i="5" s="1"/>
  <c r="A283" i="2"/>
  <c r="B283" i="2"/>
  <c r="A284" i="2"/>
  <c r="B284" i="2"/>
  <c r="A285" i="2"/>
  <c r="B285" i="2"/>
  <c r="A286" i="2"/>
  <c r="A284" i="7" s="1"/>
  <c r="B286" i="2"/>
  <c r="B284" i="5" s="1"/>
  <c r="A287" i="2"/>
  <c r="A285" i="7" s="1"/>
  <c r="B287" i="2"/>
  <c r="A288" i="2"/>
  <c r="B288" i="2"/>
  <c r="B286" i="6" s="1"/>
  <c r="A289" i="2"/>
  <c r="A287" i="5" s="1"/>
  <c r="B289" i="2"/>
  <c r="A290" i="2"/>
  <c r="A288" i="7" s="1"/>
  <c r="B290" i="2"/>
  <c r="B288" i="6" s="1"/>
  <c r="A291" i="2"/>
  <c r="B291" i="2"/>
  <c r="B289" i="7" s="1"/>
  <c r="A292" i="2"/>
  <c r="A290" i="7"/>
  <c r="B292" i="2"/>
  <c r="A293" i="2"/>
  <c r="A291" i="5" s="1"/>
  <c r="B293" i="2"/>
  <c r="B291" i="7" s="1"/>
  <c r="A294" i="2"/>
  <c r="A292" i="7"/>
  <c r="B294" i="2"/>
  <c r="B292" i="6" s="1"/>
  <c r="A295" i="2"/>
  <c r="B295" i="2"/>
  <c r="B293" i="7" s="1"/>
  <c r="A296" i="2"/>
  <c r="A294" i="6" s="1"/>
  <c r="B296" i="2"/>
  <c r="B294" i="6" s="1"/>
  <c r="A297" i="2"/>
  <c r="B297" i="2"/>
  <c r="B295" i="7" s="1"/>
  <c r="A298" i="2"/>
  <c r="B298" i="2"/>
  <c r="B296" i="6" s="1"/>
  <c r="A299" i="2"/>
  <c r="A297" i="7" s="1"/>
  <c r="B299" i="2"/>
  <c r="B297" i="7" s="1"/>
  <c r="A300" i="2"/>
  <c r="A298" i="7" s="1"/>
  <c r="B300" i="2"/>
  <c r="B298" i="6" s="1"/>
  <c r="A301" i="2"/>
  <c r="B301" i="2"/>
  <c r="A302" i="2"/>
  <c r="A300" i="7" s="1"/>
  <c r="B302" i="2"/>
  <c r="B300" i="6" s="1"/>
  <c r="A303" i="2"/>
  <c r="B303" i="2"/>
  <c r="B301" i="7" s="1"/>
  <c r="A304" i="2"/>
  <c r="B304" i="2"/>
  <c r="B302" i="7" s="1"/>
  <c r="A305" i="2"/>
  <c r="B305" i="2"/>
  <c r="A306" i="2"/>
  <c r="A304" i="6" s="1"/>
  <c r="B306" i="2"/>
  <c r="B304" i="7" s="1"/>
  <c r="A307" i="2"/>
  <c r="A305" i="5" s="1"/>
  <c r="B307" i="2"/>
  <c r="B305" i="7" s="1"/>
  <c r="A308" i="2"/>
  <c r="B308" i="2"/>
  <c r="B306" i="7" s="1"/>
  <c r="A309" i="2"/>
  <c r="A307" i="5" s="1"/>
  <c r="B309" i="2"/>
  <c r="B307" i="7" s="1"/>
  <c r="A310" i="2"/>
  <c r="B310" i="2"/>
  <c r="A311" i="2"/>
  <c r="A309" i="5" s="1"/>
  <c r="B311" i="2"/>
  <c r="B309" i="7" s="1"/>
  <c r="A312" i="2"/>
  <c r="B312" i="2"/>
  <c r="A313" i="2"/>
  <c r="A311" i="5" s="1"/>
  <c r="B313" i="2"/>
  <c r="B311" i="7" s="1"/>
  <c r="A314" i="2"/>
  <c r="A312" i="6" s="1"/>
  <c r="B314" i="2"/>
  <c r="B312" i="7" s="1"/>
  <c r="A315" i="2"/>
  <c r="A313" i="5" s="1"/>
  <c r="B315" i="2"/>
  <c r="A316" i="2"/>
  <c r="B316" i="2"/>
  <c r="B314" i="7" s="1"/>
  <c r="A317" i="2"/>
  <c r="A315" i="5" s="1"/>
  <c r="B317" i="2"/>
  <c r="A318" i="2"/>
  <c r="A316" i="6" s="1"/>
  <c r="B318" i="2"/>
  <c r="B316" i="7" s="1"/>
  <c r="A319" i="2"/>
  <c r="A317" i="5" s="1"/>
  <c r="B319" i="2"/>
  <c r="A320" i="2"/>
  <c r="B320" i="2"/>
  <c r="A321" i="2"/>
  <c r="A319" i="5" s="1"/>
  <c r="B321" i="2"/>
  <c r="A322" i="2"/>
  <c r="B322" i="2"/>
  <c r="B320" i="7" s="1"/>
  <c r="A323" i="2"/>
  <c r="A321" i="5" s="1"/>
  <c r="B323" i="2"/>
  <c r="B321" i="7" s="1"/>
  <c r="A324" i="2"/>
  <c r="B324" i="2"/>
  <c r="B322" i="7" s="1"/>
  <c r="A325" i="2"/>
  <c r="A323" i="5" s="1"/>
  <c r="B325" i="2"/>
  <c r="B323" i="7" s="1"/>
  <c r="A326" i="2"/>
  <c r="B326" i="2"/>
  <c r="A327" i="2"/>
  <c r="B327" i="2"/>
  <c r="B325" i="7" s="1"/>
  <c r="A328" i="2"/>
  <c r="B328" i="2"/>
  <c r="A329" i="2"/>
  <c r="A327" i="5" s="1"/>
  <c r="B329" i="2"/>
  <c r="B327" i="7" s="1"/>
  <c r="A330" i="2"/>
  <c r="A328" i="7" s="1"/>
  <c r="B330" i="2"/>
  <c r="A331" i="2"/>
  <c r="A329" i="5" s="1"/>
  <c r="B331" i="2"/>
  <c r="B329" i="7" s="1"/>
  <c r="A332" i="2"/>
  <c r="B332" i="2"/>
  <c r="A333" i="2"/>
  <c r="B333" i="2"/>
  <c r="B331" i="7" s="1"/>
  <c r="A334" i="2"/>
  <c r="B334" i="2"/>
  <c r="B332" i="5" s="1"/>
  <c r="A335" i="2"/>
  <c r="A333" i="5" s="1"/>
  <c r="B335" i="2"/>
  <c r="B333" i="7" s="1"/>
  <c r="A336" i="2"/>
  <c r="A334" i="5" s="1"/>
  <c r="B336" i="2"/>
  <c r="A337" i="2"/>
  <c r="B337" i="2"/>
  <c r="A338" i="2"/>
  <c r="A336" i="7" s="1"/>
  <c r="B338" i="2"/>
  <c r="B336" i="7" s="1"/>
  <c r="A339" i="2"/>
  <c r="B339" i="2"/>
  <c r="B337" i="7" s="1"/>
  <c r="A340" i="2"/>
  <c r="A338" i="7" s="1"/>
  <c r="B340" i="2"/>
  <c r="B338" i="7" s="1"/>
  <c r="A341" i="2"/>
  <c r="B341" i="2"/>
  <c r="A342" i="2"/>
  <c r="B342" i="2"/>
  <c r="B340" i="7" s="1"/>
  <c r="A343" i="2"/>
  <c r="B343" i="2"/>
  <c r="A344" i="2"/>
  <c r="A342" i="7" s="1"/>
  <c r="B344" i="2"/>
  <c r="A345" i="2"/>
  <c r="A343" i="5" s="1"/>
  <c r="B345" i="2"/>
  <c r="B343" i="7" s="1"/>
  <c r="A346" i="2"/>
  <c r="A344" i="7" s="1"/>
  <c r="B346" i="2"/>
  <c r="B344" i="7" s="1"/>
  <c r="A347" i="2"/>
  <c r="B347" i="2"/>
  <c r="B345" i="7" s="1"/>
  <c r="A348" i="2"/>
  <c r="A346" i="7" s="1"/>
  <c r="B348" i="2"/>
  <c r="B346" i="7" s="1"/>
  <c r="A349" i="2"/>
  <c r="A347" i="5" s="1"/>
  <c r="B349" i="2"/>
  <c r="B347" i="7" s="1"/>
  <c r="A350" i="2"/>
  <c r="A348" i="7" s="1"/>
  <c r="B350" i="2"/>
  <c r="B348" i="7" s="1"/>
  <c r="A351" i="2"/>
  <c r="B351" i="2"/>
  <c r="B349" i="7" s="1"/>
  <c r="A352" i="2"/>
  <c r="A350" i="7" s="1"/>
  <c r="B352" i="2"/>
  <c r="A353" i="2"/>
  <c r="A351" i="7" s="1"/>
  <c r="B353" i="2"/>
  <c r="B351" i="7" s="1"/>
  <c r="A354" i="2"/>
  <c r="A352" i="5" s="1"/>
  <c r="B354" i="2"/>
  <c r="A355" i="2"/>
  <c r="A353" i="7" s="1"/>
  <c r="B355" i="2"/>
  <c r="B353" i="7" s="1"/>
  <c r="A356" i="2"/>
  <c r="A354" i="7" s="1"/>
  <c r="B356" i="2"/>
  <c r="A357" i="2"/>
  <c r="B357" i="2"/>
  <c r="A358" i="2"/>
  <c r="B358" i="2"/>
  <c r="AD3" i="2"/>
  <c r="AD5" i="2" s="1"/>
  <c r="I9" i="2"/>
  <c r="AD4" i="2" s="1"/>
  <c r="AU3" i="2"/>
  <c r="O10" i="2"/>
  <c r="T10" i="2"/>
  <c r="AN3" i="2"/>
  <c r="L9" i="2"/>
  <c r="AN4" i="2" s="1"/>
  <c r="BE3" i="2"/>
  <c r="AZ10" i="2"/>
  <c r="R10" i="2"/>
  <c r="AI10" i="2"/>
  <c r="O11" i="2"/>
  <c r="T11" i="2"/>
  <c r="AZ11" i="2"/>
  <c r="R11" i="2"/>
  <c r="AI11" i="2"/>
  <c r="O12" i="2"/>
  <c r="T12" i="2"/>
  <c r="AZ12" i="2"/>
  <c r="R12" i="2"/>
  <c r="AI12" i="2"/>
  <c r="O13" i="2"/>
  <c r="T13" i="2"/>
  <c r="AZ13" i="2"/>
  <c r="R13" i="2"/>
  <c r="AI13" i="2"/>
  <c r="O14" i="2"/>
  <c r="T14" i="2"/>
  <c r="AZ14" i="2"/>
  <c r="R14" i="2"/>
  <c r="AI14" i="2"/>
  <c r="O15" i="2"/>
  <c r="T15" i="2"/>
  <c r="AZ15" i="2"/>
  <c r="R15" i="2"/>
  <c r="AI15" i="2"/>
  <c r="O16" i="2"/>
  <c r="T16" i="2"/>
  <c r="AZ16" i="2"/>
  <c r="R16" i="2"/>
  <c r="AI16" i="2"/>
  <c r="O17" i="2"/>
  <c r="T17" i="2"/>
  <c r="AZ17" i="2"/>
  <c r="R17" i="2"/>
  <c r="AI17" i="2"/>
  <c r="O18" i="2"/>
  <c r="T18" i="2"/>
  <c r="AZ18" i="2"/>
  <c r="R18" i="2"/>
  <c r="AI18" i="2"/>
  <c r="O19" i="2"/>
  <c r="T19" i="2"/>
  <c r="AZ19" i="2"/>
  <c r="R19" i="2"/>
  <c r="AI19" i="2"/>
  <c r="O20" i="2"/>
  <c r="T20" i="2"/>
  <c r="AZ20" i="2"/>
  <c r="R20" i="2"/>
  <c r="AI20" i="2"/>
  <c r="O21" i="2"/>
  <c r="T21" i="2"/>
  <c r="AZ21" i="2"/>
  <c r="R21" i="2"/>
  <c r="AI21" i="2"/>
  <c r="O22" i="2"/>
  <c r="T22" i="2"/>
  <c r="AZ22" i="2"/>
  <c r="R22" i="2"/>
  <c r="AI22" i="2"/>
  <c r="O23" i="2"/>
  <c r="T23" i="2"/>
  <c r="AZ23" i="2"/>
  <c r="R23" i="2"/>
  <c r="AI23" i="2"/>
  <c r="O24" i="2"/>
  <c r="T24" i="2"/>
  <c r="AZ24" i="2"/>
  <c r="R24" i="2"/>
  <c r="AI24" i="2"/>
  <c r="O25" i="2"/>
  <c r="T25" i="2"/>
  <c r="AZ25" i="2"/>
  <c r="R25" i="2"/>
  <c r="AI25" i="2"/>
  <c r="O26" i="2"/>
  <c r="T26" i="2"/>
  <c r="AZ26" i="2"/>
  <c r="R26" i="2"/>
  <c r="AI26" i="2"/>
  <c r="O27" i="2"/>
  <c r="T27" i="2"/>
  <c r="AZ27" i="2"/>
  <c r="R27" i="2"/>
  <c r="AI27" i="2"/>
  <c r="O28" i="2"/>
  <c r="T28" i="2"/>
  <c r="AZ28" i="2"/>
  <c r="R28" i="2"/>
  <c r="AI28" i="2"/>
  <c r="O29" i="2"/>
  <c r="T29" i="2"/>
  <c r="AZ29" i="2"/>
  <c r="R29" i="2"/>
  <c r="AI29" i="2"/>
  <c r="O30" i="2"/>
  <c r="T30" i="2"/>
  <c r="AZ30" i="2"/>
  <c r="R30" i="2"/>
  <c r="AI30" i="2"/>
  <c r="O31" i="2"/>
  <c r="T31" i="2"/>
  <c r="AZ31" i="2"/>
  <c r="R31" i="2"/>
  <c r="AI31" i="2"/>
  <c r="O32" i="2"/>
  <c r="T32" i="2"/>
  <c r="AZ32" i="2"/>
  <c r="R32" i="2"/>
  <c r="AI32" i="2"/>
  <c r="O33" i="2"/>
  <c r="T33" i="2"/>
  <c r="AZ33" i="2"/>
  <c r="R33" i="2"/>
  <c r="AI33" i="2"/>
  <c r="O34" i="2"/>
  <c r="T34" i="2"/>
  <c r="AZ34" i="2"/>
  <c r="R34" i="2"/>
  <c r="AI34" i="2"/>
  <c r="O35" i="2"/>
  <c r="T35" i="2"/>
  <c r="AZ35" i="2"/>
  <c r="R35" i="2"/>
  <c r="AI35" i="2"/>
  <c r="O36" i="2"/>
  <c r="T36" i="2"/>
  <c r="AZ36" i="2"/>
  <c r="R36" i="2"/>
  <c r="AI36" i="2"/>
  <c r="O37" i="2"/>
  <c r="T37" i="2"/>
  <c r="AZ37" i="2"/>
  <c r="R37" i="2"/>
  <c r="AI37" i="2"/>
  <c r="O38" i="2"/>
  <c r="T38" i="2"/>
  <c r="AZ38" i="2"/>
  <c r="R38" i="2"/>
  <c r="AI38" i="2"/>
  <c r="O39" i="2"/>
  <c r="T39" i="2"/>
  <c r="AZ39" i="2"/>
  <c r="R39" i="2"/>
  <c r="AI39" i="2"/>
  <c r="O40" i="2"/>
  <c r="T40" i="2"/>
  <c r="AZ40" i="2"/>
  <c r="R40" i="2"/>
  <c r="AI40" i="2"/>
  <c r="O41" i="2"/>
  <c r="T41" i="2"/>
  <c r="AZ41" i="2"/>
  <c r="R41" i="2"/>
  <c r="AI41" i="2"/>
  <c r="O42" i="2"/>
  <c r="T42" i="2"/>
  <c r="AZ42" i="2"/>
  <c r="R42" i="2"/>
  <c r="AI42" i="2"/>
  <c r="O43" i="2"/>
  <c r="T43" i="2"/>
  <c r="AZ43" i="2"/>
  <c r="R43" i="2"/>
  <c r="AI43" i="2"/>
  <c r="O44" i="2"/>
  <c r="T44" i="2"/>
  <c r="AZ44" i="2"/>
  <c r="R44" i="2"/>
  <c r="AI44" i="2"/>
  <c r="O45" i="2"/>
  <c r="T45" i="2"/>
  <c r="AZ45" i="2"/>
  <c r="R45" i="2"/>
  <c r="AI45" i="2"/>
  <c r="O46" i="2"/>
  <c r="T46" i="2"/>
  <c r="AZ46" i="2"/>
  <c r="R46" i="2"/>
  <c r="AI46" i="2"/>
  <c r="O47" i="2"/>
  <c r="T47" i="2"/>
  <c r="AZ47" i="2"/>
  <c r="R47" i="2"/>
  <c r="AI47" i="2"/>
  <c r="O48" i="2"/>
  <c r="T48" i="2"/>
  <c r="AZ48" i="2"/>
  <c r="R48" i="2"/>
  <c r="AI48" i="2"/>
  <c r="O49" i="2"/>
  <c r="T49" i="2"/>
  <c r="AZ49" i="2"/>
  <c r="R49" i="2"/>
  <c r="AI49" i="2"/>
  <c r="O50" i="2"/>
  <c r="T50" i="2"/>
  <c r="AZ50" i="2"/>
  <c r="R50" i="2"/>
  <c r="AI50" i="2"/>
  <c r="O51" i="2"/>
  <c r="T51" i="2"/>
  <c r="AZ51" i="2"/>
  <c r="R51" i="2"/>
  <c r="AI51" i="2"/>
  <c r="O52" i="2"/>
  <c r="T52" i="2"/>
  <c r="AZ52" i="2"/>
  <c r="R52" i="2"/>
  <c r="AI52" i="2"/>
  <c r="O53" i="2"/>
  <c r="T53" i="2"/>
  <c r="AZ53" i="2"/>
  <c r="R53" i="2"/>
  <c r="AI53" i="2"/>
  <c r="O54" i="2"/>
  <c r="T54" i="2"/>
  <c r="AZ54" i="2"/>
  <c r="R54" i="2"/>
  <c r="AI54" i="2"/>
  <c r="O55" i="2"/>
  <c r="T55" i="2"/>
  <c r="AZ55" i="2"/>
  <c r="R55" i="2"/>
  <c r="AI55" i="2"/>
  <c r="O56" i="2"/>
  <c r="T56" i="2"/>
  <c r="AZ56" i="2"/>
  <c r="R56" i="2"/>
  <c r="AI56" i="2"/>
  <c r="O57" i="2"/>
  <c r="T57" i="2"/>
  <c r="AZ57" i="2"/>
  <c r="R57" i="2"/>
  <c r="AI57" i="2"/>
  <c r="O58" i="2"/>
  <c r="T58" i="2"/>
  <c r="AZ58" i="2"/>
  <c r="R58" i="2"/>
  <c r="AI58" i="2"/>
  <c r="O59" i="2"/>
  <c r="T59" i="2"/>
  <c r="AZ59" i="2"/>
  <c r="R59" i="2"/>
  <c r="AI59" i="2"/>
  <c r="O60" i="2"/>
  <c r="T60" i="2"/>
  <c r="AZ60" i="2"/>
  <c r="R60" i="2"/>
  <c r="AI60" i="2"/>
  <c r="O61" i="2"/>
  <c r="T61" i="2"/>
  <c r="AZ61" i="2"/>
  <c r="R61" i="2"/>
  <c r="AI61" i="2"/>
  <c r="O62" i="2"/>
  <c r="T62" i="2"/>
  <c r="AZ62" i="2"/>
  <c r="R62" i="2"/>
  <c r="AI62" i="2"/>
  <c r="O63" i="2"/>
  <c r="T63" i="2"/>
  <c r="AZ63" i="2"/>
  <c r="R63" i="2"/>
  <c r="AI63" i="2"/>
  <c r="O64" i="2"/>
  <c r="T64" i="2"/>
  <c r="AZ64" i="2"/>
  <c r="R64" i="2"/>
  <c r="AI64" i="2"/>
  <c r="O65" i="2"/>
  <c r="T65" i="2"/>
  <c r="AZ65" i="2"/>
  <c r="R65" i="2"/>
  <c r="AI65" i="2"/>
  <c r="O66" i="2"/>
  <c r="T66" i="2"/>
  <c r="AZ66" i="2"/>
  <c r="R66" i="2"/>
  <c r="AI66" i="2"/>
  <c r="O67" i="2"/>
  <c r="T67" i="2"/>
  <c r="AZ67" i="2"/>
  <c r="R67" i="2"/>
  <c r="AI67" i="2"/>
  <c r="O68" i="2"/>
  <c r="T68" i="2"/>
  <c r="AZ68" i="2"/>
  <c r="R68" i="2"/>
  <c r="AI68" i="2"/>
  <c r="O69" i="2"/>
  <c r="T69" i="2"/>
  <c r="AZ69" i="2"/>
  <c r="R69" i="2"/>
  <c r="AI69" i="2"/>
  <c r="O70" i="2"/>
  <c r="T70" i="2"/>
  <c r="AZ70" i="2"/>
  <c r="R70" i="2"/>
  <c r="AI70" i="2"/>
  <c r="O71" i="2"/>
  <c r="T71" i="2"/>
  <c r="AZ71" i="2"/>
  <c r="R71" i="2"/>
  <c r="AI71" i="2"/>
  <c r="O72" i="2"/>
  <c r="T72" i="2"/>
  <c r="AZ72" i="2"/>
  <c r="R72" i="2"/>
  <c r="AI72" i="2"/>
  <c r="O73" i="2"/>
  <c r="T73" i="2"/>
  <c r="AZ73" i="2"/>
  <c r="R73" i="2"/>
  <c r="AI73" i="2"/>
  <c r="O74" i="2"/>
  <c r="T74" i="2"/>
  <c r="AZ74" i="2"/>
  <c r="R74" i="2"/>
  <c r="AI74" i="2"/>
  <c r="O75" i="2"/>
  <c r="T75" i="2"/>
  <c r="AZ75" i="2"/>
  <c r="R75" i="2"/>
  <c r="AI75" i="2"/>
  <c r="O76" i="2"/>
  <c r="T76" i="2"/>
  <c r="AZ76" i="2"/>
  <c r="R76" i="2"/>
  <c r="AI76" i="2"/>
  <c r="O77" i="2"/>
  <c r="T77" i="2"/>
  <c r="AZ77" i="2"/>
  <c r="R77" i="2"/>
  <c r="AI77" i="2"/>
  <c r="O78" i="2"/>
  <c r="T78" i="2"/>
  <c r="AZ78" i="2"/>
  <c r="R78" i="2"/>
  <c r="AI78" i="2"/>
  <c r="O79" i="2"/>
  <c r="T79" i="2"/>
  <c r="AZ79" i="2"/>
  <c r="R79" i="2"/>
  <c r="AI79" i="2"/>
  <c r="O80" i="2"/>
  <c r="T80" i="2"/>
  <c r="AZ80" i="2"/>
  <c r="R80" i="2"/>
  <c r="AI80" i="2"/>
  <c r="O81" i="2"/>
  <c r="T81" i="2"/>
  <c r="AZ81" i="2"/>
  <c r="R81" i="2"/>
  <c r="AI81" i="2"/>
  <c r="O82" i="2"/>
  <c r="T82" i="2"/>
  <c r="AZ82" i="2"/>
  <c r="R82" i="2"/>
  <c r="AI82" i="2"/>
  <c r="O83" i="2"/>
  <c r="T83" i="2"/>
  <c r="AZ83" i="2"/>
  <c r="R83" i="2"/>
  <c r="AI83" i="2"/>
  <c r="O84" i="2"/>
  <c r="T84" i="2"/>
  <c r="AZ84" i="2"/>
  <c r="R84" i="2"/>
  <c r="AI84" i="2"/>
  <c r="O85" i="2"/>
  <c r="T85" i="2"/>
  <c r="AZ85" i="2"/>
  <c r="R85" i="2"/>
  <c r="AI85" i="2"/>
  <c r="O86" i="2"/>
  <c r="T86" i="2"/>
  <c r="AZ86" i="2"/>
  <c r="R86" i="2"/>
  <c r="AI86" i="2"/>
  <c r="O87" i="2"/>
  <c r="T87" i="2"/>
  <c r="AZ87" i="2"/>
  <c r="R87" i="2"/>
  <c r="AI87" i="2"/>
  <c r="O88" i="2"/>
  <c r="T88" i="2"/>
  <c r="AZ88" i="2"/>
  <c r="R88" i="2"/>
  <c r="AI88" i="2"/>
  <c r="O89" i="2"/>
  <c r="T89" i="2"/>
  <c r="AZ89" i="2"/>
  <c r="R89" i="2"/>
  <c r="AI89" i="2"/>
  <c r="O90" i="2"/>
  <c r="T90" i="2"/>
  <c r="AZ90" i="2"/>
  <c r="R90" i="2"/>
  <c r="AI90" i="2"/>
  <c r="O91" i="2"/>
  <c r="T91" i="2"/>
  <c r="AZ91" i="2"/>
  <c r="R91" i="2"/>
  <c r="AI91" i="2"/>
  <c r="O92" i="2"/>
  <c r="T92" i="2"/>
  <c r="AZ92" i="2"/>
  <c r="R92" i="2"/>
  <c r="AI92" i="2"/>
  <c r="O93" i="2"/>
  <c r="T93" i="2"/>
  <c r="AZ93" i="2"/>
  <c r="R93" i="2"/>
  <c r="AI93" i="2"/>
  <c r="O94" i="2"/>
  <c r="T94" i="2"/>
  <c r="AZ94" i="2"/>
  <c r="R94" i="2"/>
  <c r="AI94" i="2"/>
  <c r="O95" i="2"/>
  <c r="T95" i="2"/>
  <c r="AZ95" i="2"/>
  <c r="R95" i="2"/>
  <c r="AI95" i="2"/>
  <c r="O96" i="2"/>
  <c r="T96" i="2"/>
  <c r="AZ96" i="2"/>
  <c r="R96" i="2"/>
  <c r="AI96" i="2"/>
  <c r="O97" i="2"/>
  <c r="T97" i="2"/>
  <c r="AZ97" i="2"/>
  <c r="R97" i="2"/>
  <c r="AI97" i="2"/>
  <c r="O98" i="2"/>
  <c r="T98" i="2"/>
  <c r="AZ98" i="2"/>
  <c r="R98" i="2"/>
  <c r="AI98" i="2"/>
  <c r="O99" i="2"/>
  <c r="T99" i="2"/>
  <c r="AZ99" i="2"/>
  <c r="R99" i="2"/>
  <c r="AI99" i="2"/>
  <c r="O100" i="2"/>
  <c r="T100" i="2"/>
  <c r="AZ100" i="2"/>
  <c r="R100" i="2"/>
  <c r="AI100" i="2"/>
  <c r="O101" i="2"/>
  <c r="T101" i="2"/>
  <c r="AZ101" i="2"/>
  <c r="R101" i="2"/>
  <c r="AI101" i="2"/>
  <c r="O102" i="2"/>
  <c r="T102" i="2"/>
  <c r="AZ102" i="2"/>
  <c r="R102" i="2"/>
  <c r="AI102" i="2"/>
  <c r="O103" i="2"/>
  <c r="T103" i="2"/>
  <c r="AZ103" i="2"/>
  <c r="R103" i="2"/>
  <c r="AI103" i="2"/>
  <c r="O104" i="2"/>
  <c r="T104" i="2"/>
  <c r="AZ104" i="2"/>
  <c r="R104" i="2"/>
  <c r="AI104" i="2"/>
  <c r="O105" i="2"/>
  <c r="T105" i="2"/>
  <c r="AZ105" i="2"/>
  <c r="R105" i="2"/>
  <c r="AI105" i="2"/>
  <c r="O106" i="2"/>
  <c r="T106" i="2"/>
  <c r="AZ106" i="2"/>
  <c r="R106" i="2"/>
  <c r="AI106" i="2"/>
  <c r="O107" i="2"/>
  <c r="T107" i="2"/>
  <c r="AZ107" i="2"/>
  <c r="R107" i="2"/>
  <c r="AI107" i="2"/>
  <c r="O108" i="2"/>
  <c r="T108" i="2"/>
  <c r="AZ108" i="2"/>
  <c r="R108" i="2"/>
  <c r="AI108" i="2"/>
  <c r="O109" i="2"/>
  <c r="T109" i="2"/>
  <c r="AZ109" i="2"/>
  <c r="R109" i="2"/>
  <c r="AI109" i="2"/>
  <c r="O110" i="2"/>
  <c r="T110" i="2"/>
  <c r="AZ110" i="2"/>
  <c r="R110" i="2"/>
  <c r="AI110" i="2"/>
  <c r="O111" i="2"/>
  <c r="T111" i="2"/>
  <c r="AZ111" i="2"/>
  <c r="R111" i="2"/>
  <c r="AI111" i="2"/>
  <c r="O112" i="2"/>
  <c r="T112" i="2"/>
  <c r="AZ112" i="2"/>
  <c r="R112" i="2"/>
  <c r="AI112" i="2"/>
  <c r="O113" i="2"/>
  <c r="T113" i="2"/>
  <c r="AZ113" i="2"/>
  <c r="R113" i="2"/>
  <c r="AI113" i="2"/>
  <c r="O114" i="2"/>
  <c r="T114" i="2"/>
  <c r="AZ114" i="2"/>
  <c r="R114" i="2"/>
  <c r="AI114" i="2"/>
  <c r="O115" i="2"/>
  <c r="T115" i="2"/>
  <c r="AZ115" i="2"/>
  <c r="R115" i="2"/>
  <c r="AI115" i="2"/>
  <c r="O116" i="2"/>
  <c r="T116" i="2"/>
  <c r="AZ116" i="2"/>
  <c r="R116" i="2"/>
  <c r="AI116" i="2"/>
  <c r="O117" i="2"/>
  <c r="T117" i="2"/>
  <c r="AZ117" i="2"/>
  <c r="R117" i="2"/>
  <c r="AI117" i="2"/>
  <c r="O118" i="2"/>
  <c r="T118" i="2"/>
  <c r="AZ118" i="2"/>
  <c r="R118" i="2"/>
  <c r="AI118" i="2"/>
  <c r="O119" i="2"/>
  <c r="T119" i="2"/>
  <c r="AZ119" i="2"/>
  <c r="R119" i="2"/>
  <c r="AI119" i="2"/>
  <c r="O120" i="2"/>
  <c r="T120" i="2"/>
  <c r="AZ120" i="2"/>
  <c r="R120" i="2"/>
  <c r="AI120" i="2"/>
  <c r="O121" i="2"/>
  <c r="T121" i="2"/>
  <c r="AZ121" i="2"/>
  <c r="R121" i="2"/>
  <c r="AI121" i="2"/>
  <c r="O122" i="2"/>
  <c r="T122" i="2"/>
  <c r="AZ122" i="2"/>
  <c r="R122" i="2"/>
  <c r="AI122" i="2"/>
  <c r="O123" i="2"/>
  <c r="T123" i="2"/>
  <c r="AZ123" i="2"/>
  <c r="R123" i="2"/>
  <c r="AI123" i="2"/>
  <c r="O124" i="2"/>
  <c r="T124" i="2"/>
  <c r="AZ124" i="2"/>
  <c r="R124" i="2"/>
  <c r="AI124" i="2"/>
  <c r="O125" i="2"/>
  <c r="T125" i="2"/>
  <c r="AZ125" i="2"/>
  <c r="R125" i="2"/>
  <c r="AI125" i="2"/>
  <c r="O126" i="2"/>
  <c r="T126" i="2"/>
  <c r="AZ126" i="2"/>
  <c r="R126" i="2"/>
  <c r="AI126" i="2"/>
  <c r="O127" i="2"/>
  <c r="T127" i="2"/>
  <c r="AZ127" i="2"/>
  <c r="R127" i="2"/>
  <c r="AI127" i="2"/>
  <c r="O128" i="2"/>
  <c r="T128" i="2"/>
  <c r="AZ128" i="2"/>
  <c r="R128" i="2"/>
  <c r="AI128" i="2"/>
  <c r="O129" i="2"/>
  <c r="T129" i="2"/>
  <c r="AZ129" i="2"/>
  <c r="R129" i="2"/>
  <c r="AI129" i="2"/>
  <c r="O130" i="2"/>
  <c r="T130" i="2"/>
  <c r="AZ130" i="2"/>
  <c r="R130" i="2"/>
  <c r="AI130" i="2"/>
  <c r="O131" i="2"/>
  <c r="T131" i="2"/>
  <c r="AZ131" i="2"/>
  <c r="R131" i="2"/>
  <c r="AI131" i="2"/>
  <c r="O132" i="2"/>
  <c r="T132" i="2"/>
  <c r="AZ132" i="2"/>
  <c r="R132" i="2"/>
  <c r="AI132" i="2"/>
  <c r="O133" i="2"/>
  <c r="T133" i="2"/>
  <c r="AZ133" i="2"/>
  <c r="R133" i="2"/>
  <c r="AI133" i="2"/>
  <c r="O134" i="2"/>
  <c r="T134" i="2"/>
  <c r="AZ134" i="2"/>
  <c r="R134" i="2"/>
  <c r="AI134" i="2"/>
  <c r="O135" i="2"/>
  <c r="T135" i="2"/>
  <c r="AZ135" i="2"/>
  <c r="R135" i="2"/>
  <c r="AI135" i="2"/>
  <c r="O136" i="2"/>
  <c r="T136" i="2"/>
  <c r="AZ136" i="2"/>
  <c r="R136" i="2"/>
  <c r="AI136" i="2"/>
  <c r="O137" i="2"/>
  <c r="T137" i="2"/>
  <c r="AZ137" i="2"/>
  <c r="R137" i="2"/>
  <c r="AI137" i="2"/>
  <c r="O138" i="2"/>
  <c r="T138" i="2"/>
  <c r="AZ138" i="2"/>
  <c r="R138" i="2"/>
  <c r="AI138" i="2"/>
  <c r="O139" i="2"/>
  <c r="T139" i="2"/>
  <c r="AZ139" i="2"/>
  <c r="R139" i="2"/>
  <c r="AI139" i="2"/>
  <c r="O140" i="2"/>
  <c r="T140" i="2"/>
  <c r="AZ140" i="2"/>
  <c r="R140" i="2"/>
  <c r="AI140" i="2"/>
  <c r="O141" i="2"/>
  <c r="T141" i="2"/>
  <c r="AZ141" i="2"/>
  <c r="R141" i="2"/>
  <c r="AI141" i="2"/>
  <c r="O142" i="2"/>
  <c r="T142" i="2"/>
  <c r="AZ142" i="2"/>
  <c r="R142" i="2"/>
  <c r="AI142" i="2"/>
  <c r="O143" i="2"/>
  <c r="T143" i="2"/>
  <c r="AZ143" i="2"/>
  <c r="R143" i="2"/>
  <c r="AI143" i="2"/>
  <c r="O144" i="2"/>
  <c r="T144" i="2"/>
  <c r="AZ144" i="2"/>
  <c r="R144" i="2"/>
  <c r="AI144" i="2"/>
  <c r="O145" i="2"/>
  <c r="T145" i="2"/>
  <c r="AZ145" i="2"/>
  <c r="R145" i="2"/>
  <c r="AI145" i="2"/>
  <c r="O146" i="2"/>
  <c r="T146" i="2"/>
  <c r="AZ146" i="2"/>
  <c r="R146" i="2"/>
  <c r="AI146" i="2"/>
  <c r="O147" i="2"/>
  <c r="T147" i="2"/>
  <c r="AZ147" i="2"/>
  <c r="R147" i="2"/>
  <c r="AI147" i="2"/>
  <c r="O148" i="2"/>
  <c r="T148" i="2"/>
  <c r="AZ148" i="2"/>
  <c r="R148" i="2"/>
  <c r="AI148" i="2"/>
  <c r="O149" i="2"/>
  <c r="T149" i="2"/>
  <c r="AZ149" i="2"/>
  <c r="R149" i="2"/>
  <c r="AI149" i="2"/>
  <c r="O150" i="2"/>
  <c r="T150" i="2"/>
  <c r="AZ150" i="2"/>
  <c r="R150" i="2"/>
  <c r="AI150" i="2"/>
  <c r="O151" i="2"/>
  <c r="T151" i="2"/>
  <c r="AZ151" i="2"/>
  <c r="R151" i="2"/>
  <c r="AI151" i="2"/>
  <c r="O152" i="2"/>
  <c r="T152" i="2"/>
  <c r="AZ152" i="2"/>
  <c r="R152" i="2"/>
  <c r="AI152" i="2"/>
  <c r="O153" i="2"/>
  <c r="T153" i="2"/>
  <c r="AZ153" i="2"/>
  <c r="R153" i="2"/>
  <c r="AI153" i="2"/>
  <c r="O154" i="2"/>
  <c r="T154" i="2"/>
  <c r="AZ154" i="2"/>
  <c r="R154" i="2"/>
  <c r="AI154" i="2"/>
  <c r="O155" i="2"/>
  <c r="T155" i="2"/>
  <c r="AZ155" i="2"/>
  <c r="R155" i="2"/>
  <c r="AI155" i="2"/>
  <c r="O156" i="2"/>
  <c r="T156" i="2"/>
  <c r="AZ156" i="2"/>
  <c r="R156" i="2"/>
  <c r="AI156" i="2"/>
  <c r="O157" i="2"/>
  <c r="T157" i="2"/>
  <c r="AZ157" i="2"/>
  <c r="R157" i="2"/>
  <c r="AI157" i="2"/>
  <c r="O158" i="2"/>
  <c r="T158" i="2"/>
  <c r="AZ158" i="2"/>
  <c r="R158" i="2"/>
  <c r="AI158" i="2"/>
  <c r="O159" i="2"/>
  <c r="T159" i="2"/>
  <c r="AZ159" i="2"/>
  <c r="R159" i="2"/>
  <c r="AI159" i="2"/>
  <c r="O160" i="2"/>
  <c r="T160" i="2"/>
  <c r="AZ160" i="2"/>
  <c r="R160" i="2"/>
  <c r="AI160" i="2"/>
  <c r="O161" i="2"/>
  <c r="T161" i="2"/>
  <c r="AZ161" i="2"/>
  <c r="R161" i="2"/>
  <c r="AI161" i="2"/>
  <c r="O162" i="2"/>
  <c r="T162" i="2"/>
  <c r="AZ162" i="2"/>
  <c r="R162" i="2"/>
  <c r="AI162" i="2"/>
  <c r="O163" i="2"/>
  <c r="T163" i="2"/>
  <c r="AZ163" i="2"/>
  <c r="R163" i="2"/>
  <c r="AI163" i="2"/>
  <c r="O164" i="2"/>
  <c r="T164" i="2"/>
  <c r="AZ164" i="2"/>
  <c r="R164" i="2"/>
  <c r="AI164" i="2"/>
  <c r="O165" i="2"/>
  <c r="T165" i="2"/>
  <c r="AZ165" i="2"/>
  <c r="R165" i="2"/>
  <c r="AI165" i="2"/>
  <c r="O166" i="2"/>
  <c r="T166" i="2"/>
  <c r="AZ166" i="2"/>
  <c r="R166" i="2"/>
  <c r="AI166" i="2"/>
  <c r="O167" i="2"/>
  <c r="T167" i="2"/>
  <c r="AZ167" i="2"/>
  <c r="R167" i="2"/>
  <c r="AI167" i="2"/>
  <c r="O168" i="2"/>
  <c r="T168" i="2"/>
  <c r="AZ168" i="2"/>
  <c r="R168" i="2"/>
  <c r="AI168" i="2"/>
  <c r="O169" i="2"/>
  <c r="T169" i="2"/>
  <c r="AZ169" i="2"/>
  <c r="R169" i="2"/>
  <c r="AI169" i="2"/>
  <c r="O170" i="2"/>
  <c r="T170" i="2"/>
  <c r="AZ170" i="2"/>
  <c r="R170" i="2"/>
  <c r="AI170" i="2"/>
  <c r="O171" i="2"/>
  <c r="T171" i="2"/>
  <c r="AZ171" i="2"/>
  <c r="R171" i="2"/>
  <c r="AI171" i="2"/>
  <c r="O172" i="2"/>
  <c r="T172" i="2"/>
  <c r="AZ172" i="2"/>
  <c r="R172" i="2"/>
  <c r="AI172" i="2"/>
  <c r="O173" i="2"/>
  <c r="T173" i="2"/>
  <c r="AZ173" i="2"/>
  <c r="R173" i="2"/>
  <c r="AI173" i="2"/>
  <c r="O174" i="2"/>
  <c r="T174" i="2"/>
  <c r="AZ174" i="2"/>
  <c r="R174" i="2"/>
  <c r="AI174" i="2"/>
  <c r="O175" i="2"/>
  <c r="T175" i="2"/>
  <c r="AZ175" i="2"/>
  <c r="R175" i="2"/>
  <c r="AI175" i="2"/>
  <c r="O176" i="2"/>
  <c r="T176" i="2"/>
  <c r="AZ176" i="2"/>
  <c r="R176" i="2"/>
  <c r="AI176" i="2"/>
  <c r="O177" i="2"/>
  <c r="T177" i="2"/>
  <c r="AZ177" i="2"/>
  <c r="R177" i="2"/>
  <c r="AI177" i="2"/>
  <c r="O178" i="2"/>
  <c r="T178" i="2"/>
  <c r="AZ178" i="2"/>
  <c r="R178" i="2"/>
  <c r="AI178" i="2"/>
  <c r="O179" i="2"/>
  <c r="T179" i="2"/>
  <c r="AZ179" i="2"/>
  <c r="R179" i="2"/>
  <c r="AI179" i="2"/>
  <c r="O180" i="2"/>
  <c r="T180" i="2"/>
  <c r="AZ180" i="2"/>
  <c r="R180" i="2"/>
  <c r="AI180" i="2"/>
  <c r="O181" i="2"/>
  <c r="T181" i="2"/>
  <c r="AZ181" i="2"/>
  <c r="R181" i="2"/>
  <c r="AI181" i="2"/>
  <c r="O182" i="2"/>
  <c r="T182" i="2"/>
  <c r="AZ182" i="2"/>
  <c r="R182" i="2"/>
  <c r="AI182" i="2"/>
  <c r="O183" i="2"/>
  <c r="T183" i="2"/>
  <c r="AZ183" i="2"/>
  <c r="R183" i="2"/>
  <c r="AI183" i="2"/>
  <c r="O184" i="2"/>
  <c r="T184" i="2"/>
  <c r="AZ184" i="2"/>
  <c r="R184" i="2"/>
  <c r="AI184" i="2"/>
  <c r="O185" i="2"/>
  <c r="T185" i="2"/>
  <c r="AZ185" i="2"/>
  <c r="R185" i="2"/>
  <c r="AI185" i="2"/>
  <c r="O186" i="2"/>
  <c r="T186" i="2"/>
  <c r="AZ186" i="2"/>
  <c r="R186" i="2"/>
  <c r="AI186" i="2"/>
  <c r="O187" i="2"/>
  <c r="T187" i="2"/>
  <c r="AZ187" i="2"/>
  <c r="R187" i="2"/>
  <c r="AI187" i="2"/>
  <c r="O188" i="2"/>
  <c r="T188" i="2"/>
  <c r="AZ188" i="2"/>
  <c r="R188" i="2"/>
  <c r="AI188" i="2"/>
  <c r="O189" i="2"/>
  <c r="T189" i="2"/>
  <c r="AZ189" i="2"/>
  <c r="R189" i="2"/>
  <c r="AI189" i="2"/>
  <c r="O190" i="2"/>
  <c r="T190" i="2"/>
  <c r="AZ190" i="2"/>
  <c r="R190" i="2"/>
  <c r="AI190" i="2"/>
  <c r="O191" i="2"/>
  <c r="T191" i="2"/>
  <c r="AZ191" i="2"/>
  <c r="R191" i="2"/>
  <c r="AI191" i="2"/>
  <c r="O192" i="2"/>
  <c r="T192" i="2"/>
  <c r="AZ192" i="2"/>
  <c r="R192" i="2"/>
  <c r="AI192" i="2"/>
  <c r="O193" i="2"/>
  <c r="T193" i="2"/>
  <c r="AZ193" i="2"/>
  <c r="R193" i="2"/>
  <c r="AI193" i="2"/>
  <c r="O194" i="2"/>
  <c r="T194" i="2"/>
  <c r="AZ194" i="2"/>
  <c r="R194" i="2"/>
  <c r="AI194" i="2"/>
  <c r="O195" i="2"/>
  <c r="T195" i="2"/>
  <c r="AZ195" i="2"/>
  <c r="R195" i="2"/>
  <c r="AI195" i="2"/>
  <c r="O196" i="2"/>
  <c r="T196" i="2"/>
  <c r="AZ196" i="2"/>
  <c r="R196" i="2"/>
  <c r="AI196" i="2"/>
  <c r="O197" i="2"/>
  <c r="T197" i="2"/>
  <c r="AZ197" i="2"/>
  <c r="R197" i="2"/>
  <c r="AI197" i="2"/>
  <c r="O198" i="2"/>
  <c r="T198" i="2"/>
  <c r="AZ198" i="2"/>
  <c r="R198" i="2"/>
  <c r="AI198" i="2"/>
  <c r="O199" i="2"/>
  <c r="T199" i="2"/>
  <c r="AZ199" i="2"/>
  <c r="R199" i="2"/>
  <c r="AI199" i="2"/>
  <c r="O200" i="2"/>
  <c r="T200" i="2"/>
  <c r="AZ200" i="2"/>
  <c r="R200" i="2"/>
  <c r="AI200" i="2"/>
  <c r="O201" i="2"/>
  <c r="T201" i="2"/>
  <c r="AZ201" i="2"/>
  <c r="R201" i="2"/>
  <c r="AI201" i="2"/>
  <c r="O202" i="2"/>
  <c r="T202" i="2"/>
  <c r="AZ202" i="2"/>
  <c r="R202" i="2"/>
  <c r="AI202" i="2"/>
  <c r="O203" i="2"/>
  <c r="T203" i="2"/>
  <c r="AZ203" i="2"/>
  <c r="R203" i="2"/>
  <c r="AI203" i="2"/>
  <c r="O204" i="2"/>
  <c r="T204" i="2"/>
  <c r="AZ204" i="2"/>
  <c r="R204" i="2"/>
  <c r="AI204" i="2"/>
  <c r="O205" i="2"/>
  <c r="T205" i="2"/>
  <c r="AZ205" i="2"/>
  <c r="R205" i="2"/>
  <c r="AI205" i="2"/>
  <c r="O206" i="2"/>
  <c r="T206" i="2"/>
  <c r="AZ206" i="2"/>
  <c r="R206" i="2"/>
  <c r="AI206" i="2"/>
  <c r="O207" i="2"/>
  <c r="T207" i="2"/>
  <c r="AZ207" i="2"/>
  <c r="R207" i="2"/>
  <c r="AI207" i="2"/>
  <c r="O208" i="2"/>
  <c r="T208" i="2"/>
  <c r="AZ208" i="2"/>
  <c r="R208" i="2"/>
  <c r="AI208" i="2"/>
  <c r="O209" i="2"/>
  <c r="T209" i="2"/>
  <c r="AZ209" i="2"/>
  <c r="R209" i="2"/>
  <c r="AI209" i="2"/>
  <c r="O210" i="2"/>
  <c r="T210" i="2"/>
  <c r="AZ210" i="2"/>
  <c r="R210" i="2"/>
  <c r="AI210" i="2"/>
  <c r="O211" i="2"/>
  <c r="T211" i="2"/>
  <c r="AZ211" i="2"/>
  <c r="R211" i="2"/>
  <c r="AI211" i="2"/>
  <c r="O212" i="2"/>
  <c r="T212" i="2"/>
  <c r="AZ212" i="2"/>
  <c r="R212" i="2"/>
  <c r="AI212" i="2"/>
  <c r="O213" i="2"/>
  <c r="T213" i="2"/>
  <c r="AZ213" i="2"/>
  <c r="R213" i="2"/>
  <c r="AI213" i="2"/>
  <c r="O214" i="2"/>
  <c r="T214" i="2"/>
  <c r="AZ214" i="2"/>
  <c r="R214" i="2"/>
  <c r="AI214" i="2"/>
  <c r="O215" i="2"/>
  <c r="T215" i="2"/>
  <c r="AZ215" i="2"/>
  <c r="R215" i="2"/>
  <c r="AI215" i="2"/>
  <c r="O216" i="2"/>
  <c r="T216" i="2"/>
  <c r="AZ216" i="2"/>
  <c r="R216" i="2"/>
  <c r="AI216" i="2"/>
  <c r="O217" i="2"/>
  <c r="T217" i="2"/>
  <c r="AZ217" i="2"/>
  <c r="R217" i="2"/>
  <c r="AI217" i="2"/>
  <c r="O218" i="2"/>
  <c r="T218" i="2"/>
  <c r="AZ218" i="2"/>
  <c r="R218" i="2"/>
  <c r="AI218" i="2"/>
  <c r="O219" i="2"/>
  <c r="T219" i="2"/>
  <c r="AZ219" i="2"/>
  <c r="R219" i="2"/>
  <c r="AI219" i="2"/>
  <c r="O220" i="2"/>
  <c r="T220" i="2"/>
  <c r="AZ220" i="2"/>
  <c r="R220" i="2"/>
  <c r="AI220" i="2"/>
  <c r="O221" i="2"/>
  <c r="T221" i="2"/>
  <c r="AZ221" i="2"/>
  <c r="R221" i="2"/>
  <c r="AI221" i="2"/>
  <c r="O222" i="2"/>
  <c r="T222" i="2"/>
  <c r="AZ222" i="2"/>
  <c r="R222" i="2"/>
  <c r="AI222" i="2"/>
  <c r="O223" i="2"/>
  <c r="T223" i="2"/>
  <c r="AZ223" i="2"/>
  <c r="R223" i="2"/>
  <c r="AI223" i="2"/>
  <c r="O224" i="2"/>
  <c r="T224" i="2"/>
  <c r="AZ224" i="2"/>
  <c r="R224" i="2"/>
  <c r="AI224" i="2"/>
  <c r="O225" i="2"/>
  <c r="T225" i="2"/>
  <c r="AZ225" i="2"/>
  <c r="R225" i="2"/>
  <c r="AI225" i="2"/>
  <c r="O226" i="2"/>
  <c r="T226" i="2"/>
  <c r="AZ226" i="2"/>
  <c r="R226" i="2"/>
  <c r="AI226" i="2"/>
  <c r="O227" i="2"/>
  <c r="T227" i="2"/>
  <c r="AZ227" i="2"/>
  <c r="R227" i="2"/>
  <c r="AI227" i="2"/>
  <c r="O228" i="2"/>
  <c r="T228" i="2"/>
  <c r="AZ228" i="2"/>
  <c r="R228" i="2"/>
  <c r="AI228" i="2"/>
  <c r="O229" i="2"/>
  <c r="T229" i="2"/>
  <c r="AZ229" i="2"/>
  <c r="R229" i="2"/>
  <c r="AI229" i="2"/>
  <c r="O230" i="2"/>
  <c r="T230" i="2"/>
  <c r="AZ230" i="2"/>
  <c r="R230" i="2"/>
  <c r="AI230" i="2"/>
  <c r="O231" i="2"/>
  <c r="T231" i="2"/>
  <c r="AZ231" i="2"/>
  <c r="R231" i="2"/>
  <c r="AI231" i="2"/>
  <c r="O232" i="2"/>
  <c r="T232" i="2"/>
  <c r="AZ232" i="2"/>
  <c r="R232" i="2"/>
  <c r="AI232" i="2"/>
  <c r="O233" i="2"/>
  <c r="T233" i="2"/>
  <c r="AZ233" i="2"/>
  <c r="R233" i="2"/>
  <c r="AI233" i="2"/>
  <c r="O234" i="2"/>
  <c r="T234" i="2"/>
  <c r="AZ234" i="2"/>
  <c r="R234" i="2"/>
  <c r="AI234" i="2"/>
  <c r="O235" i="2"/>
  <c r="T235" i="2"/>
  <c r="AZ235" i="2"/>
  <c r="R235" i="2"/>
  <c r="AI235" i="2"/>
  <c r="O236" i="2"/>
  <c r="T236" i="2"/>
  <c r="AZ236" i="2"/>
  <c r="R236" i="2"/>
  <c r="AI236" i="2"/>
  <c r="O237" i="2"/>
  <c r="T237" i="2"/>
  <c r="AZ237" i="2"/>
  <c r="R237" i="2"/>
  <c r="AI237" i="2"/>
  <c r="O238" i="2"/>
  <c r="T238" i="2"/>
  <c r="AZ238" i="2"/>
  <c r="R238" i="2"/>
  <c r="AI238" i="2"/>
  <c r="O239" i="2"/>
  <c r="T239" i="2"/>
  <c r="AZ239" i="2"/>
  <c r="R239" i="2"/>
  <c r="AI239" i="2"/>
  <c r="O240" i="2"/>
  <c r="T240" i="2"/>
  <c r="AZ240" i="2"/>
  <c r="R240" i="2"/>
  <c r="AI240" i="2"/>
  <c r="O241" i="2"/>
  <c r="T241" i="2"/>
  <c r="AZ241" i="2"/>
  <c r="R241" i="2"/>
  <c r="AI241" i="2"/>
  <c r="O242" i="2"/>
  <c r="T242" i="2"/>
  <c r="AZ242" i="2"/>
  <c r="R242" i="2"/>
  <c r="AI242" i="2"/>
  <c r="O243" i="2"/>
  <c r="T243" i="2"/>
  <c r="AZ243" i="2"/>
  <c r="R243" i="2"/>
  <c r="AI243" i="2"/>
  <c r="O244" i="2"/>
  <c r="T244" i="2"/>
  <c r="AZ244" i="2"/>
  <c r="R244" i="2"/>
  <c r="AI244" i="2"/>
  <c r="O245" i="2"/>
  <c r="T245" i="2"/>
  <c r="AZ245" i="2"/>
  <c r="R245" i="2"/>
  <c r="AI245" i="2"/>
  <c r="O246" i="2"/>
  <c r="T246" i="2"/>
  <c r="AZ246" i="2"/>
  <c r="R246" i="2"/>
  <c r="AI246" i="2"/>
  <c r="O247" i="2"/>
  <c r="T247" i="2"/>
  <c r="AZ247" i="2"/>
  <c r="R247" i="2"/>
  <c r="AI247" i="2"/>
  <c r="O248" i="2"/>
  <c r="T248" i="2"/>
  <c r="AZ248" i="2"/>
  <c r="R248" i="2"/>
  <c r="AI248" i="2"/>
  <c r="O249" i="2"/>
  <c r="T249" i="2"/>
  <c r="AZ249" i="2"/>
  <c r="R249" i="2"/>
  <c r="AI249" i="2"/>
  <c r="O250" i="2"/>
  <c r="T250" i="2"/>
  <c r="AZ250" i="2"/>
  <c r="R250" i="2"/>
  <c r="AI250" i="2"/>
  <c r="O251" i="2"/>
  <c r="T251" i="2"/>
  <c r="AZ251" i="2"/>
  <c r="R251" i="2"/>
  <c r="AI251" i="2"/>
  <c r="O252" i="2"/>
  <c r="T252" i="2"/>
  <c r="AZ252" i="2"/>
  <c r="R252" i="2"/>
  <c r="AI252" i="2"/>
  <c r="O253" i="2"/>
  <c r="T253" i="2"/>
  <c r="AZ253" i="2"/>
  <c r="R253" i="2"/>
  <c r="AI253" i="2"/>
  <c r="O254" i="2"/>
  <c r="T254" i="2"/>
  <c r="AZ254" i="2"/>
  <c r="R254" i="2"/>
  <c r="AI254" i="2"/>
  <c r="O255" i="2"/>
  <c r="T255" i="2"/>
  <c r="AZ255" i="2"/>
  <c r="R255" i="2"/>
  <c r="AI255" i="2"/>
  <c r="O256" i="2"/>
  <c r="T256" i="2"/>
  <c r="AZ256" i="2"/>
  <c r="R256" i="2"/>
  <c r="AI256" i="2"/>
  <c r="O257" i="2"/>
  <c r="T257" i="2"/>
  <c r="AZ257" i="2"/>
  <c r="R257" i="2"/>
  <c r="AI257" i="2"/>
  <c r="O258" i="2"/>
  <c r="T258" i="2"/>
  <c r="AZ258" i="2"/>
  <c r="R258" i="2"/>
  <c r="AI258" i="2"/>
  <c r="O259" i="2"/>
  <c r="T259" i="2"/>
  <c r="AZ259" i="2"/>
  <c r="R259" i="2"/>
  <c r="AI259" i="2"/>
  <c r="O260" i="2"/>
  <c r="T260" i="2"/>
  <c r="AZ260" i="2"/>
  <c r="R260" i="2"/>
  <c r="AI260" i="2"/>
  <c r="O261" i="2"/>
  <c r="T261" i="2"/>
  <c r="AZ261" i="2"/>
  <c r="R261" i="2"/>
  <c r="AI261" i="2"/>
  <c r="O262" i="2"/>
  <c r="T262" i="2"/>
  <c r="AZ262" i="2"/>
  <c r="R262" i="2"/>
  <c r="AI262" i="2"/>
  <c r="O263" i="2"/>
  <c r="T263" i="2"/>
  <c r="AZ263" i="2"/>
  <c r="R263" i="2"/>
  <c r="AI263" i="2"/>
  <c r="O264" i="2"/>
  <c r="T264" i="2"/>
  <c r="AZ264" i="2"/>
  <c r="R264" i="2"/>
  <c r="AI264" i="2"/>
  <c r="O265" i="2"/>
  <c r="T265" i="2"/>
  <c r="AZ265" i="2"/>
  <c r="R265" i="2"/>
  <c r="AI265" i="2"/>
  <c r="O266" i="2"/>
  <c r="T266" i="2"/>
  <c r="AZ266" i="2"/>
  <c r="R266" i="2"/>
  <c r="AI266" i="2"/>
  <c r="O267" i="2"/>
  <c r="T267" i="2"/>
  <c r="AZ267" i="2"/>
  <c r="R267" i="2"/>
  <c r="AI267" i="2"/>
  <c r="O268" i="2"/>
  <c r="T268" i="2"/>
  <c r="AZ268" i="2"/>
  <c r="R268" i="2"/>
  <c r="AI268" i="2"/>
  <c r="O269" i="2"/>
  <c r="T269" i="2"/>
  <c r="AZ269" i="2"/>
  <c r="R269" i="2"/>
  <c r="AI269" i="2"/>
  <c r="O270" i="2"/>
  <c r="T270" i="2"/>
  <c r="AZ270" i="2"/>
  <c r="R270" i="2"/>
  <c r="AI270" i="2"/>
  <c r="O271" i="2"/>
  <c r="T271" i="2"/>
  <c r="AZ271" i="2"/>
  <c r="R271" i="2"/>
  <c r="AI271" i="2"/>
  <c r="O272" i="2"/>
  <c r="T272" i="2"/>
  <c r="AZ272" i="2"/>
  <c r="R272" i="2"/>
  <c r="AI272" i="2"/>
  <c r="O273" i="2"/>
  <c r="T273" i="2"/>
  <c r="AZ273" i="2"/>
  <c r="R273" i="2"/>
  <c r="AI273" i="2"/>
  <c r="O274" i="2"/>
  <c r="T274" i="2"/>
  <c r="AZ274" i="2"/>
  <c r="R274" i="2"/>
  <c r="AI274" i="2"/>
  <c r="O275" i="2"/>
  <c r="T275" i="2"/>
  <c r="AZ275" i="2"/>
  <c r="R275" i="2"/>
  <c r="AI275" i="2"/>
  <c r="O276" i="2"/>
  <c r="T276" i="2"/>
  <c r="AZ276" i="2"/>
  <c r="R276" i="2"/>
  <c r="AI276" i="2"/>
  <c r="O277" i="2"/>
  <c r="T277" i="2"/>
  <c r="AZ277" i="2"/>
  <c r="R277" i="2"/>
  <c r="AI277" i="2"/>
  <c r="O278" i="2"/>
  <c r="T278" i="2"/>
  <c r="AZ278" i="2"/>
  <c r="R278" i="2"/>
  <c r="AI278" i="2"/>
  <c r="O279" i="2"/>
  <c r="T279" i="2"/>
  <c r="AZ279" i="2"/>
  <c r="R279" i="2"/>
  <c r="AI279" i="2"/>
  <c r="O280" i="2"/>
  <c r="T280" i="2"/>
  <c r="AZ280" i="2"/>
  <c r="R280" i="2"/>
  <c r="AI280" i="2"/>
  <c r="O281" i="2"/>
  <c r="T281" i="2"/>
  <c r="AZ281" i="2"/>
  <c r="R281" i="2"/>
  <c r="AI281" i="2"/>
  <c r="O282" i="2"/>
  <c r="T282" i="2"/>
  <c r="AZ282" i="2"/>
  <c r="R282" i="2"/>
  <c r="AI282" i="2"/>
  <c r="O283" i="2"/>
  <c r="T283" i="2"/>
  <c r="AZ283" i="2"/>
  <c r="R283" i="2"/>
  <c r="AI283" i="2"/>
  <c r="O284" i="2"/>
  <c r="T284" i="2"/>
  <c r="AZ284" i="2"/>
  <c r="R284" i="2"/>
  <c r="AI284" i="2"/>
  <c r="O285" i="2"/>
  <c r="T285" i="2"/>
  <c r="AZ285" i="2"/>
  <c r="R285" i="2"/>
  <c r="AI285" i="2"/>
  <c r="O286" i="2"/>
  <c r="T286" i="2"/>
  <c r="AZ286" i="2"/>
  <c r="R286" i="2"/>
  <c r="AI286" i="2"/>
  <c r="O287" i="2"/>
  <c r="T287" i="2"/>
  <c r="AZ287" i="2"/>
  <c r="R287" i="2"/>
  <c r="AI287" i="2"/>
  <c r="O288" i="2"/>
  <c r="T288" i="2"/>
  <c r="AZ288" i="2"/>
  <c r="R288" i="2"/>
  <c r="AI288" i="2"/>
  <c r="O289" i="2"/>
  <c r="T289" i="2"/>
  <c r="AZ289" i="2"/>
  <c r="R289" i="2"/>
  <c r="AI289" i="2"/>
  <c r="O290" i="2"/>
  <c r="T290" i="2"/>
  <c r="AZ290" i="2"/>
  <c r="R290" i="2"/>
  <c r="AI290" i="2"/>
  <c r="O291" i="2"/>
  <c r="T291" i="2"/>
  <c r="AZ291" i="2"/>
  <c r="R291" i="2"/>
  <c r="AI291" i="2"/>
  <c r="O292" i="2"/>
  <c r="T292" i="2"/>
  <c r="AZ292" i="2"/>
  <c r="R292" i="2"/>
  <c r="AI292" i="2"/>
  <c r="O293" i="2"/>
  <c r="T293" i="2"/>
  <c r="AZ293" i="2"/>
  <c r="R293" i="2"/>
  <c r="AI293" i="2"/>
  <c r="O294" i="2"/>
  <c r="T294" i="2"/>
  <c r="AZ294" i="2"/>
  <c r="R294" i="2"/>
  <c r="AI294" i="2"/>
  <c r="O295" i="2"/>
  <c r="T295" i="2"/>
  <c r="AZ295" i="2"/>
  <c r="R295" i="2"/>
  <c r="AI295" i="2"/>
  <c r="O296" i="2"/>
  <c r="T296" i="2"/>
  <c r="AZ296" i="2"/>
  <c r="R296" i="2"/>
  <c r="AI296" i="2"/>
  <c r="O297" i="2"/>
  <c r="T297" i="2"/>
  <c r="AZ297" i="2"/>
  <c r="R297" i="2"/>
  <c r="AI297" i="2"/>
  <c r="O298" i="2"/>
  <c r="T298" i="2"/>
  <c r="AZ298" i="2"/>
  <c r="R298" i="2"/>
  <c r="AI298" i="2"/>
  <c r="O299" i="2"/>
  <c r="T299" i="2"/>
  <c r="AZ299" i="2"/>
  <c r="R299" i="2"/>
  <c r="AI299" i="2"/>
  <c r="O300" i="2"/>
  <c r="T300" i="2"/>
  <c r="AZ300" i="2"/>
  <c r="R300" i="2"/>
  <c r="AI300" i="2"/>
  <c r="O301" i="2"/>
  <c r="T301" i="2"/>
  <c r="AZ301" i="2"/>
  <c r="R301" i="2"/>
  <c r="AI301" i="2"/>
  <c r="O302" i="2"/>
  <c r="T302" i="2"/>
  <c r="AZ302" i="2"/>
  <c r="R302" i="2"/>
  <c r="AI302" i="2"/>
  <c r="O303" i="2"/>
  <c r="T303" i="2"/>
  <c r="AZ303" i="2"/>
  <c r="R303" i="2"/>
  <c r="AI303" i="2"/>
  <c r="O304" i="2"/>
  <c r="T304" i="2"/>
  <c r="AZ304" i="2"/>
  <c r="R304" i="2"/>
  <c r="AI304" i="2"/>
  <c r="O305" i="2"/>
  <c r="T305" i="2"/>
  <c r="AZ305" i="2"/>
  <c r="R305" i="2"/>
  <c r="AI305" i="2"/>
  <c r="O306" i="2"/>
  <c r="T306" i="2"/>
  <c r="AZ306" i="2"/>
  <c r="R306" i="2"/>
  <c r="AI306" i="2"/>
  <c r="O307" i="2"/>
  <c r="T307" i="2"/>
  <c r="AZ307" i="2"/>
  <c r="R307" i="2"/>
  <c r="AI307" i="2"/>
  <c r="O308" i="2"/>
  <c r="T308" i="2"/>
  <c r="AZ308" i="2"/>
  <c r="R308" i="2"/>
  <c r="AI308" i="2"/>
  <c r="O309" i="2"/>
  <c r="T309" i="2"/>
  <c r="AZ309" i="2"/>
  <c r="R309" i="2"/>
  <c r="AI309" i="2"/>
  <c r="O310" i="2"/>
  <c r="T310" i="2"/>
  <c r="AZ310" i="2"/>
  <c r="R310" i="2"/>
  <c r="AI310" i="2"/>
  <c r="O311" i="2"/>
  <c r="T311" i="2"/>
  <c r="AZ311" i="2"/>
  <c r="R311" i="2"/>
  <c r="AI311" i="2"/>
  <c r="O312" i="2"/>
  <c r="T312" i="2"/>
  <c r="AZ312" i="2"/>
  <c r="R312" i="2"/>
  <c r="AI312" i="2"/>
  <c r="O313" i="2"/>
  <c r="T313" i="2"/>
  <c r="AZ313" i="2"/>
  <c r="R313" i="2"/>
  <c r="AI313" i="2"/>
  <c r="O314" i="2"/>
  <c r="T314" i="2"/>
  <c r="AZ314" i="2"/>
  <c r="R314" i="2"/>
  <c r="AI314" i="2"/>
  <c r="O315" i="2"/>
  <c r="T315" i="2"/>
  <c r="AZ315" i="2"/>
  <c r="R315" i="2"/>
  <c r="AI315" i="2"/>
  <c r="O316" i="2"/>
  <c r="T316" i="2"/>
  <c r="AZ316" i="2"/>
  <c r="R316" i="2"/>
  <c r="AI316" i="2"/>
  <c r="O317" i="2"/>
  <c r="T317" i="2"/>
  <c r="AZ317" i="2"/>
  <c r="R317" i="2"/>
  <c r="AI317" i="2"/>
  <c r="O318" i="2"/>
  <c r="T318" i="2"/>
  <c r="AZ318" i="2"/>
  <c r="R318" i="2"/>
  <c r="AI318" i="2"/>
  <c r="O319" i="2"/>
  <c r="T319" i="2"/>
  <c r="AZ319" i="2"/>
  <c r="R319" i="2"/>
  <c r="AI319" i="2"/>
  <c r="O320" i="2"/>
  <c r="T320" i="2"/>
  <c r="AZ320" i="2"/>
  <c r="R320" i="2"/>
  <c r="AI320" i="2"/>
  <c r="O321" i="2"/>
  <c r="T321" i="2"/>
  <c r="AZ321" i="2"/>
  <c r="R321" i="2"/>
  <c r="AI321" i="2"/>
  <c r="O322" i="2"/>
  <c r="T322" i="2"/>
  <c r="AZ322" i="2"/>
  <c r="R322" i="2"/>
  <c r="AI322" i="2"/>
  <c r="O323" i="2"/>
  <c r="T323" i="2"/>
  <c r="AZ323" i="2"/>
  <c r="R323" i="2"/>
  <c r="AI323" i="2"/>
  <c r="O324" i="2"/>
  <c r="T324" i="2"/>
  <c r="AZ324" i="2"/>
  <c r="R324" i="2"/>
  <c r="AI324" i="2"/>
  <c r="O325" i="2"/>
  <c r="T325" i="2"/>
  <c r="AZ325" i="2"/>
  <c r="R325" i="2"/>
  <c r="AI325" i="2"/>
  <c r="O326" i="2"/>
  <c r="T326" i="2"/>
  <c r="AZ326" i="2"/>
  <c r="R326" i="2"/>
  <c r="AI326" i="2"/>
  <c r="O327" i="2"/>
  <c r="T327" i="2"/>
  <c r="AZ327" i="2"/>
  <c r="R327" i="2"/>
  <c r="AI327" i="2"/>
  <c r="O328" i="2"/>
  <c r="T328" i="2"/>
  <c r="AZ328" i="2"/>
  <c r="R328" i="2"/>
  <c r="AI328" i="2"/>
  <c r="O329" i="2"/>
  <c r="T329" i="2"/>
  <c r="AZ329" i="2"/>
  <c r="R329" i="2"/>
  <c r="AI329" i="2"/>
  <c r="O330" i="2"/>
  <c r="T330" i="2"/>
  <c r="AZ330" i="2"/>
  <c r="R330" i="2"/>
  <c r="AI330" i="2"/>
  <c r="O331" i="2"/>
  <c r="T331" i="2"/>
  <c r="AZ331" i="2"/>
  <c r="R331" i="2"/>
  <c r="AI331" i="2"/>
  <c r="O332" i="2"/>
  <c r="T332" i="2"/>
  <c r="AZ332" i="2"/>
  <c r="R332" i="2"/>
  <c r="AI332" i="2"/>
  <c r="O333" i="2"/>
  <c r="T333" i="2"/>
  <c r="AZ333" i="2"/>
  <c r="R333" i="2"/>
  <c r="AI333" i="2"/>
  <c r="O334" i="2"/>
  <c r="T334" i="2"/>
  <c r="AZ334" i="2"/>
  <c r="R334" i="2"/>
  <c r="AI334" i="2"/>
  <c r="O335" i="2"/>
  <c r="T335" i="2"/>
  <c r="AZ335" i="2"/>
  <c r="R335" i="2"/>
  <c r="AI335" i="2"/>
  <c r="O336" i="2"/>
  <c r="T336" i="2"/>
  <c r="AZ336" i="2"/>
  <c r="R336" i="2"/>
  <c r="AI336" i="2"/>
  <c r="O337" i="2"/>
  <c r="T337" i="2"/>
  <c r="AZ337" i="2"/>
  <c r="R337" i="2"/>
  <c r="AI337" i="2"/>
  <c r="O338" i="2"/>
  <c r="T338" i="2"/>
  <c r="AZ338" i="2"/>
  <c r="R338" i="2"/>
  <c r="AI338" i="2"/>
  <c r="O339" i="2"/>
  <c r="T339" i="2"/>
  <c r="AZ339" i="2"/>
  <c r="R339" i="2"/>
  <c r="AI339" i="2"/>
  <c r="O340" i="2"/>
  <c r="T340" i="2"/>
  <c r="AZ340" i="2"/>
  <c r="R340" i="2"/>
  <c r="AI340" i="2"/>
  <c r="O341" i="2"/>
  <c r="T341" i="2"/>
  <c r="AZ341" i="2"/>
  <c r="R341" i="2"/>
  <c r="AI341" i="2"/>
  <c r="O342" i="2"/>
  <c r="T342" i="2"/>
  <c r="AZ342" i="2"/>
  <c r="R342" i="2"/>
  <c r="AI342" i="2"/>
  <c r="O343" i="2"/>
  <c r="T343" i="2"/>
  <c r="AZ343" i="2"/>
  <c r="R343" i="2"/>
  <c r="AI343" i="2"/>
  <c r="O344" i="2"/>
  <c r="T344" i="2"/>
  <c r="AZ344" i="2"/>
  <c r="R344" i="2"/>
  <c r="AI344" i="2"/>
  <c r="O345" i="2"/>
  <c r="T345" i="2"/>
  <c r="AZ345" i="2"/>
  <c r="R345" i="2"/>
  <c r="AI345" i="2"/>
  <c r="O346" i="2"/>
  <c r="T346" i="2"/>
  <c r="AZ346" i="2"/>
  <c r="R346" i="2"/>
  <c r="AI346" i="2"/>
  <c r="O347" i="2"/>
  <c r="T347" i="2"/>
  <c r="AZ347" i="2"/>
  <c r="R347" i="2"/>
  <c r="AI347" i="2"/>
  <c r="O348" i="2"/>
  <c r="T348" i="2"/>
  <c r="AZ348" i="2"/>
  <c r="R348" i="2"/>
  <c r="AI348" i="2"/>
  <c r="O349" i="2"/>
  <c r="T349" i="2"/>
  <c r="AZ349" i="2"/>
  <c r="R349" i="2"/>
  <c r="AI349" i="2"/>
  <c r="O350" i="2"/>
  <c r="T350" i="2"/>
  <c r="AZ350" i="2"/>
  <c r="R350" i="2"/>
  <c r="AI350" i="2"/>
  <c r="O351" i="2"/>
  <c r="T351" i="2"/>
  <c r="AZ351" i="2"/>
  <c r="R351" i="2"/>
  <c r="AI351" i="2"/>
  <c r="O352" i="2"/>
  <c r="T352" i="2"/>
  <c r="AZ352" i="2"/>
  <c r="R352" i="2"/>
  <c r="AI352" i="2"/>
  <c r="O353" i="2"/>
  <c r="T353" i="2"/>
  <c r="AZ353" i="2"/>
  <c r="R353" i="2"/>
  <c r="AI353" i="2"/>
  <c r="O354" i="2"/>
  <c r="T354" i="2"/>
  <c r="AZ354" i="2"/>
  <c r="R354" i="2"/>
  <c r="AI354" i="2"/>
  <c r="O355" i="2"/>
  <c r="T355" i="2"/>
  <c r="AZ355" i="2"/>
  <c r="R355" i="2"/>
  <c r="AI355" i="2"/>
  <c r="O356" i="2"/>
  <c r="T356" i="2"/>
  <c r="AZ356" i="2"/>
  <c r="R356" i="2"/>
  <c r="AI356" i="2"/>
  <c r="O357" i="2"/>
  <c r="T357" i="2"/>
  <c r="AZ357" i="2"/>
  <c r="R357" i="2"/>
  <c r="AI357" i="2"/>
  <c r="O358" i="2"/>
  <c r="T358" i="2"/>
  <c r="AZ358" i="2"/>
  <c r="R358" i="2"/>
  <c r="AI358" i="2"/>
  <c r="AZ9" i="2"/>
  <c r="R9" i="2"/>
  <c r="AI9" i="2"/>
  <c r="O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79" i="2"/>
  <c r="W80" i="2"/>
  <c r="W81" i="2"/>
  <c r="W82" i="2"/>
  <c r="W83" i="2"/>
  <c r="W84" i="2"/>
  <c r="W85" i="2"/>
  <c r="W86" i="2"/>
  <c r="W87" i="2"/>
  <c r="W88" i="2"/>
  <c r="W89" i="2"/>
  <c r="W90" i="2"/>
  <c r="W91" i="2"/>
  <c r="W92" i="2"/>
  <c r="W93" i="2"/>
  <c r="W94" i="2"/>
  <c r="W95" i="2"/>
  <c r="W96" i="2"/>
  <c r="W97" i="2"/>
  <c r="W98" i="2"/>
  <c r="W99" i="2"/>
  <c r="W100" i="2"/>
  <c r="W101" i="2"/>
  <c r="W102" i="2"/>
  <c r="W103" i="2"/>
  <c r="W104" i="2"/>
  <c r="W105" i="2"/>
  <c r="W106" i="2"/>
  <c r="W107" i="2"/>
  <c r="W108" i="2"/>
  <c r="W109" i="2"/>
  <c r="W110" i="2"/>
  <c r="W111" i="2"/>
  <c r="W112" i="2"/>
  <c r="W113" i="2"/>
  <c r="W114" i="2"/>
  <c r="W115" i="2"/>
  <c r="W116" i="2"/>
  <c r="W117" i="2"/>
  <c r="W118" i="2"/>
  <c r="W119" i="2"/>
  <c r="W120" i="2"/>
  <c r="W121" i="2"/>
  <c r="W122" i="2"/>
  <c r="W123" i="2"/>
  <c r="W124" i="2"/>
  <c r="W125" i="2"/>
  <c r="W126" i="2"/>
  <c r="W127" i="2"/>
  <c r="W128" i="2"/>
  <c r="W129" i="2"/>
  <c r="W130" i="2"/>
  <c r="W131" i="2"/>
  <c r="W132" i="2"/>
  <c r="W133" i="2"/>
  <c r="W134" i="2"/>
  <c r="W135" i="2"/>
  <c r="W136" i="2"/>
  <c r="W137" i="2"/>
  <c r="W138" i="2"/>
  <c r="W139" i="2"/>
  <c r="W140" i="2"/>
  <c r="W141" i="2"/>
  <c r="W142" i="2"/>
  <c r="W143" i="2"/>
  <c r="W144" i="2"/>
  <c r="W145" i="2"/>
  <c r="W146" i="2"/>
  <c r="W147" i="2"/>
  <c r="W148" i="2"/>
  <c r="W149" i="2"/>
  <c r="W150" i="2"/>
  <c r="W151" i="2"/>
  <c r="W152" i="2"/>
  <c r="W153" i="2"/>
  <c r="W154" i="2"/>
  <c r="W155" i="2"/>
  <c r="W156" i="2"/>
  <c r="W157" i="2"/>
  <c r="W158" i="2"/>
  <c r="W159" i="2"/>
  <c r="W160" i="2"/>
  <c r="W161" i="2"/>
  <c r="W162" i="2"/>
  <c r="W163" i="2"/>
  <c r="W164" i="2"/>
  <c r="W165" i="2"/>
  <c r="W166" i="2"/>
  <c r="W167" i="2"/>
  <c r="W168" i="2"/>
  <c r="W169" i="2"/>
  <c r="W170" i="2"/>
  <c r="W171" i="2"/>
  <c r="W172" i="2"/>
  <c r="W173" i="2"/>
  <c r="W174" i="2"/>
  <c r="W175" i="2"/>
  <c r="W176" i="2"/>
  <c r="W177" i="2"/>
  <c r="W178" i="2"/>
  <c r="W179" i="2"/>
  <c r="W180" i="2"/>
  <c r="W181" i="2"/>
  <c r="W182" i="2"/>
  <c r="W183" i="2"/>
  <c r="W184" i="2"/>
  <c r="W185" i="2"/>
  <c r="W186" i="2"/>
  <c r="W187" i="2"/>
  <c r="W188" i="2"/>
  <c r="W189" i="2"/>
  <c r="W190" i="2"/>
  <c r="W191" i="2"/>
  <c r="W192" i="2"/>
  <c r="W193" i="2"/>
  <c r="W194" i="2"/>
  <c r="W195" i="2"/>
  <c r="W196" i="2"/>
  <c r="W197" i="2"/>
  <c r="W198" i="2"/>
  <c r="W199" i="2"/>
  <c r="W200" i="2"/>
  <c r="W201" i="2"/>
  <c r="W202" i="2"/>
  <c r="W203" i="2"/>
  <c r="W204" i="2"/>
  <c r="W205" i="2"/>
  <c r="W206" i="2"/>
  <c r="W207" i="2"/>
  <c r="W208" i="2"/>
  <c r="W209" i="2"/>
  <c r="W210" i="2"/>
  <c r="W211" i="2"/>
  <c r="W212" i="2"/>
  <c r="W213" i="2"/>
  <c r="W214" i="2"/>
  <c r="W215" i="2"/>
  <c r="W216" i="2"/>
  <c r="W217" i="2"/>
  <c r="W218" i="2"/>
  <c r="W219" i="2"/>
  <c r="W220" i="2"/>
  <c r="W221" i="2"/>
  <c r="W222" i="2"/>
  <c r="W223" i="2"/>
  <c r="W224" i="2"/>
  <c r="W225" i="2"/>
  <c r="W226" i="2"/>
  <c r="W227" i="2"/>
  <c r="W228" i="2"/>
  <c r="W229" i="2"/>
  <c r="W230" i="2"/>
  <c r="W231" i="2"/>
  <c r="W232" i="2"/>
  <c r="W233" i="2"/>
  <c r="W234" i="2"/>
  <c r="W235" i="2"/>
  <c r="W236" i="2"/>
  <c r="W237" i="2"/>
  <c r="W238" i="2"/>
  <c r="W239" i="2"/>
  <c r="W240" i="2"/>
  <c r="W241" i="2"/>
  <c r="W242" i="2"/>
  <c r="W243" i="2"/>
  <c r="W244" i="2"/>
  <c r="W245" i="2"/>
  <c r="W246" i="2"/>
  <c r="W247" i="2"/>
  <c r="W248" i="2"/>
  <c r="W249" i="2"/>
  <c r="W250" i="2"/>
  <c r="W251" i="2"/>
  <c r="W252" i="2"/>
  <c r="W253" i="2"/>
  <c r="W254" i="2"/>
  <c r="W255" i="2"/>
  <c r="W256" i="2"/>
  <c r="W257" i="2"/>
  <c r="W258" i="2"/>
  <c r="W259" i="2"/>
  <c r="W260" i="2"/>
  <c r="W261" i="2"/>
  <c r="W262" i="2"/>
  <c r="W263" i="2"/>
  <c r="W264" i="2"/>
  <c r="W265" i="2"/>
  <c r="W266" i="2"/>
  <c r="W267" i="2"/>
  <c r="W268" i="2"/>
  <c r="W269" i="2"/>
  <c r="W270" i="2"/>
  <c r="W271" i="2"/>
  <c r="W272" i="2"/>
  <c r="W273" i="2"/>
  <c r="W274" i="2"/>
  <c r="W275" i="2"/>
  <c r="W276" i="2"/>
  <c r="W277" i="2"/>
  <c r="W278" i="2"/>
  <c r="W279" i="2"/>
  <c r="W280" i="2"/>
  <c r="W281" i="2"/>
  <c r="W282" i="2"/>
  <c r="W283" i="2"/>
  <c r="W284" i="2"/>
  <c r="W285" i="2"/>
  <c r="W286" i="2"/>
  <c r="W287" i="2"/>
  <c r="W288" i="2"/>
  <c r="W289" i="2"/>
  <c r="W290" i="2"/>
  <c r="W291" i="2"/>
  <c r="W292" i="2"/>
  <c r="W293" i="2"/>
  <c r="W294" i="2"/>
  <c r="W295" i="2"/>
  <c r="W296" i="2"/>
  <c r="W297" i="2"/>
  <c r="W298" i="2"/>
  <c r="W299" i="2"/>
  <c r="W300" i="2"/>
  <c r="W301" i="2"/>
  <c r="W302" i="2"/>
  <c r="W303" i="2"/>
  <c r="W304" i="2"/>
  <c r="W305" i="2"/>
  <c r="W306" i="2"/>
  <c r="W307" i="2"/>
  <c r="W308" i="2"/>
  <c r="W309" i="2"/>
  <c r="W310" i="2"/>
  <c r="W311" i="2"/>
  <c r="W312" i="2"/>
  <c r="W313" i="2"/>
  <c r="W314" i="2"/>
  <c r="W315" i="2"/>
  <c r="W316" i="2"/>
  <c r="W317" i="2"/>
  <c r="W318" i="2"/>
  <c r="W319" i="2"/>
  <c r="W320" i="2"/>
  <c r="W321" i="2"/>
  <c r="W322" i="2"/>
  <c r="W323" i="2"/>
  <c r="W324" i="2"/>
  <c r="W325" i="2"/>
  <c r="W326" i="2"/>
  <c r="W327" i="2"/>
  <c r="W328" i="2"/>
  <c r="W329" i="2"/>
  <c r="W330" i="2"/>
  <c r="W331" i="2"/>
  <c r="W332" i="2"/>
  <c r="W333" i="2"/>
  <c r="W334" i="2"/>
  <c r="W335" i="2"/>
  <c r="W336" i="2"/>
  <c r="W337" i="2"/>
  <c r="W338" i="2"/>
  <c r="W339" i="2"/>
  <c r="W340" i="2"/>
  <c r="W341" i="2"/>
  <c r="W342" i="2"/>
  <c r="W343" i="2"/>
  <c r="W344" i="2"/>
  <c r="W345" i="2"/>
  <c r="W346" i="2"/>
  <c r="W347" i="2"/>
  <c r="W348" i="2"/>
  <c r="W349" i="2"/>
  <c r="W350" i="2"/>
  <c r="W351" i="2"/>
  <c r="W352" i="2"/>
  <c r="W353" i="2"/>
  <c r="W354" i="2"/>
  <c r="W355" i="2"/>
  <c r="W356" i="2"/>
  <c r="W357" i="2"/>
  <c r="W358" i="2"/>
  <c r="W9" i="2"/>
  <c r="T9" i="2"/>
  <c r="R3" i="6"/>
  <c r="H3" i="6"/>
  <c r="B7" i="6"/>
  <c r="B8" i="6"/>
  <c r="A9" i="6"/>
  <c r="B10" i="6"/>
  <c r="B11" i="6"/>
  <c r="B12" i="6"/>
  <c r="B14" i="6"/>
  <c r="A15" i="6"/>
  <c r="A17" i="6"/>
  <c r="B17" i="6"/>
  <c r="A18" i="6"/>
  <c r="B19" i="6"/>
  <c r="B22" i="6"/>
  <c r="B23" i="6"/>
  <c r="A25" i="6"/>
  <c r="B25" i="6"/>
  <c r="A27" i="6"/>
  <c r="B28" i="6"/>
  <c r="B30" i="6"/>
  <c r="A31" i="6"/>
  <c r="B31" i="6"/>
  <c r="B32" i="6"/>
  <c r="A34" i="6"/>
  <c r="B34" i="6"/>
  <c r="B36" i="6"/>
  <c r="B38" i="6"/>
  <c r="A42" i="6"/>
  <c r="B43" i="6"/>
  <c r="A44" i="6"/>
  <c r="A47" i="6"/>
  <c r="A49" i="6"/>
  <c r="B49" i="6"/>
  <c r="B52" i="6"/>
  <c r="B54" i="6"/>
  <c r="A56" i="6"/>
  <c r="B58" i="6"/>
  <c r="A60" i="6"/>
  <c r="A61" i="6"/>
  <c r="B61" i="6"/>
  <c r="A62" i="6"/>
  <c r="B63" i="6"/>
  <c r="B65" i="6"/>
  <c r="B67" i="6"/>
  <c r="A70" i="6"/>
  <c r="B70" i="6"/>
  <c r="B72" i="6"/>
  <c r="B80" i="6"/>
  <c r="B83" i="6"/>
  <c r="A88" i="6"/>
  <c r="B89" i="6"/>
  <c r="B92" i="6"/>
  <c r="A97" i="6"/>
  <c r="A98" i="6"/>
  <c r="B101" i="6"/>
  <c r="A105" i="6"/>
  <c r="B106" i="6"/>
  <c r="A109" i="6"/>
  <c r="B110" i="6"/>
  <c r="A112" i="6"/>
  <c r="A113" i="6"/>
  <c r="A116" i="6"/>
  <c r="A118" i="6"/>
  <c r="A119" i="6"/>
  <c r="A121" i="6"/>
  <c r="B122" i="6"/>
  <c r="A124" i="6"/>
  <c r="B125" i="6"/>
  <c r="B128" i="6"/>
  <c r="B131" i="6"/>
  <c r="A132" i="6"/>
  <c r="B133" i="6"/>
  <c r="B135" i="6"/>
  <c r="A139" i="6"/>
  <c r="A141" i="6"/>
  <c r="B142" i="6"/>
  <c r="A145" i="6"/>
  <c r="B146" i="6"/>
  <c r="B147" i="6"/>
  <c r="B150" i="6"/>
  <c r="A152" i="6"/>
  <c r="A154" i="6"/>
  <c r="A156" i="6"/>
  <c r="B157" i="6"/>
  <c r="B159" i="6"/>
  <c r="B160" i="6"/>
  <c r="A162" i="6"/>
  <c r="B163" i="6"/>
  <c r="B165" i="6"/>
  <c r="A166" i="6"/>
  <c r="B166" i="6"/>
  <c r="B167" i="6"/>
  <c r="B168" i="6"/>
  <c r="B170" i="6"/>
  <c r="B172" i="6"/>
  <c r="B174" i="6"/>
  <c r="A175" i="6"/>
  <c r="A178" i="6"/>
  <c r="A180" i="6"/>
  <c r="B181" i="6"/>
  <c r="A182" i="6"/>
  <c r="B183" i="6"/>
  <c r="B185" i="6"/>
  <c r="A186" i="6"/>
  <c r="B194" i="6"/>
  <c r="B196" i="6"/>
  <c r="A198" i="6"/>
  <c r="B198" i="6"/>
  <c r="A200" i="6"/>
  <c r="B200" i="6"/>
  <c r="B201" i="6"/>
  <c r="B202" i="6"/>
  <c r="A204" i="6"/>
  <c r="B205" i="6"/>
  <c r="B206" i="6"/>
  <c r="A207" i="6"/>
  <c r="B207" i="6"/>
  <c r="A209" i="6"/>
  <c r="B209" i="6"/>
  <c r="B211" i="6"/>
  <c r="A212" i="6"/>
  <c r="B213" i="6"/>
  <c r="B214" i="6"/>
  <c r="A215" i="6"/>
  <c r="B215" i="6"/>
  <c r="B218" i="6"/>
  <c r="A219" i="6"/>
  <c r="B220" i="6"/>
  <c r="B222" i="6"/>
  <c r="A223" i="6"/>
  <c r="B226" i="6"/>
  <c r="A227" i="6"/>
  <c r="B228" i="6"/>
  <c r="A230" i="6"/>
  <c r="B230" i="6"/>
  <c r="A232" i="6"/>
  <c r="A234" i="6"/>
  <c r="B234" i="6"/>
  <c r="A236" i="6"/>
  <c r="B236" i="6"/>
  <c r="A237" i="6"/>
  <c r="A238" i="6"/>
  <c r="B239" i="6"/>
  <c r="A240" i="6"/>
  <c r="A242" i="6"/>
  <c r="B242" i="6"/>
  <c r="A243" i="6"/>
  <c r="B244" i="6"/>
  <c r="A245" i="6"/>
  <c r="A247" i="6"/>
  <c r="B248" i="6"/>
  <c r="A250" i="6"/>
  <c r="A251" i="6"/>
  <c r="B252" i="6"/>
  <c r="B260" i="6"/>
  <c r="B264" i="6"/>
  <c r="B267" i="6"/>
  <c r="B268" i="6"/>
  <c r="A272" i="6"/>
  <c r="A273" i="6"/>
  <c r="A275" i="6"/>
  <c r="B276" i="6"/>
  <c r="A278" i="6"/>
  <c r="B278" i="6"/>
  <c r="A279" i="6"/>
  <c r="A280" i="6"/>
  <c r="A284" i="6"/>
  <c r="B287" i="6"/>
  <c r="B289" i="6"/>
  <c r="A290" i="6"/>
  <c r="B291" i="6"/>
  <c r="A292" i="6"/>
  <c r="B293" i="6"/>
  <c r="B295" i="6"/>
  <c r="A297" i="6"/>
  <c r="B297" i="6"/>
  <c r="B301" i="6"/>
  <c r="B302" i="6"/>
  <c r="B304" i="6"/>
  <c r="B306" i="6"/>
  <c r="B307" i="6"/>
  <c r="A308" i="6"/>
  <c r="B311" i="6"/>
  <c r="B312" i="6"/>
  <c r="B314" i="6"/>
  <c r="B316" i="6"/>
  <c r="A320" i="6"/>
  <c r="B320" i="6"/>
  <c r="B321" i="6"/>
  <c r="B322" i="6"/>
  <c r="B323" i="6"/>
  <c r="A324" i="6"/>
  <c r="B325" i="6"/>
  <c r="B327" i="6"/>
  <c r="A328" i="6"/>
  <c r="B329" i="6"/>
  <c r="B331" i="6"/>
  <c r="A332" i="6"/>
  <c r="B333" i="6"/>
  <c r="A336" i="6"/>
  <c r="B344" i="6"/>
  <c r="B345" i="6"/>
  <c r="B347" i="6"/>
  <c r="B349" i="6"/>
  <c r="A351" i="6"/>
  <c r="A353" i="6"/>
  <c r="B353" i="6"/>
  <c r="A354" i="6"/>
  <c r="AK3" i="2"/>
  <c r="K9" i="2"/>
  <c r="AK4" i="2" s="1"/>
  <c r="BB3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AA3" i="2"/>
  <c r="H9" i="2"/>
  <c r="AA4" i="2" s="1"/>
  <c r="AR3" i="2"/>
  <c r="N9" i="2"/>
  <c r="S9" i="2"/>
  <c r="N10" i="2"/>
  <c r="S10" i="2"/>
  <c r="N11" i="2"/>
  <c r="S11" i="2"/>
  <c r="N12" i="2"/>
  <c r="S12" i="2"/>
  <c r="N13" i="2"/>
  <c r="S13" i="2"/>
  <c r="N14" i="2"/>
  <c r="S14" i="2"/>
  <c r="N15" i="2"/>
  <c r="S15" i="2"/>
  <c r="N16" i="2"/>
  <c r="S16" i="2"/>
  <c r="N17" i="2"/>
  <c r="S17" i="2"/>
  <c r="N18" i="2"/>
  <c r="S18" i="2"/>
  <c r="N19" i="2"/>
  <c r="S19" i="2"/>
  <c r="N20" i="2"/>
  <c r="S20" i="2"/>
  <c r="N21" i="2"/>
  <c r="S21" i="2"/>
  <c r="N22" i="2"/>
  <c r="S22" i="2"/>
  <c r="N23" i="2"/>
  <c r="S23" i="2"/>
  <c r="N24" i="2"/>
  <c r="S24" i="2"/>
  <c r="N25" i="2"/>
  <c r="S25" i="2"/>
  <c r="N26" i="2"/>
  <c r="S26" i="2"/>
  <c r="N27" i="2"/>
  <c r="S27" i="2"/>
  <c r="N28" i="2"/>
  <c r="S28" i="2"/>
  <c r="N29" i="2"/>
  <c r="S29" i="2"/>
  <c r="N30" i="2"/>
  <c r="S30" i="2"/>
  <c r="N31" i="2"/>
  <c r="S31" i="2"/>
  <c r="N32" i="2"/>
  <c r="S32" i="2"/>
  <c r="N33" i="2"/>
  <c r="S33" i="2"/>
  <c r="N34" i="2"/>
  <c r="S34" i="2"/>
  <c r="N35" i="2"/>
  <c r="S35" i="2"/>
  <c r="N36" i="2"/>
  <c r="S36" i="2"/>
  <c r="N37" i="2"/>
  <c r="S37" i="2"/>
  <c r="N38" i="2"/>
  <c r="S38" i="2"/>
  <c r="N39" i="2"/>
  <c r="S39" i="2"/>
  <c r="N40" i="2"/>
  <c r="S40" i="2"/>
  <c r="N41" i="2"/>
  <c r="S41" i="2"/>
  <c r="N42" i="2"/>
  <c r="S42" i="2"/>
  <c r="N43" i="2"/>
  <c r="S43" i="2"/>
  <c r="N44" i="2"/>
  <c r="S44" i="2"/>
  <c r="N45" i="2"/>
  <c r="S45" i="2"/>
  <c r="N46" i="2"/>
  <c r="S46" i="2"/>
  <c r="N47" i="2"/>
  <c r="S47" i="2"/>
  <c r="N48" i="2"/>
  <c r="S48" i="2"/>
  <c r="N49" i="2"/>
  <c r="S49" i="2"/>
  <c r="N50" i="2"/>
  <c r="S50" i="2"/>
  <c r="N51" i="2"/>
  <c r="S51" i="2"/>
  <c r="N52" i="2"/>
  <c r="S52" i="2"/>
  <c r="N53" i="2"/>
  <c r="S53" i="2"/>
  <c r="N54" i="2"/>
  <c r="S54" i="2"/>
  <c r="N55" i="2"/>
  <c r="S55" i="2"/>
  <c r="N56" i="2"/>
  <c r="S56" i="2"/>
  <c r="N57" i="2"/>
  <c r="S57" i="2"/>
  <c r="N58" i="2"/>
  <c r="S58" i="2"/>
  <c r="N59" i="2"/>
  <c r="S59" i="2"/>
  <c r="N60" i="2"/>
  <c r="S60" i="2"/>
  <c r="N61" i="2"/>
  <c r="S61" i="2"/>
  <c r="N62" i="2"/>
  <c r="S62" i="2"/>
  <c r="N63" i="2"/>
  <c r="S63" i="2"/>
  <c r="N64" i="2"/>
  <c r="S64" i="2"/>
  <c r="N65" i="2"/>
  <c r="S65" i="2"/>
  <c r="N66" i="2"/>
  <c r="S66" i="2"/>
  <c r="N67" i="2"/>
  <c r="S67" i="2"/>
  <c r="N68" i="2"/>
  <c r="S68" i="2"/>
  <c r="N69" i="2"/>
  <c r="S69" i="2"/>
  <c r="N70" i="2"/>
  <c r="S70" i="2"/>
  <c r="N71" i="2"/>
  <c r="S71" i="2"/>
  <c r="N72" i="2"/>
  <c r="S72" i="2"/>
  <c r="N73" i="2"/>
  <c r="S73" i="2"/>
  <c r="N74" i="2"/>
  <c r="S74" i="2"/>
  <c r="N75" i="2"/>
  <c r="S75" i="2"/>
  <c r="N76" i="2"/>
  <c r="S76" i="2"/>
  <c r="N77" i="2"/>
  <c r="S77" i="2"/>
  <c r="N78" i="2"/>
  <c r="S78" i="2"/>
  <c r="N79" i="2"/>
  <c r="S79" i="2"/>
  <c r="N80" i="2"/>
  <c r="S80" i="2"/>
  <c r="N81" i="2"/>
  <c r="S81" i="2"/>
  <c r="N82" i="2"/>
  <c r="S82" i="2"/>
  <c r="N83" i="2"/>
  <c r="S83" i="2"/>
  <c r="N84" i="2"/>
  <c r="S84" i="2"/>
  <c r="N85" i="2"/>
  <c r="S85" i="2"/>
  <c r="N86" i="2"/>
  <c r="S86" i="2"/>
  <c r="N87" i="2"/>
  <c r="S87" i="2"/>
  <c r="N88" i="2"/>
  <c r="S88" i="2"/>
  <c r="N89" i="2"/>
  <c r="S89" i="2"/>
  <c r="N90" i="2"/>
  <c r="S90" i="2"/>
  <c r="N91" i="2"/>
  <c r="S91" i="2"/>
  <c r="N92" i="2"/>
  <c r="S92" i="2"/>
  <c r="N93" i="2"/>
  <c r="S93" i="2"/>
  <c r="N94" i="2"/>
  <c r="S94" i="2"/>
  <c r="N95" i="2"/>
  <c r="S95" i="2"/>
  <c r="N96" i="2"/>
  <c r="S96" i="2"/>
  <c r="N97" i="2"/>
  <c r="S97" i="2"/>
  <c r="N98" i="2"/>
  <c r="S98" i="2"/>
  <c r="N99" i="2"/>
  <c r="S99" i="2"/>
  <c r="N100" i="2"/>
  <c r="S100" i="2"/>
  <c r="N101" i="2"/>
  <c r="S101" i="2"/>
  <c r="N102" i="2"/>
  <c r="S102" i="2"/>
  <c r="N103" i="2"/>
  <c r="S103" i="2"/>
  <c r="N104" i="2"/>
  <c r="S104" i="2"/>
  <c r="N105" i="2"/>
  <c r="S105" i="2"/>
  <c r="N106" i="2"/>
  <c r="S106" i="2"/>
  <c r="N107" i="2"/>
  <c r="S107" i="2"/>
  <c r="N108" i="2"/>
  <c r="S108" i="2"/>
  <c r="N109" i="2"/>
  <c r="S109" i="2"/>
  <c r="N110" i="2"/>
  <c r="S110" i="2"/>
  <c r="N111" i="2"/>
  <c r="S111" i="2"/>
  <c r="N112" i="2"/>
  <c r="S112" i="2"/>
  <c r="N113" i="2"/>
  <c r="S113" i="2"/>
  <c r="N114" i="2"/>
  <c r="S114" i="2"/>
  <c r="N115" i="2"/>
  <c r="S115" i="2"/>
  <c r="N116" i="2"/>
  <c r="S116" i="2"/>
  <c r="N117" i="2"/>
  <c r="S117" i="2"/>
  <c r="N118" i="2"/>
  <c r="S118" i="2"/>
  <c r="N119" i="2"/>
  <c r="S119" i="2"/>
  <c r="N120" i="2"/>
  <c r="S120" i="2"/>
  <c r="N121" i="2"/>
  <c r="S121" i="2"/>
  <c r="N122" i="2"/>
  <c r="S122" i="2"/>
  <c r="N123" i="2"/>
  <c r="S123" i="2"/>
  <c r="N124" i="2"/>
  <c r="S124" i="2"/>
  <c r="N125" i="2"/>
  <c r="S125" i="2"/>
  <c r="N126" i="2"/>
  <c r="S126" i="2"/>
  <c r="N127" i="2"/>
  <c r="S127" i="2"/>
  <c r="N128" i="2"/>
  <c r="S128" i="2"/>
  <c r="N129" i="2"/>
  <c r="S129" i="2"/>
  <c r="N130" i="2"/>
  <c r="S130" i="2"/>
  <c r="N131" i="2"/>
  <c r="S131" i="2"/>
  <c r="N132" i="2"/>
  <c r="S132" i="2"/>
  <c r="N133" i="2"/>
  <c r="S133" i="2"/>
  <c r="N134" i="2"/>
  <c r="S134" i="2"/>
  <c r="N135" i="2"/>
  <c r="S135" i="2"/>
  <c r="N136" i="2"/>
  <c r="S136" i="2"/>
  <c r="N137" i="2"/>
  <c r="S137" i="2"/>
  <c r="N138" i="2"/>
  <c r="S138" i="2"/>
  <c r="N139" i="2"/>
  <c r="S139" i="2"/>
  <c r="N140" i="2"/>
  <c r="S140" i="2"/>
  <c r="N141" i="2"/>
  <c r="S141" i="2"/>
  <c r="N142" i="2"/>
  <c r="S142" i="2"/>
  <c r="N143" i="2"/>
  <c r="S143" i="2"/>
  <c r="N144" i="2"/>
  <c r="S144" i="2"/>
  <c r="N145" i="2"/>
  <c r="S145" i="2"/>
  <c r="N146" i="2"/>
  <c r="S146" i="2"/>
  <c r="N147" i="2"/>
  <c r="S147" i="2"/>
  <c r="N148" i="2"/>
  <c r="S148" i="2"/>
  <c r="N149" i="2"/>
  <c r="S149" i="2"/>
  <c r="N150" i="2"/>
  <c r="S150" i="2"/>
  <c r="N151" i="2"/>
  <c r="S151" i="2"/>
  <c r="N152" i="2"/>
  <c r="S152" i="2"/>
  <c r="N153" i="2"/>
  <c r="S153" i="2"/>
  <c r="N154" i="2"/>
  <c r="S154" i="2"/>
  <c r="N155" i="2"/>
  <c r="S155" i="2"/>
  <c r="N156" i="2"/>
  <c r="S156" i="2"/>
  <c r="N157" i="2"/>
  <c r="S157" i="2"/>
  <c r="N158" i="2"/>
  <c r="S158" i="2"/>
  <c r="N159" i="2"/>
  <c r="S159" i="2"/>
  <c r="N160" i="2"/>
  <c r="S160" i="2"/>
  <c r="N161" i="2"/>
  <c r="S161" i="2"/>
  <c r="N162" i="2"/>
  <c r="S162" i="2"/>
  <c r="N163" i="2"/>
  <c r="S163" i="2"/>
  <c r="N164" i="2"/>
  <c r="S164" i="2"/>
  <c r="N165" i="2"/>
  <c r="S165" i="2"/>
  <c r="N166" i="2"/>
  <c r="S166" i="2"/>
  <c r="N167" i="2"/>
  <c r="S167" i="2"/>
  <c r="N168" i="2"/>
  <c r="S168" i="2"/>
  <c r="N169" i="2"/>
  <c r="S169" i="2"/>
  <c r="N170" i="2"/>
  <c r="S170" i="2"/>
  <c r="N171" i="2"/>
  <c r="S171" i="2"/>
  <c r="N172" i="2"/>
  <c r="S172" i="2"/>
  <c r="N173" i="2"/>
  <c r="S173" i="2"/>
  <c r="N174" i="2"/>
  <c r="S174" i="2"/>
  <c r="N175" i="2"/>
  <c r="S175" i="2"/>
  <c r="N176" i="2"/>
  <c r="S176" i="2"/>
  <c r="N177" i="2"/>
  <c r="S177" i="2"/>
  <c r="N178" i="2"/>
  <c r="S178" i="2"/>
  <c r="N179" i="2"/>
  <c r="S179" i="2"/>
  <c r="N180" i="2"/>
  <c r="S180" i="2"/>
  <c r="N181" i="2"/>
  <c r="S181" i="2"/>
  <c r="N182" i="2"/>
  <c r="S182" i="2"/>
  <c r="N183" i="2"/>
  <c r="S183" i="2"/>
  <c r="N184" i="2"/>
  <c r="S184" i="2"/>
  <c r="N185" i="2"/>
  <c r="S185" i="2"/>
  <c r="N186" i="2"/>
  <c r="S186" i="2"/>
  <c r="N187" i="2"/>
  <c r="S187" i="2"/>
  <c r="N188" i="2"/>
  <c r="S188" i="2"/>
  <c r="N189" i="2"/>
  <c r="S189" i="2"/>
  <c r="N190" i="2"/>
  <c r="S190" i="2"/>
  <c r="N191" i="2"/>
  <c r="S191" i="2"/>
  <c r="N192" i="2"/>
  <c r="S192" i="2"/>
  <c r="N193" i="2"/>
  <c r="S193" i="2"/>
  <c r="N194" i="2"/>
  <c r="S194" i="2"/>
  <c r="N195" i="2"/>
  <c r="S195" i="2"/>
  <c r="N196" i="2"/>
  <c r="S196" i="2"/>
  <c r="N197" i="2"/>
  <c r="S197" i="2"/>
  <c r="N198" i="2"/>
  <c r="S198" i="2"/>
  <c r="N199" i="2"/>
  <c r="S199" i="2"/>
  <c r="N200" i="2"/>
  <c r="S200" i="2"/>
  <c r="N201" i="2"/>
  <c r="S201" i="2"/>
  <c r="N202" i="2"/>
  <c r="S202" i="2"/>
  <c r="N203" i="2"/>
  <c r="S203" i="2"/>
  <c r="N204" i="2"/>
  <c r="S204" i="2"/>
  <c r="N205" i="2"/>
  <c r="S205" i="2"/>
  <c r="N206" i="2"/>
  <c r="S206" i="2"/>
  <c r="N207" i="2"/>
  <c r="S207" i="2"/>
  <c r="N208" i="2"/>
  <c r="S208" i="2"/>
  <c r="N209" i="2"/>
  <c r="S209" i="2"/>
  <c r="N210" i="2"/>
  <c r="S210" i="2"/>
  <c r="N211" i="2"/>
  <c r="S211" i="2"/>
  <c r="N212" i="2"/>
  <c r="S212" i="2"/>
  <c r="N213" i="2"/>
  <c r="S213" i="2"/>
  <c r="N214" i="2"/>
  <c r="S214" i="2"/>
  <c r="N215" i="2"/>
  <c r="S215" i="2"/>
  <c r="N216" i="2"/>
  <c r="S216" i="2"/>
  <c r="N217" i="2"/>
  <c r="S217" i="2"/>
  <c r="N218" i="2"/>
  <c r="S218" i="2"/>
  <c r="N219" i="2"/>
  <c r="S219" i="2"/>
  <c r="N220" i="2"/>
  <c r="S220" i="2"/>
  <c r="N221" i="2"/>
  <c r="S221" i="2"/>
  <c r="N222" i="2"/>
  <c r="S222" i="2"/>
  <c r="N223" i="2"/>
  <c r="S223" i="2"/>
  <c r="N224" i="2"/>
  <c r="S224" i="2"/>
  <c r="N225" i="2"/>
  <c r="S225" i="2"/>
  <c r="N226" i="2"/>
  <c r="S226" i="2"/>
  <c r="N227" i="2"/>
  <c r="S227" i="2"/>
  <c r="N228" i="2"/>
  <c r="S228" i="2"/>
  <c r="N229" i="2"/>
  <c r="S229" i="2"/>
  <c r="N230" i="2"/>
  <c r="S230" i="2"/>
  <c r="N231" i="2"/>
  <c r="S231" i="2"/>
  <c r="N232" i="2"/>
  <c r="S232" i="2"/>
  <c r="N233" i="2"/>
  <c r="S233" i="2"/>
  <c r="N234" i="2"/>
  <c r="S234" i="2"/>
  <c r="N235" i="2"/>
  <c r="S235" i="2"/>
  <c r="N236" i="2"/>
  <c r="S236" i="2"/>
  <c r="N237" i="2"/>
  <c r="S237" i="2"/>
  <c r="N238" i="2"/>
  <c r="S238" i="2"/>
  <c r="N239" i="2"/>
  <c r="S239" i="2"/>
  <c r="N240" i="2"/>
  <c r="S240" i="2"/>
  <c r="N241" i="2"/>
  <c r="S241" i="2"/>
  <c r="N242" i="2"/>
  <c r="S242" i="2"/>
  <c r="N243" i="2"/>
  <c r="S243" i="2"/>
  <c r="N244" i="2"/>
  <c r="S244" i="2"/>
  <c r="N245" i="2"/>
  <c r="S245" i="2"/>
  <c r="N246" i="2"/>
  <c r="S246" i="2"/>
  <c r="N247" i="2"/>
  <c r="S247" i="2"/>
  <c r="N248" i="2"/>
  <c r="S248" i="2"/>
  <c r="N249" i="2"/>
  <c r="S249" i="2"/>
  <c r="N250" i="2"/>
  <c r="S250" i="2"/>
  <c r="N251" i="2"/>
  <c r="S251" i="2"/>
  <c r="N252" i="2"/>
  <c r="S252" i="2"/>
  <c r="N253" i="2"/>
  <c r="S253" i="2"/>
  <c r="N254" i="2"/>
  <c r="S254" i="2"/>
  <c r="N255" i="2"/>
  <c r="S255" i="2"/>
  <c r="N256" i="2"/>
  <c r="S256" i="2"/>
  <c r="N257" i="2"/>
  <c r="S257" i="2"/>
  <c r="N258" i="2"/>
  <c r="S258" i="2"/>
  <c r="N259" i="2"/>
  <c r="S259" i="2"/>
  <c r="N260" i="2"/>
  <c r="S260" i="2"/>
  <c r="N261" i="2"/>
  <c r="S261" i="2"/>
  <c r="N262" i="2"/>
  <c r="S262" i="2"/>
  <c r="N263" i="2"/>
  <c r="S263" i="2"/>
  <c r="N264" i="2"/>
  <c r="S264" i="2"/>
  <c r="N265" i="2"/>
  <c r="S265" i="2"/>
  <c r="N266" i="2"/>
  <c r="S266" i="2"/>
  <c r="N267" i="2"/>
  <c r="S267" i="2"/>
  <c r="N268" i="2"/>
  <c r="S268" i="2"/>
  <c r="N269" i="2"/>
  <c r="S269" i="2"/>
  <c r="N270" i="2"/>
  <c r="S270" i="2"/>
  <c r="N271" i="2"/>
  <c r="S271" i="2"/>
  <c r="N272" i="2"/>
  <c r="S272" i="2"/>
  <c r="N273" i="2"/>
  <c r="S273" i="2"/>
  <c r="N274" i="2"/>
  <c r="S274" i="2"/>
  <c r="N275" i="2"/>
  <c r="S275" i="2"/>
  <c r="N276" i="2"/>
  <c r="S276" i="2"/>
  <c r="N277" i="2"/>
  <c r="S277" i="2"/>
  <c r="N278" i="2"/>
  <c r="S278" i="2"/>
  <c r="N279" i="2"/>
  <c r="S279" i="2"/>
  <c r="N280" i="2"/>
  <c r="S280" i="2"/>
  <c r="N281" i="2"/>
  <c r="S281" i="2"/>
  <c r="N282" i="2"/>
  <c r="S282" i="2"/>
  <c r="N283" i="2"/>
  <c r="S283" i="2"/>
  <c r="N284" i="2"/>
  <c r="S284" i="2"/>
  <c r="N285" i="2"/>
  <c r="S285" i="2"/>
  <c r="N286" i="2"/>
  <c r="S286" i="2"/>
  <c r="N287" i="2"/>
  <c r="S287" i="2"/>
  <c r="N288" i="2"/>
  <c r="S288" i="2"/>
  <c r="N289" i="2"/>
  <c r="S289" i="2"/>
  <c r="N290" i="2"/>
  <c r="S290" i="2"/>
  <c r="N291" i="2"/>
  <c r="S291" i="2"/>
  <c r="N292" i="2"/>
  <c r="S292" i="2"/>
  <c r="N293" i="2"/>
  <c r="S293" i="2"/>
  <c r="N294" i="2"/>
  <c r="S294" i="2"/>
  <c r="N295" i="2"/>
  <c r="S295" i="2"/>
  <c r="N296" i="2"/>
  <c r="S296" i="2"/>
  <c r="N297" i="2"/>
  <c r="S297" i="2"/>
  <c r="N298" i="2"/>
  <c r="S298" i="2"/>
  <c r="N299" i="2"/>
  <c r="S299" i="2"/>
  <c r="N300" i="2"/>
  <c r="S300" i="2"/>
  <c r="N301" i="2"/>
  <c r="S301" i="2"/>
  <c r="N302" i="2"/>
  <c r="S302" i="2"/>
  <c r="N303" i="2"/>
  <c r="S303" i="2"/>
  <c r="N304" i="2"/>
  <c r="S304" i="2"/>
  <c r="N305" i="2"/>
  <c r="S305" i="2"/>
  <c r="N306" i="2"/>
  <c r="S306" i="2"/>
  <c r="N307" i="2"/>
  <c r="S307" i="2"/>
  <c r="N308" i="2"/>
  <c r="S308" i="2"/>
  <c r="N309" i="2"/>
  <c r="S309" i="2"/>
  <c r="N310" i="2"/>
  <c r="S310" i="2"/>
  <c r="N311" i="2"/>
  <c r="S311" i="2"/>
  <c r="N312" i="2"/>
  <c r="S312" i="2"/>
  <c r="N313" i="2"/>
  <c r="S313" i="2"/>
  <c r="N314" i="2"/>
  <c r="S314" i="2"/>
  <c r="N315" i="2"/>
  <c r="S315" i="2"/>
  <c r="N316" i="2"/>
  <c r="S316" i="2"/>
  <c r="N317" i="2"/>
  <c r="S317" i="2"/>
  <c r="N318" i="2"/>
  <c r="S318" i="2"/>
  <c r="N319" i="2"/>
  <c r="S319" i="2"/>
  <c r="N320" i="2"/>
  <c r="S320" i="2"/>
  <c r="N321" i="2"/>
  <c r="S321" i="2"/>
  <c r="N322" i="2"/>
  <c r="S322" i="2"/>
  <c r="N323" i="2"/>
  <c r="S323" i="2"/>
  <c r="N324" i="2"/>
  <c r="S324" i="2"/>
  <c r="N325" i="2"/>
  <c r="S325" i="2"/>
  <c r="N326" i="2"/>
  <c r="S326" i="2"/>
  <c r="N327" i="2"/>
  <c r="S327" i="2"/>
  <c r="N328" i="2"/>
  <c r="S328" i="2"/>
  <c r="N329" i="2"/>
  <c r="S329" i="2"/>
  <c r="N330" i="2"/>
  <c r="S330" i="2"/>
  <c r="N331" i="2"/>
  <c r="S331" i="2"/>
  <c r="N332" i="2"/>
  <c r="S332" i="2"/>
  <c r="N333" i="2"/>
  <c r="S333" i="2"/>
  <c r="N334" i="2"/>
  <c r="S334" i="2"/>
  <c r="N335" i="2"/>
  <c r="S335" i="2"/>
  <c r="N336" i="2"/>
  <c r="S336" i="2"/>
  <c r="N337" i="2"/>
  <c r="S337" i="2"/>
  <c r="N338" i="2"/>
  <c r="S338" i="2"/>
  <c r="N339" i="2"/>
  <c r="S339" i="2"/>
  <c r="N340" i="2"/>
  <c r="S340" i="2"/>
  <c r="N341" i="2"/>
  <c r="S341" i="2"/>
  <c r="N342" i="2"/>
  <c r="S342" i="2"/>
  <c r="N343" i="2"/>
  <c r="S343" i="2"/>
  <c r="N344" i="2"/>
  <c r="S344" i="2"/>
  <c r="N345" i="2"/>
  <c r="S345" i="2"/>
  <c r="N346" i="2"/>
  <c r="S346" i="2"/>
  <c r="N347" i="2"/>
  <c r="S347" i="2"/>
  <c r="N348" i="2"/>
  <c r="S348" i="2"/>
  <c r="N349" i="2"/>
  <c r="S349" i="2"/>
  <c r="N350" i="2"/>
  <c r="S350" i="2"/>
  <c r="N351" i="2"/>
  <c r="S351" i="2"/>
  <c r="N352" i="2"/>
  <c r="S352" i="2"/>
  <c r="N353" i="2"/>
  <c r="S353" i="2"/>
  <c r="N354" i="2"/>
  <c r="S354" i="2"/>
  <c r="N355" i="2"/>
  <c r="S355" i="2"/>
  <c r="N356" i="2"/>
  <c r="S356" i="2"/>
  <c r="N357" i="2"/>
  <c r="S357" i="2"/>
  <c r="N358" i="2"/>
  <c r="S35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52" i="2"/>
  <c r="V53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79" i="2"/>
  <c r="V80" i="2"/>
  <c r="V81" i="2"/>
  <c r="V82" i="2"/>
  <c r="V83" i="2"/>
  <c r="V84" i="2"/>
  <c r="V85" i="2"/>
  <c r="V86" i="2"/>
  <c r="V87" i="2"/>
  <c r="V88" i="2"/>
  <c r="V89" i="2"/>
  <c r="V90" i="2"/>
  <c r="V91" i="2"/>
  <c r="V92" i="2"/>
  <c r="V93" i="2"/>
  <c r="V94" i="2"/>
  <c r="V95" i="2"/>
  <c r="V96" i="2"/>
  <c r="V97" i="2"/>
  <c r="V98" i="2"/>
  <c r="V99" i="2"/>
  <c r="V100" i="2"/>
  <c r="V101" i="2"/>
  <c r="V102" i="2"/>
  <c r="V103" i="2"/>
  <c r="V104" i="2"/>
  <c r="V105" i="2"/>
  <c r="V106" i="2"/>
  <c r="V107" i="2"/>
  <c r="V108" i="2"/>
  <c r="V109" i="2"/>
  <c r="V110" i="2"/>
  <c r="V111" i="2"/>
  <c r="V112" i="2"/>
  <c r="V113" i="2"/>
  <c r="V114" i="2"/>
  <c r="V115" i="2"/>
  <c r="V116" i="2"/>
  <c r="V117" i="2"/>
  <c r="V118" i="2"/>
  <c r="V119" i="2"/>
  <c r="V120" i="2"/>
  <c r="V121" i="2"/>
  <c r="V122" i="2"/>
  <c r="V123" i="2"/>
  <c r="V124" i="2"/>
  <c r="V125" i="2"/>
  <c r="V126" i="2"/>
  <c r="V127" i="2"/>
  <c r="V128" i="2"/>
  <c r="V129" i="2"/>
  <c r="V130" i="2"/>
  <c r="V131" i="2"/>
  <c r="V132" i="2"/>
  <c r="V133" i="2"/>
  <c r="V134" i="2"/>
  <c r="V135" i="2"/>
  <c r="V136" i="2"/>
  <c r="V137" i="2"/>
  <c r="V138" i="2"/>
  <c r="V139" i="2"/>
  <c r="V140" i="2"/>
  <c r="V141" i="2"/>
  <c r="V142" i="2"/>
  <c r="V143" i="2"/>
  <c r="V144" i="2"/>
  <c r="V145" i="2"/>
  <c r="V146" i="2"/>
  <c r="V147" i="2"/>
  <c r="V148" i="2"/>
  <c r="V149" i="2"/>
  <c r="V150" i="2"/>
  <c r="V151" i="2"/>
  <c r="V152" i="2"/>
  <c r="V153" i="2"/>
  <c r="V154" i="2"/>
  <c r="V155" i="2"/>
  <c r="V156" i="2"/>
  <c r="V157" i="2"/>
  <c r="V158" i="2"/>
  <c r="V159" i="2"/>
  <c r="V160" i="2"/>
  <c r="V161" i="2"/>
  <c r="V162" i="2"/>
  <c r="V163" i="2"/>
  <c r="V164" i="2"/>
  <c r="V165" i="2"/>
  <c r="V166" i="2"/>
  <c r="V167" i="2"/>
  <c r="V168" i="2"/>
  <c r="V169" i="2"/>
  <c r="V170" i="2"/>
  <c r="V171" i="2"/>
  <c r="V172" i="2"/>
  <c r="V173" i="2"/>
  <c r="V174" i="2"/>
  <c r="V175" i="2"/>
  <c r="V176" i="2"/>
  <c r="V177" i="2"/>
  <c r="V178" i="2"/>
  <c r="V179" i="2"/>
  <c r="V180" i="2"/>
  <c r="V181" i="2"/>
  <c r="V182" i="2"/>
  <c r="V183" i="2"/>
  <c r="V184" i="2"/>
  <c r="V185" i="2"/>
  <c r="V186" i="2"/>
  <c r="V187" i="2"/>
  <c r="V188" i="2"/>
  <c r="V189" i="2"/>
  <c r="V190" i="2"/>
  <c r="V191" i="2"/>
  <c r="V192" i="2"/>
  <c r="V193" i="2"/>
  <c r="V194" i="2"/>
  <c r="V195" i="2"/>
  <c r="V196" i="2"/>
  <c r="V197" i="2"/>
  <c r="V198" i="2"/>
  <c r="V199" i="2"/>
  <c r="V200" i="2"/>
  <c r="V201" i="2"/>
  <c r="V202" i="2"/>
  <c r="V203" i="2"/>
  <c r="V204" i="2"/>
  <c r="V205" i="2"/>
  <c r="V206" i="2"/>
  <c r="V207" i="2"/>
  <c r="V208" i="2"/>
  <c r="V209" i="2"/>
  <c r="V210" i="2"/>
  <c r="V211" i="2"/>
  <c r="V212" i="2"/>
  <c r="V213" i="2"/>
  <c r="V214" i="2"/>
  <c r="V215" i="2"/>
  <c r="V216" i="2"/>
  <c r="V217" i="2"/>
  <c r="V218" i="2"/>
  <c r="V219" i="2"/>
  <c r="V220" i="2"/>
  <c r="V221" i="2"/>
  <c r="V222" i="2"/>
  <c r="V223" i="2"/>
  <c r="V224" i="2"/>
  <c r="V225" i="2"/>
  <c r="V226" i="2"/>
  <c r="V227" i="2"/>
  <c r="V228" i="2"/>
  <c r="V229" i="2"/>
  <c r="V230" i="2"/>
  <c r="V231" i="2"/>
  <c r="V232" i="2"/>
  <c r="V233" i="2"/>
  <c r="V234" i="2"/>
  <c r="V235" i="2"/>
  <c r="V236" i="2"/>
  <c r="V237" i="2"/>
  <c r="V238" i="2"/>
  <c r="V239" i="2"/>
  <c r="V240" i="2"/>
  <c r="V241" i="2"/>
  <c r="V242" i="2"/>
  <c r="V243" i="2"/>
  <c r="V244" i="2"/>
  <c r="V245" i="2"/>
  <c r="V246" i="2"/>
  <c r="V247" i="2"/>
  <c r="V248" i="2"/>
  <c r="V249" i="2"/>
  <c r="V250" i="2"/>
  <c r="V251" i="2"/>
  <c r="V252" i="2"/>
  <c r="V253" i="2"/>
  <c r="V254" i="2"/>
  <c r="V255" i="2"/>
  <c r="V256" i="2"/>
  <c r="V257" i="2"/>
  <c r="V258" i="2"/>
  <c r="V259" i="2"/>
  <c r="V260" i="2"/>
  <c r="V261" i="2"/>
  <c r="V262" i="2"/>
  <c r="V263" i="2"/>
  <c r="V264" i="2"/>
  <c r="V265" i="2"/>
  <c r="V266" i="2"/>
  <c r="V267" i="2"/>
  <c r="V268" i="2"/>
  <c r="V269" i="2"/>
  <c r="V270" i="2"/>
  <c r="V271" i="2"/>
  <c r="V272" i="2"/>
  <c r="V273" i="2"/>
  <c r="V274" i="2"/>
  <c r="V275" i="2"/>
  <c r="V276" i="2"/>
  <c r="V277" i="2"/>
  <c r="V278" i="2"/>
  <c r="V279" i="2"/>
  <c r="V280" i="2"/>
  <c r="V281" i="2"/>
  <c r="V282" i="2"/>
  <c r="V283" i="2"/>
  <c r="V284" i="2"/>
  <c r="V285" i="2"/>
  <c r="V286" i="2"/>
  <c r="V287" i="2"/>
  <c r="V288" i="2"/>
  <c r="V289" i="2"/>
  <c r="V290" i="2"/>
  <c r="V291" i="2"/>
  <c r="V292" i="2"/>
  <c r="V293" i="2"/>
  <c r="V294" i="2"/>
  <c r="V295" i="2"/>
  <c r="V296" i="2"/>
  <c r="V297" i="2"/>
  <c r="V298" i="2"/>
  <c r="V299" i="2"/>
  <c r="V300" i="2"/>
  <c r="V301" i="2"/>
  <c r="V302" i="2"/>
  <c r="V303" i="2"/>
  <c r="V304" i="2"/>
  <c r="V305" i="2"/>
  <c r="V306" i="2"/>
  <c r="V307" i="2"/>
  <c r="V308" i="2"/>
  <c r="V309" i="2"/>
  <c r="V310" i="2"/>
  <c r="V311" i="2"/>
  <c r="V312" i="2"/>
  <c r="V313" i="2"/>
  <c r="V314" i="2"/>
  <c r="V315" i="2"/>
  <c r="V316" i="2"/>
  <c r="V317" i="2"/>
  <c r="V318" i="2"/>
  <c r="V319" i="2"/>
  <c r="V320" i="2"/>
  <c r="V321" i="2"/>
  <c r="V322" i="2"/>
  <c r="V323" i="2"/>
  <c r="V324" i="2"/>
  <c r="V325" i="2"/>
  <c r="V326" i="2"/>
  <c r="V327" i="2"/>
  <c r="V328" i="2"/>
  <c r="V329" i="2"/>
  <c r="V330" i="2"/>
  <c r="V331" i="2"/>
  <c r="V332" i="2"/>
  <c r="V333" i="2"/>
  <c r="V334" i="2"/>
  <c r="V335" i="2"/>
  <c r="V336" i="2"/>
  <c r="V337" i="2"/>
  <c r="V338" i="2"/>
  <c r="V339" i="2"/>
  <c r="V340" i="2"/>
  <c r="V341" i="2"/>
  <c r="V342" i="2"/>
  <c r="V343" i="2"/>
  <c r="V344" i="2"/>
  <c r="V345" i="2"/>
  <c r="V346" i="2"/>
  <c r="V347" i="2"/>
  <c r="V348" i="2"/>
  <c r="V349" i="2"/>
  <c r="V350" i="2"/>
  <c r="V351" i="2"/>
  <c r="V352" i="2"/>
  <c r="V353" i="2"/>
  <c r="V354" i="2"/>
  <c r="V355" i="2"/>
  <c r="V356" i="2"/>
  <c r="V357" i="2"/>
  <c r="V358" i="2"/>
  <c r="R3" i="5"/>
  <c r="H3" i="5"/>
  <c r="B8" i="5"/>
  <c r="B9" i="5"/>
  <c r="B10" i="5"/>
  <c r="B11" i="5"/>
  <c r="B12" i="5"/>
  <c r="B13" i="5"/>
  <c r="B14" i="5"/>
  <c r="B15" i="5"/>
  <c r="B17" i="5"/>
  <c r="B18" i="5"/>
  <c r="B19" i="5"/>
  <c r="B21" i="5"/>
  <c r="B22" i="5"/>
  <c r="B23" i="5"/>
  <c r="B25" i="5"/>
  <c r="B26" i="5"/>
  <c r="B28" i="5"/>
  <c r="B29" i="5"/>
  <c r="B30" i="5"/>
  <c r="B32" i="5"/>
  <c r="B33" i="5"/>
  <c r="B34" i="5"/>
  <c r="B36" i="5"/>
  <c r="B38" i="5"/>
  <c r="B40" i="5"/>
  <c r="B45" i="5"/>
  <c r="B48" i="5"/>
  <c r="B49" i="5"/>
  <c r="B50" i="5"/>
  <c r="B52" i="5"/>
  <c r="B54" i="5"/>
  <c r="B57" i="5"/>
  <c r="B58" i="5"/>
  <c r="B61" i="5"/>
  <c r="B63" i="5"/>
  <c r="B65" i="5"/>
  <c r="B67" i="5"/>
  <c r="B70" i="5"/>
  <c r="B71" i="5"/>
  <c r="B72" i="5"/>
  <c r="B76" i="5"/>
  <c r="B80" i="5"/>
  <c r="B82" i="5"/>
  <c r="B84" i="5"/>
  <c r="B87" i="5"/>
  <c r="B89" i="5"/>
  <c r="B93" i="5"/>
  <c r="B95" i="5"/>
  <c r="B99" i="5"/>
  <c r="B101" i="5"/>
  <c r="B108" i="5"/>
  <c r="B110" i="5"/>
  <c r="B114" i="5"/>
  <c r="B122" i="5"/>
  <c r="B125" i="5"/>
  <c r="B127" i="5"/>
  <c r="B128" i="5"/>
  <c r="B131" i="5"/>
  <c r="B133" i="5"/>
  <c r="B135" i="5"/>
  <c r="B136" i="5"/>
  <c r="B139" i="5"/>
  <c r="B142" i="5"/>
  <c r="B146" i="5"/>
  <c r="B150" i="5"/>
  <c r="B152" i="5"/>
  <c r="B155" i="5"/>
  <c r="B156" i="5"/>
  <c r="B157" i="5"/>
  <c r="B159" i="5"/>
  <c r="B160" i="5"/>
  <c r="B163" i="5"/>
  <c r="B165" i="5"/>
  <c r="B167" i="5"/>
  <c r="B168" i="5"/>
  <c r="B169" i="5"/>
  <c r="B170" i="5"/>
  <c r="B172" i="5"/>
  <c r="B175" i="5"/>
  <c r="B180" i="5"/>
  <c r="B182" i="5"/>
  <c r="B183" i="5"/>
  <c r="B185" i="5"/>
  <c r="B186" i="5"/>
  <c r="B190" i="5"/>
  <c r="B192" i="5"/>
  <c r="B196" i="5"/>
  <c r="B198" i="5"/>
  <c r="B200" i="5"/>
  <c r="B201" i="5"/>
  <c r="B202" i="5"/>
  <c r="B205" i="5"/>
  <c r="B206" i="5"/>
  <c r="B207" i="5"/>
  <c r="B209" i="5"/>
  <c r="B212" i="5"/>
  <c r="B213" i="5"/>
  <c r="B214" i="5"/>
  <c r="B215" i="5"/>
  <c r="B218" i="5"/>
  <c r="B220" i="5"/>
  <c r="B221" i="5"/>
  <c r="B222" i="5"/>
  <c r="B224" i="5"/>
  <c r="B226" i="5"/>
  <c r="B228" i="5"/>
  <c r="B230" i="5"/>
  <c r="B234" i="5"/>
  <c r="B236" i="5"/>
  <c r="B239" i="5"/>
  <c r="B242" i="5"/>
  <c r="B244" i="5"/>
  <c r="B248" i="5"/>
  <c r="B250" i="5"/>
  <c r="B252" i="5"/>
  <c r="B258" i="5"/>
  <c r="B260" i="5"/>
  <c r="B264" i="5"/>
  <c r="B266" i="5"/>
  <c r="B272" i="5"/>
  <c r="B274" i="5"/>
  <c r="B276" i="5"/>
  <c r="B278" i="5"/>
  <c r="B279" i="5"/>
  <c r="B281" i="5"/>
  <c r="B283" i="5"/>
  <c r="B285" i="5"/>
  <c r="B288" i="5"/>
  <c r="B289" i="5"/>
  <c r="B291" i="5"/>
  <c r="B293" i="5"/>
  <c r="B294" i="5"/>
  <c r="B295" i="5"/>
  <c r="B297" i="5"/>
  <c r="B298" i="5"/>
  <c r="B300" i="5"/>
  <c r="B302" i="5"/>
  <c r="B304" i="5"/>
  <c r="B305" i="5"/>
  <c r="B306" i="5"/>
  <c r="B309" i="5"/>
  <c r="B311" i="5"/>
  <c r="B312" i="5"/>
  <c r="B314" i="5"/>
  <c r="B316" i="5"/>
  <c r="B320" i="5"/>
  <c r="B321" i="5"/>
  <c r="B322" i="5"/>
  <c r="B323" i="5"/>
  <c r="B324" i="5"/>
  <c r="B325" i="5"/>
  <c r="B327" i="5"/>
  <c r="B329" i="5"/>
  <c r="B331" i="5"/>
  <c r="B333" i="5"/>
  <c r="B344" i="5"/>
  <c r="B345" i="5"/>
  <c r="B347" i="5"/>
  <c r="B348" i="5"/>
  <c r="B349" i="5"/>
  <c r="B7" i="5"/>
  <c r="A9" i="5"/>
  <c r="A11" i="5"/>
  <c r="A13" i="5"/>
  <c r="A15" i="5"/>
  <c r="A17" i="5"/>
  <c r="A25" i="5"/>
  <c r="A27" i="5"/>
  <c r="A28" i="5"/>
  <c r="A31" i="5"/>
  <c r="A33" i="5"/>
  <c r="A37" i="5"/>
  <c r="A38" i="5"/>
  <c r="A39" i="5"/>
  <c r="A42" i="5"/>
  <c r="A44" i="5"/>
  <c r="A46" i="5"/>
  <c r="A47" i="5"/>
  <c r="A51" i="5"/>
  <c r="A56" i="5"/>
  <c r="A60" i="5"/>
  <c r="A62" i="5"/>
  <c r="A64" i="5"/>
  <c r="A66" i="5"/>
  <c r="A69" i="5"/>
  <c r="A70" i="5"/>
  <c r="A71" i="5"/>
  <c r="A76" i="5"/>
  <c r="A77" i="5"/>
  <c r="A79" i="5"/>
  <c r="A80" i="5"/>
  <c r="A87" i="5"/>
  <c r="A88" i="5"/>
  <c r="A92" i="5"/>
  <c r="A93" i="5"/>
  <c r="A105" i="5"/>
  <c r="A109" i="5"/>
  <c r="A114" i="5"/>
  <c r="A115" i="5"/>
  <c r="A116" i="5"/>
  <c r="A120" i="5"/>
  <c r="A121" i="5"/>
  <c r="A124" i="5"/>
  <c r="A127" i="5"/>
  <c r="A128" i="5"/>
  <c r="A131" i="5"/>
  <c r="A132" i="5"/>
  <c r="A133" i="5"/>
  <c r="A134" i="5"/>
  <c r="A135" i="5"/>
  <c r="A137" i="5"/>
  <c r="A139" i="5"/>
  <c r="A141" i="5"/>
  <c r="A144" i="5"/>
  <c r="A148" i="5"/>
  <c r="A149" i="5"/>
  <c r="A150" i="5"/>
  <c r="A152" i="5"/>
  <c r="A153" i="5"/>
  <c r="A154" i="5"/>
  <c r="A156" i="5"/>
  <c r="A162" i="5"/>
  <c r="A166" i="5"/>
  <c r="A167" i="5"/>
  <c r="A168" i="5"/>
  <c r="A176" i="5"/>
  <c r="A177" i="5"/>
  <c r="A178" i="5"/>
  <c r="A180" i="5"/>
  <c r="A181" i="5"/>
  <c r="A182" i="5"/>
  <c r="A186" i="5"/>
  <c r="A195" i="5"/>
  <c r="A196" i="5"/>
  <c r="A198" i="5"/>
  <c r="A199" i="5"/>
  <c r="A200" i="5"/>
  <c r="A204" i="5"/>
  <c r="A207" i="5"/>
  <c r="A209" i="5"/>
  <c r="A211" i="5"/>
  <c r="A212" i="5"/>
  <c r="A215" i="5"/>
  <c r="A217" i="5"/>
  <c r="A219" i="5"/>
  <c r="A221" i="5"/>
  <c r="A223" i="5"/>
  <c r="A224" i="5"/>
  <c r="A225" i="5"/>
  <c r="A227" i="5"/>
  <c r="A228" i="5"/>
  <c r="A232" i="5"/>
  <c r="A234" i="5"/>
  <c r="A235" i="5"/>
  <c r="A236" i="5"/>
  <c r="A238" i="5"/>
  <c r="A240" i="5"/>
  <c r="A242" i="5"/>
  <c r="A243" i="5"/>
  <c r="A244" i="5"/>
  <c r="A245" i="5"/>
  <c r="A247" i="5"/>
  <c r="A248" i="5"/>
  <c r="A249" i="5"/>
  <c r="A254" i="5"/>
  <c r="A257" i="5"/>
  <c r="A262" i="5"/>
  <c r="A263" i="5"/>
  <c r="A267" i="5"/>
  <c r="A273" i="5"/>
  <c r="A275" i="5"/>
  <c r="A278" i="5"/>
  <c r="A279" i="5"/>
  <c r="A280" i="5"/>
  <c r="A284" i="5"/>
  <c r="A288" i="5"/>
  <c r="A290" i="5"/>
  <c r="A292" i="5"/>
  <c r="A295" i="5"/>
  <c r="A297" i="5"/>
  <c r="A299" i="5"/>
  <c r="A303" i="5"/>
  <c r="A326" i="5"/>
  <c r="A328" i="5"/>
  <c r="A330" i="5"/>
  <c r="A331" i="5"/>
  <c r="A335" i="5"/>
  <c r="A337" i="5"/>
  <c r="A339" i="5"/>
  <c r="A345" i="5"/>
  <c r="A346" i="5"/>
  <c r="A350" i="5"/>
  <c r="A351" i="5"/>
  <c r="A353" i="5"/>
  <c r="A354" i="5"/>
  <c r="F21" i="4"/>
  <c r="F8" i="4" s="1"/>
  <c r="D21" i="4"/>
  <c r="D8" i="4" s="1"/>
  <c r="H21" i="4"/>
  <c r="H8" i="4" s="1"/>
  <c r="H2" i="4"/>
  <c r="F2" i="4"/>
  <c r="D2" i="4"/>
  <c r="C9" i="2"/>
  <c r="D9" i="2"/>
  <c r="F9" i="2"/>
  <c r="G9" i="2"/>
  <c r="M9" i="2"/>
  <c r="C10" i="2"/>
  <c r="D10" i="2"/>
  <c r="F10" i="2"/>
  <c r="G10" i="2"/>
  <c r="H10" i="2"/>
  <c r="I10" i="2"/>
  <c r="J10" i="2"/>
  <c r="K10" i="2"/>
  <c r="L10" i="2"/>
  <c r="M10" i="2"/>
  <c r="C11" i="2"/>
  <c r="D11" i="2"/>
  <c r="F11" i="2"/>
  <c r="G11" i="2"/>
  <c r="H11" i="2"/>
  <c r="I11" i="2"/>
  <c r="J11" i="2"/>
  <c r="K11" i="2"/>
  <c r="L11" i="2"/>
  <c r="M11" i="2"/>
  <c r="C12" i="2"/>
  <c r="D12" i="2"/>
  <c r="F12" i="2"/>
  <c r="G12" i="2"/>
  <c r="H12" i="2"/>
  <c r="I12" i="2"/>
  <c r="J12" i="2"/>
  <c r="K12" i="2"/>
  <c r="L12" i="2"/>
  <c r="M12" i="2"/>
  <c r="C13" i="2"/>
  <c r="D13" i="2"/>
  <c r="F13" i="2"/>
  <c r="G13" i="2"/>
  <c r="H13" i="2"/>
  <c r="I13" i="2"/>
  <c r="J13" i="2"/>
  <c r="K13" i="2"/>
  <c r="L13" i="2"/>
  <c r="M13" i="2"/>
  <c r="C14" i="2"/>
  <c r="D14" i="2"/>
  <c r="F14" i="2"/>
  <c r="G14" i="2"/>
  <c r="H14" i="2"/>
  <c r="I14" i="2"/>
  <c r="J14" i="2"/>
  <c r="K14" i="2"/>
  <c r="L14" i="2"/>
  <c r="M14" i="2"/>
  <c r="C15" i="2"/>
  <c r="D15" i="2"/>
  <c r="F15" i="2"/>
  <c r="G15" i="2"/>
  <c r="H15" i="2"/>
  <c r="I15" i="2"/>
  <c r="J15" i="2"/>
  <c r="K15" i="2"/>
  <c r="L15" i="2"/>
  <c r="M15" i="2"/>
  <c r="C16" i="2"/>
  <c r="D16" i="2"/>
  <c r="F16" i="2"/>
  <c r="G16" i="2"/>
  <c r="H16" i="2"/>
  <c r="I16" i="2"/>
  <c r="J16" i="2"/>
  <c r="K16" i="2"/>
  <c r="L16" i="2"/>
  <c r="M16" i="2"/>
  <c r="C17" i="2"/>
  <c r="D17" i="2"/>
  <c r="F17" i="2"/>
  <c r="G17" i="2"/>
  <c r="H17" i="2"/>
  <c r="I17" i="2"/>
  <c r="J17" i="2"/>
  <c r="K17" i="2"/>
  <c r="L17" i="2"/>
  <c r="M17" i="2"/>
  <c r="C18" i="2"/>
  <c r="D18" i="2"/>
  <c r="F18" i="2"/>
  <c r="G18" i="2"/>
  <c r="H18" i="2"/>
  <c r="I18" i="2"/>
  <c r="J18" i="2"/>
  <c r="K18" i="2"/>
  <c r="L18" i="2"/>
  <c r="M18" i="2"/>
  <c r="C19" i="2"/>
  <c r="D19" i="2"/>
  <c r="F19" i="2"/>
  <c r="G19" i="2"/>
  <c r="H19" i="2"/>
  <c r="I19" i="2"/>
  <c r="J19" i="2"/>
  <c r="K19" i="2"/>
  <c r="L19" i="2"/>
  <c r="M19" i="2"/>
  <c r="C20" i="2"/>
  <c r="D20" i="2"/>
  <c r="F20" i="2"/>
  <c r="G20" i="2"/>
  <c r="H20" i="2"/>
  <c r="I20" i="2"/>
  <c r="J20" i="2"/>
  <c r="K20" i="2"/>
  <c r="L20" i="2"/>
  <c r="M20" i="2"/>
  <c r="C21" i="2"/>
  <c r="D21" i="2"/>
  <c r="F21" i="2"/>
  <c r="G21" i="2"/>
  <c r="H21" i="2"/>
  <c r="I21" i="2"/>
  <c r="J21" i="2"/>
  <c r="K21" i="2"/>
  <c r="L21" i="2"/>
  <c r="M21" i="2"/>
  <c r="C22" i="2"/>
  <c r="D22" i="2"/>
  <c r="F22" i="2"/>
  <c r="G22" i="2"/>
  <c r="H22" i="2"/>
  <c r="I22" i="2"/>
  <c r="J22" i="2"/>
  <c r="K22" i="2"/>
  <c r="L22" i="2"/>
  <c r="M22" i="2"/>
  <c r="C23" i="2"/>
  <c r="D23" i="2"/>
  <c r="F23" i="2"/>
  <c r="G23" i="2"/>
  <c r="H23" i="2"/>
  <c r="I23" i="2"/>
  <c r="J23" i="2"/>
  <c r="K23" i="2"/>
  <c r="L23" i="2"/>
  <c r="M23" i="2"/>
  <c r="C24" i="2"/>
  <c r="D24" i="2"/>
  <c r="F24" i="2"/>
  <c r="G24" i="2"/>
  <c r="H24" i="2"/>
  <c r="I24" i="2"/>
  <c r="J24" i="2"/>
  <c r="K24" i="2"/>
  <c r="L24" i="2"/>
  <c r="M24" i="2"/>
  <c r="C25" i="2"/>
  <c r="D25" i="2"/>
  <c r="F25" i="2"/>
  <c r="G25" i="2"/>
  <c r="H25" i="2"/>
  <c r="I25" i="2"/>
  <c r="J25" i="2"/>
  <c r="K25" i="2"/>
  <c r="L25" i="2"/>
  <c r="M25" i="2"/>
  <c r="C26" i="2"/>
  <c r="D26" i="2"/>
  <c r="F26" i="2"/>
  <c r="G26" i="2"/>
  <c r="H26" i="2"/>
  <c r="I26" i="2"/>
  <c r="J26" i="2"/>
  <c r="K26" i="2"/>
  <c r="L26" i="2"/>
  <c r="M26" i="2"/>
  <c r="C27" i="2"/>
  <c r="D27" i="2"/>
  <c r="F27" i="2"/>
  <c r="G27" i="2"/>
  <c r="H27" i="2"/>
  <c r="I27" i="2"/>
  <c r="J27" i="2"/>
  <c r="K27" i="2"/>
  <c r="L27" i="2"/>
  <c r="M27" i="2"/>
  <c r="C28" i="2"/>
  <c r="D28" i="2"/>
  <c r="F28" i="2"/>
  <c r="G28" i="2"/>
  <c r="H28" i="2"/>
  <c r="I28" i="2"/>
  <c r="J28" i="2"/>
  <c r="K28" i="2"/>
  <c r="L28" i="2"/>
  <c r="M28" i="2"/>
  <c r="C29" i="2"/>
  <c r="D29" i="2"/>
  <c r="F29" i="2"/>
  <c r="G29" i="2"/>
  <c r="H29" i="2"/>
  <c r="I29" i="2"/>
  <c r="J29" i="2"/>
  <c r="K29" i="2"/>
  <c r="L29" i="2"/>
  <c r="M29" i="2"/>
  <c r="C30" i="2"/>
  <c r="D30" i="2"/>
  <c r="F30" i="2"/>
  <c r="G30" i="2"/>
  <c r="H30" i="2"/>
  <c r="I30" i="2"/>
  <c r="J30" i="2"/>
  <c r="K30" i="2"/>
  <c r="L30" i="2"/>
  <c r="M30" i="2"/>
  <c r="C31" i="2"/>
  <c r="D31" i="2"/>
  <c r="F31" i="2"/>
  <c r="G31" i="2"/>
  <c r="H31" i="2"/>
  <c r="I31" i="2"/>
  <c r="J31" i="2"/>
  <c r="K31" i="2"/>
  <c r="L31" i="2"/>
  <c r="M31" i="2"/>
  <c r="C32" i="2"/>
  <c r="D32" i="2"/>
  <c r="F32" i="2"/>
  <c r="G32" i="2"/>
  <c r="H32" i="2"/>
  <c r="I32" i="2"/>
  <c r="J32" i="2"/>
  <c r="K32" i="2"/>
  <c r="L32" i="2"/>
  <c r="M32" i="2"/>
  <c r="C33" i="2"/>
  <c r="D33" i="2"/>
  <c r="F33" i="2"/>
  <c r="G33" i="2"/>
  <c r="H33" i="2"/>
  <c r="I33" i="2"/>
  <c r="J33" i="2"/>
  <c r="K33" i="2"/>
  <c r="L33" i="2"/>
  <c r="M33" i="2"/>
  <c r="C34" i="2"/>
  <c r="D34" i="2"/>
  <c r="F34" i="2"/>
  <c r="G34" i="2"/>
  <c r="H34" i="2"/>
  <c r="I34" i="2"/>
  <c r="J34" i="2"/>
  <c r="K34" i="2"/>
  <c r="L34" i="2"/>
  <c r="M34" i="2"/>
  <c r="C35" i="2"/>
  <c r="D35" i="2"/>
  <c r="F35" i="2"/>
  <c r="G35" i="2"/>
  <c r="H35" i="2"/>
  <c r="I35" i="2"/>
  <c r="J35" i="2"/>
  <c r="K35" i="2"/>
  <c r="L35" i="2"/>
  <c r="M35" i="2"/>
  <c r="C36" i="2"/>
  <c r="D36" i="2"/>
  <c r="F36" i="2"/>
  <c r="G36" i="2"/>
  <c r="H36" i="2"/>
  <c r="I36" i="2"/>
  <c r="J36" i="2"/>
  <c r="K36" i="2"/>
  <c r="L36" i="2"/>
  <c r="M36" i="2"/>
  <c r="C37" i="2"/>
  <c r="D37" i="2"/>
  <c r="F37" i="2"/>
  <c r="G37" i="2"/>
  <c r="H37" i="2"/>
  <c r="I37" i="2"/>
  <c r="J37" i="2"/>
  <c r="K37" i="2"/>
  <c r="L37" i="2"/>
  <c r="M37" i="2"/>
  <c r="C38" i="2"/>
  <c r="D38" i="2"/>
  <c r="F38" i="2"/>
  <c r="G38" i="2"/>
  <c r="H38" i="2"/>
  <c r="I38" i="2"/>
  <c r="J38" i="2"/>
  <c r="K38" i="2"/>
  <c r="L38" i="2"/>
  <c r="M38" i="2"/>
  <c r="C39" i="2"/>
  <c r="D39" i="2"/>
  <c r="F39" i="2"/>
  <c r="G39" i="2"/>
  <c r="H39" i="2"/>
  <c r="I39" i="2"/>
  <c r="J39" i="2"/>
  <c r="K39" i="2"/>
  <c r="L39" i="2"/>
  <c r="M39" i="2"/>
  <c r="C40" i="2"/>
  <c r="D40" i="2"/>
  <c r="F40" i="2"/>
  <c r="G40" i="2"/>
  <c r="H40" i="2"/>
  <c r="I40" i="2"/>
  <c r="J40" i="2"/>
  <c r="K40" i="2"/>
  <c r="L40" i="2"/>
  <c r="M40" i="2"/>
  <c r="C41" i="2"/>
  <c r="D41" i="2"/>
  <c r="F41" i="2"/>
  <c r="G41" i="2"/>
  <c r="H41" i="2"/>
  <c r="I41" i="2"/>
  <c r="J41" i="2"/>
  <c r="K41" i="2"/>
  <c r="L41" i="2"/>
  <c r="M41" i="2"/>
  <c r="C42" i="2"/>
  <c r="D42" i="2"/>
  <c r="F42" i="2"/>
  <c r="G42" i="2"/>
  <c r="H42" i="2"/>
  <c r="I42" i="2"/>
  <c r="J42" i="2"/>
  <c r="K42" i="2"/>
  <c r="L42" i="2"/>
  <c r="M42" i="2"/>
  <c r="C43" i="2"/>
  <c r="D43" i="2"/>
  <c r="F43" i="2"/>
  <c r="G43" i="2"/>
  <c r="H43" i="2"/>
  <c r="I43" i="2"/>
  <c r="J43" i="2"/>
  <c r="K43" i="2"/>
  <c r="L43" i="2"/>
  <c r="M43" i="2"/>
  <c r="C44" i="2"/>
  <c r="D44" i="2"/>
  <c r="F44" i="2"/>
  <c r="G44" i="2"/>
  <c r="H44" i="2"/>
  <c r="I44" i="2"/>
  <c r="J44" i="2"/>
  <c r="K44" i="2"/>
  <c r="L44" i="2"/>
  <c r="M44" i="2"/>
  <c r="C45" i="2"/>
  <c r="D45" i="2"/>
  <c r="F45" i="2"/>
  <c r="G45" i="2"/>
  <c r="H45" i="2"/>
  <c r="I45" i="2"/>
  <c r="J45" i="2"/>
  <c r="K45" i="2"/>
  <c r="L45" i="2"/>
  <c r="M45" i="2"/>
  <c r="C46" i="2"/>
  <c r="D46" i="2"/>
  <c r="F46" i="2"/>
  <c r="G46" i="2"/>
  <c r="H46" i="2"/>
  <c r="I46" i="2"/>
  <c r="J46" i="2"/>
  <c r="K46" i="2"/>
  <c r="L46" i="2"/>
  <c r="M46" i="2"/>
  <c r="C47" i="2"/>
  <c r="D47" i="2"/>
  <c r="F47" i="2"/>
  <c r="G47" i="2"/>
  <c r="H47" i="2"/>
  <c r="I47" i="2"/>
  <c r="J47" i="2"/>
  <c r="K47" i="2"/>
  <c r="L47" i="2"/>
  <c r="M47" i="2"/>
  <c r="C48" i="2"/>
  <c r="D48" i="2"/>
  <c r="F48" i="2"/>
  <c r="G48" i="2"/>
  <c r="H48" i="2"/>
  <c r="I48" i="2"/>
  <c r="J48" i="2"/>
  <c r="K48" i="2"/>
  <c r="L48" i="2"/>
  <c r="M48" i="2"/>
  <c r="C49" i="2"/>
  <c r="D49" i="2"/>
  <c r="F49" i="2"/>
  <c r="G49" i="2"/>
  <c r="H49" i="2"/>
  <c r="I49" i="2"/>
  <c r="J49" i="2"/>
  <c r="K49" i="2"/>
  <c r="L49" i="2"/>
  <c r="M49" i="2"/>
  <c r="C50" i="2"/>
  <c r="D50" i="2"/>
  <c r="F50" i="2"/>
  <c r="G50" i="2"/>
  <c r="H50" i="2"/>
  <c r="I50" i="2"/>
  <c r="J50" i="2"/>
  <c r="K50" i="2"/>
  <c r="L50" i="2"/>
  <c r="M50" i="2"/>
  <c r="C51" i="2"/>
  <c r="D51" i="2"/>
  <c r="F51" i="2"/>
  <c r="G51" i="2"/>
  <c r="H51" i="2"/>
  <c r="I51" i="2"/>
  <c r="J51" i="2"/>
  <c r="K51" i="2"/>
  <c r="L51" i="2"/>
  <c r="M51" i="2"/>
  <c r="C52" i="2"/>
  <c r="D52" i="2"/>
  <c r="F52" i="2"/>
  <c r="G52" i="2"/>
  <c r="H52" i="2"/>
  <c r="I52" i="2"/>
  <c r="J52" i="2"/>
  <c r="K52" i="2"/>
  <c r="L52" i="2"/>
  <c r="M52" i="2"/>
  <c r="C53" i="2"/>
  <c r="D53" i="2"/>
  <c r="F53" i="2"/>
  <c r="G53" i="2"/>
  <c r="H53" i="2"/>
  <c r="I53" i="2"/>
  <c r="J53" i="2"/>
  <c r="K53" i="2"/>
  <c r="L53" i="2"/>
  <c r="M53" i="2"/>
  <c r="C54" i="2"/>
  <c r="D54" i="2"/>
  <c r="F54" i="2"/>
  <c r="G54" i="2"/>
  <c r="H54" i="2"/>
  <c r="I54" i="2"/>
  <c r="J54" i="2"/>
  <c r="K54" i="2"/>
  <c r="L54" i="2"/>
  <c r="M54" i="2"/>
  <c r="C55" i="2"/>
  <c r="D55" i="2"/>
  <c r="F55" i="2"/>
  <c r="G55" i="2"/>
  <c r="H55" i="2"/>
  <c r="I55" i="2"/>
  <c r="J55" i="2"/>
  <c r="K55" i="2"/>
  <c r="L55" i="2"/>
  <c r="M55" i="2"/>
  <c r="C56" i="2"/>
  <c r="D56" i="2"/>
  <c r="F56" i="2"/>
  <c r="G56" i="2"/>
  <c r="H56" i="2"/>
  <c r="I56" i="2"/>
  <c r="J56" i="2"/>
  <c r="K56" i="2"/>
  <c r="L56" i="2"/>
  <c r="M56" i="2"/>
  <c r="C57" i="2"/>
  <c r="D57" i="2"/>
  <c r="F57" i="2"/>
  <c r="G57" i="2"/>
  <c r="H57" i="2"/>
  <c r="I57" i="2"/>
  <c r="J57" i="2"/>
  <c r="K57" i="2"/>
  <c r="L57" i="2"/>
  <c r="M57" i="2"/>
  <c r="C58" i="2"/>
  <c r="D58" i="2"/>
  <c r="F58" i="2"/>
  <c r="G58" i="2"/>
  <c r="H58" i="2"/>
  <c r="I58" i="2"/>
  <c r="J58" i="2"/>
  <c r="K58" i="2"/>
  <c r="L58" i="2"/>
  <c r="M58" i="2"/>
  <c r="C59" i="2"/>
  <c r="D59" i="2"/>
  <c r="F59" i="2"/>
  <c r="G59" i="2"/>
  <c r="H59" i="2"/>
  <c r="I59" i="2"/>
  <c r="J59" i="2"/>
  <c r="K59" i="2"/>
  <c r="L59" i="2"/>
  <c r="M59" i="2"/>
  <c r="C60" i="2"/>
  <c r="D60" i="2"/>
  <c r="F60" i="2"/>
  <c r="G60" i="2"/>
  <c r="H60" i="2"/>
  <c r="I60" i="2"/>
  <c r="J60" i="2"/>
  <c r="K60" i="2"/>
  <c r="L60" i="2"/>
  <c r="M60" i="2"/>
  <c r="C61" i="2"/>
  <c r="D61" i="2"/>
  <c r="F61" i="2"/>
  <c r="G61" i="2"/>
  <c r="H61" i="2"/>
  <c r="I61" i="2"/>
  <c r="J61" i="2"/>
  <c r="K61" i="2"/>
  <c r="L61" i="2"/>
  <c r="M61" i="2"/>
  <c r="C62" i="2"/>
  <c r="D62" i="2"/>
  <c r="F62" i="2"/>
  <c r="G62" i="2"/>
  <c r="H62" i="2"/>
  <c r="I62" i="2"/>
  <c r="J62" i="2"/>
  <c r="K62" i="2"/>
  <c r="L62" i="2"/>
  <c r="M62" i="2"/>
  <c r="C63" i="2"/>
  <c r="D63" i="2"/>
  <c r="F63" i="2"/>
  <c r="G63" i="2"/>
  <c r="H63" i="2"/>
  <c r="I63" i="2"/>
  <c r="J63" i="2"/>
  <c r="K63" i="2"/>
  <c r="L63" i="2"/>
  <c r="M63" i="2"/>
  <c r="C64" i="2"/>
  <c r="D64" i="2"/>
  <c r="F64" i="2"/>
  <c r="G64" i="2"/>
  <c r="H64" i="2"/>
  <c r="I64" i="2"/>
  <c r="J64" i="2"/>
  <c r="K64" i="2"/>
  <c r="L64" i="2"/>
  <c r="M64" i="2"/>
  <c r="C65" i="2"/>
  <c r="D65" i="2"/>
  <c r="F65" i="2"/>
  <c r="G65" i="2"/>
  <c r="H65" i="2"/>
  <c r="I65" i="2"/>
  <c r="J65" i="2"/>
  <c r="K65" i="2"/>
  <c r="L65" i="2"/>
  <c r="M65" i="2"/>
  <c r="C66" i="2"/>
  <c r="D66" i="2"/>
  <c r="F66" i="2"/>
  <c r="G66" i="2"/>
  <c r="H66" i="2"/>
  <c r="I66" i="2"/>
  <c r="J66" i="2"/>
  <c r="K66" i="2"/>
  <c r="L66" i="2"/>
  <c r="M66" i="2"/>
  <c r="C67" i="2"/>
  <c r="D67" i="2"/>
  <c r="F67" i="2"/>
  <c r="G67" i="2"/>
  <c r="H67" i="2"/>
  <c r="I67" i="2"/>
  <c r="J67" i="2"/>
  <c r="K67" i="2"/>
  <c r="L67" i="2"/>
  <c r="M67" i="2"/>
  <c r="C68" i="2"/>
  <c r="D68" i="2"/>
  <c r="F68" i="2"/>
  <c r="G68" i="2"/>
  <c r="H68" i="2"/>
  <c r="I68" i="2"/>
  <c r="J68" i="2"/>
  <c r="K68" i="2"/>
  <c r="L68" i="2"/>
  <c r="M68" i="2"/>
  <c r="C69" i="2"/>
  <c r="D69" i="2"/>
  <c r="F69" i="2"/>
  <c r="G69" i="2"/>
  <c r="H69" i="2"/>
  <c r="I69" i="2"/>
  <c r="J69" i="2"/>
  <c r="K69" i="2"/>
  <c r="L69" i="2"/>
  <c r="M69" i="2"/>
  <c r="C70" i="2"/>
  <c r="D70" i="2"/>
  <c r="F70" i="2"/>
  <c r="G70" i="2"/>
  <c r="H70" i="2"/>
  <c r="I70" i="2"/>
  <c r="J70" i="2"/>
  <c r="K70" i="2"/>
  <c r="L70" i="2"/>
  <c r="M70" i="2"/>
  <c r="C71" i="2"/>
  <c r="D71" i="2"/>
  <c r="F71" i="2"/>
  <c r="G71" i="2"/>
  <c r="H71" i="2"/>
  <c r="I71" i="2"/>
  <c r="J71" i="2"/>
  <c r="K71" i="2"/>
  <c r="L71" i="2"/>
  <c r="M71" i="2"/>
  <c r="C72" i="2"/>
  <c r="D72" i="2"/>
  <c r="F72" i="2"/>
  <c r="G72" i="2"/>
  <c r="H72" i="2"/>
  <c r="I72" i="2"/>
  <c r="J72" i="2"/>
  <c r="K72" i="2"/>
  <c r="L72" i="2"/>
  <c r="M72" i="2"/>
  <c r="C73" i="2"/>
  <c r="D73" i="2"/>
  <c r="F73" i="2"/>
  <c r="G73" i="2"/>
  <c r="H73" i="2"/>
  <c r="I73" i="2"/>
  <c r="J73" i="2"/>
  <c r="K73" i="2"/>
  <c r="L73" i="2"/>
  <c r="M73" i="2"/>
  <c r="C74" i="2"/>
  <c r="D74" i="2"/>
  <c r="F74" i="2"/>
  <c r="G74" i="2"/>
  <c r="H74" i="2"/>
  <c r="I74" i="2"/>
  <c r="J74" i="2"/>
  <c r="K74" i="2"/>
  <c r="L74" i="2"/>
  <c r="M74" i="2"/>
  <c r="C75" i="2"/>
  <c r="D75" i="2"/>
  <c r="F75" i="2"/>
  <c r="G75" i="2"/>
  <c r="H75" i="2"/>
  <c r="I75" i="2"/>
  <c r="J75" i="2"/>
  <c r="K75" i="2"/>
  <c r="L75" i="2"/>
  <c r="M75" i="2"/>
  <c r="C76" i="2"/>
  <c r="D76" i="2"/>
  <c r="F76" i="2"/>
  <c r="G76" i="2"/>
  <c r="H76" i="2"/>
  <c r="I76" i="2"/>
  <c r="J76" i="2"/>
  <c r="K76" i="2"/>
  <c r="L76" i="2"/>
  <c r="M76" i="2"/>
  <c r="C77" i="2"/>
  <c r="D77" i="2"/>
  <c r="F77" i="2"/>
  <c r="G77" i="2"/>
  <c r="H77" i="2"/>
  <c r="I77" i="2"/>
  <c r="J77" i="2"/>
  <c r="K77" i="2"/>
  <c r="L77" i="2"/>
  <c r="M77" i="2"/>
  <c r="C78" i="2"/>
  <c r="D78" i="2"/>
  <c r="F78" i="2"/>
  <c r="G78" i="2"/>
  <c r="H78" i="2"/>
  <c r="I78" i="2"/>
  <c r="J78" i="2"/>
  <c r="K78" i="2"/>
  <c r="L78" i="2"/>
  <c r="M78" i="2"/>
  <c r="C79" i="2"/>
  <c r="D79" i="2"/>
  <c r="F79" i="2"/>
  <c r="G79" i="2"/>
  <c r="H79" i="2"/>
  <c r="I79" i="2"/>
  <c r="J79" i="2"/>
  <c r="K79" i="2"/>
  <c r="L79" i="2"/>
  <c r="M79" i="2"/>
  <c r="C80" i="2"/>
  <c r="D80" i="2"/>
  <c r="F80" i="2"/>
  <c r="G80" i="2"/>
  <c r="H80" i="2"/>
  <c r="I80" i="2"/>
  <c r="J80" i="2"/>
  <c r="K80" i="2"/>
  <c r="L80" i="2"/>
  <c r="M80" i="2"/>
  <c r="C81" i="2"/>
  <c r="D81" i="2"/>
  <c r="F81" i="2"/>
  <c r="G81" i="2"/>
  <c r="H81" i="2"/>
  <c r="I81" i="2"/>
  <c r="J81" i="2"/>
  <c r="K81" i="2"/>
  <c r="L81" i="2"/>
  <c r="M81" i="2"/>
  <c r="C82" i="2"/>
  <c r="D82" i="2"/>
  <c r="F82" i="2"/>
  <c r="G82" i="2"/>
  <c r="H82" i="2"/>
  <c r="I82" i="2"/>
  <c r="J82" i="2"/>
  <c r="K82" i="2"/>
  <c r="L82" i="2"/>
  <c r="M82" i="2"/>
  <c r="C83" i="2"/>
  <c r="D83" i="2"/>
  <c r="F83" i="2"/>
  <c r="G83" i="2"/>
  <c r="H83" i="2"/>
  <c r="I83" i="2"/>
  <c r="J83" i="2"/>
  <c r="K83" i="2"/>
  <c r="L83" i="2"/>
  <c r="M83" i="2"/>
  <c r="C84" i="2"/>
  <c r="D84" i="2"/>
  <c r="F84" i="2"/>
  <c r="G84" i="2"/>
  <c r="H84" i="2"/>
  <c r="I84" i="2"/>
  <c r="J84" i="2"/>
  <c r="K84" i="2"/>
  <c r="L84" i="2"/>
  <c r="M84" i="2"/>
  <c r="C85" i="2"/>
  <c r="D85" i="2"/>
  <c r="F85" i="2"/>
  <c r="G85" i="2"/>
  <c r="H85" i="2"/>
  <c r="I85" i="2"/>
  <c r="J85" i="2"/>
  <c r="K85" i="2"/>
  <c r="L85" i="2"/>
  <c r="M85" i="2"/>
  <c r="C86" i="2"/>
  <c r="D86" i="2"/>
  <c r="F86" i="2"/>
  <c r="G86" i="2"/>
  <c r="H86" i="2"/>
  <c r="I86" i="2"/>
  <c r="J86" i="2"/>
  <c r="K86" i="2"/>
  <c r="L86" i="2"/>
  <c r="M86" i="2"/>
  <c r="C87" i="2"/>
  <c r="D87" i="2"/>
  <c r="F87" i="2"/>
  <c r="G87" i="2"/>
  <c r="H87" i="2"/>
  <c r="I87" i="2"/>
  <c r="J87" i="2"/>
  <c r="K87" i="2"/>
  <c r="L87" i="2"/>
  <c r="M87" i="2"/>
  <c r="C88" i="2"/>
  <c r="D88" i="2"/>
  <c r="F88" i="2"/>
  <c r="G88" i="2"/>
  <c r="H88" i="2"/>
  <c r="I88" i="2"/>
  <c r="J88" i="2"/>
  <c r="K88" i="2"/>
  <c r="L88" i="2"/>
  <c r="M88" i="2"/>
  <c r="C89" i="2"/>
  <c r="D89" i="2"/>
  <c r="F89" i="2"/>
  <c r="G89" i="2"/>
  <c r="H89" i="2"/>
  <c r="I89" i="2"/>
  <c r="J89" i="2"/>
  <c r="K89" i="2"/>
  <c r="L89" i="2"/>
  <c r="M89" i="2"/>
  <c r="C90" i="2"/>
  <c r="D90" i="2"/>
  <c r="F90" i="2"/>
  <c r="G90" i="2"/>
  <c r="H90" i="2"/>
  <c r="I90" i="2"/>
  <c r="J90" i="2"/>
  <c r="K90" i="2"/>
  <c r="L90" i="2"/>
  <c r="M90" i="2"/>
  <c r="C91" i="2"/>
  <c r="D91" i="2"/>
  <c r="F91" i="2"/>
  <c r="G91" i="2"/>
  <c r="H91" i="2"/>
  <c r="I91" i="2"/>
  <c r="J91" i="2"/>
  <c r="K91" i="2"/>
  <c r="L91" i="2"/>
  <c r="M91" i="2"/>
  <c r="C92" i="2"/>
  <c r="D92" i="2"/>
  <c r="F92" i="2"/>
  <c r="G92" i="2"/>
  <c r="H92" i="2"/>
  <c r="I92" i="2"/>
  <c r="J92" i="2"/>
  <c r="K92" i="2"/>
  <c r="L92" i="2"/>
  <c r="M92" i="2"/>
  <c r="C93" i="2"/>
  <c r="D93" i="2"/>
  <c r="F93" i="2"/>
  <c r="G93" i="2"/>
  <c r="H93" i="2"/>
  <c r="I93" i="2"/>
  <c r="J93" i="2"/>
  <c r="K93" i="2"/>
  <c r="L93" i="2"/>
  <c r="M93" i="2"/>
  <c r="C94" i="2"/>
  <c r="D94" i="2"/>
  <c r="F94" i="2"/>
  <c r="G94" i="2"/>
  <c r="H94" i="2"/>
  <c r="I94" i="2"/>
  <c r="J94" i="2"/>
  <c r="K94" i="2"/>
  <c r="L94" i="2"/>
  <c r="M94" i="2"/>
  <c r="C95" i="2"/>
  <c r="D95" i="2"/>
  <c r="F95" i="2"/>
  <c r="G95" i="2"/>
  <c r="H95" i="2"/>
  <c r="I95" i="2"/>
  <c r="J95" i="2"/>
  <c r="K95" i="2"/>
  <c r="L95" i="2"/>
  <c r="M95" i="2"/>
  <c r="C96" i="2"/>
  <c r="D96" i="2"/>
  <c r="F96" i="2"/>
  <c r="G96" i="2"/>
  <c r="H96" i="2"/>
  <c r="I96" i="2"/>
  <c r="J96" i="2"/>
  <c r="K96" i="2"/>
  <c r="L96" i="2"/>
  <c r="M96" i="2"/>
  <c r="C97" i="2"/>
  <c r="D97" i="2"/>
  <c r="F97" i="2"/>
  <c r="G97" i="2"/>
  <c r="H97" i="2"/>
  <c r="I97" i="2"/>
  <c r="J97" i="2"/>
  <c r="K97" i="2"/>
  <c r="L97" i="2"/>
  <c r="M97" i="2"/>
  <c r="C98" i="2"/>
  <c r="D98" i="2"/>
  <c r="F98" i="2"/>
  <c r="G98" i="2"/>
  <c r="H98" i="2"/>
  <c r="I98" i="2"/>
  <c r="J98" i="2"/>
  <c r="K98" i="2"/>
  <c r="L98" i="2"/>
  <c r="M98" i="2"/>
  <c r="C99" i="2"/>
  <c r="D99" i="2"/>
  <c r="F99" i="2"/>
  <c r="G99" i="2"/>
  <c r="H99" i="2"/>
  <c r="I99" i="2"/>
  <c r="J99" i="2"/>
  <c r="K99" i="2"/>
  <c r="L99" i="2"/>
  <c r="M99" i="2"/>
  <c r="C100" i="2"/>
  <c r="D100" i="2"/>
  <c r="F100" i="2"/>
  <c r="G100" i="2"/>
  <c r="H100" i="2"/>
  <c r="I100" i="2"/>
  <c r="J100" i="2"/>
  <c r="K100" i="2"/>
  <c r="L100" i="2"/>
  <c r="M100" i="2"/>
  <c r="C101" i="2"/>
  <c r="D101" i="2"/>
  <c r="F101" i="2"/>
  <c r="G101" i="2"/>
  <c r="H101" i="2"/>
  <c r="I101" i="2"/>
  <c r="J101" i="2"/>
  <c r="K101" i="2"/>
  <c r="L101" i="2"/>
  <c r="M101" i="2"/>
  <c r="C102" i="2"/>
  <c r="D102" i="2"/>
  <c r="F102" i="2"/>
  <c r="G102" i="2"/>
  <c r="H102" i="2"/>
  <c r="I102" i="2"/>
  <c r="J102" i="2"/>
  <c r="K102" i="2"/>
  <c r="L102" i="2"/>
  <c r="M102" i="2"/>
  <c r="C103" i="2"/>
  <c r="D103" i="2"/>
  <c r="F103" i="2"/>
  <c r="G103" i="2"/>
  <c r="H103" i="2"/>
  <c r="I103" i="2"/>
  <c r="J103" i="2"/>
  <c r="K103" i="2"/>
  <c r="L103" i="2"/>
  <c r="M103" i="2"/>
  <c r="C104" i="2"/>
  <c r="D104" i="2"/>
  <c r="F104" i="2"/>
  <c r="G104" i="2"/>
  <c r="H104" i="2"/>
  <c r="I104" i="2"/>
  <c r="J104" i="2"/>
  <c r="K104" i="2"/>
  <c r="L104" i="2"/>
  <c r="M104" i="2"/>
  <c r="C105" i="2"/>
  <c r="D105" i="2"/>
  <c r="F105" i="2"/>
  <c r="G105" i="2"/>
  <c r="H105" i="2"/>
  <c r="I105" i="2"/>
  <c r="J105" i="2"/>
  <c r="K105" i="2"/>
  <c r="L105" i="2"/>
  <c r="M105" i="2"/>
  <c r="C106" i="2"/>
  <c r="D106" i="2"/>
  <c r="F106" i="2"/>
  <c r="G106" i="2"/>
  <c r="H106" i="2"/>
  <c r="I106" i="2"/>
  <c r="J106" i="2"/>
  <c r="K106" i="2"/>
  <c r="L106" i="2"/>
  <c r="M106" i="2"/>
  <c r="C107" i="2"/>
  <c r="D107" i="2"/>
  <c r="F107" i="2"/>
  <c r="G107" i="2"/>
  <c r="H107" i="2"/>
  <c r="I107" i="2"/>
  <c r="J107" i="2"/>
  <c r="K107" i="2"/>
  <c r="L107" i="2"/>
  <c r="M107" i="2"/>
  <c r="C108" i="2"/>
  <c r="D108" i="2"/>
  <c r="F108" i="2"/>
  <c r="G108" i="2"/>
  <c r="H108" i="2"/>
  <c r="I108" i="2"/>
  <c r="J108" i="2"/>
  <c r="K108" i="2"/>
  <c r="L108" i="2"/>
  <c r="M108" i="2"/>
  <c r="C109" i="2"/>
  <c r="D109" i="2"/>
  <c r="F109" i="2"/>
  <c r="G109" i="2"/>
  <c r="H109" i="2"/>
  <c r="I109" i="2"/>
  <c r="J109" i="2"/>
  <c r="K109" i="2"/>
  <c r="L109" i="2"/>
  <c r="M109" i="2"/>
  <c r="C110" i="2"/>
  <c r="D110" i="2"/>
  <c r="F110" i="2"/>
  <c r="G110" i="2"/>
  <c r="H110" i="2"/>
  <c r="I110" i="2"/>
  <c r="J110" i="2"/>
  <c r="K110" i="2"/>
  <c r="L110" i="2"/>
  <c r="M110" i="2"/>
  <c r="C111" i="2"/>
  <c r="D111" i="2"/>
  <c r="F111" i="2"/>
  <c r="G111" i="2"/>
  <c r="H111" i="2"/>
  <c r="I111" i="2"/>
  <c r="J111" i="2"/>
  <c r="K111" i="2"/>
  <c r="L111" i="2"/>
  <c r="M111" i="2"/>
  <c r="C112" i="2"/>
  <c r="D112" i="2"/>
  <c r="F112" i="2"/>
  <c r="G112" i="2"/>
  <c r="H112" i="2"/>
  <c r="I112" i="2"/>
  <c r="J112" i="2"/>
  <c r="K112" i="2"/>
  <c r="L112" i="2"/>
  <c r="M112" i="2"/>
  <c r="C113" i="2"/>
  <c r="D113" i="2"/>
  <c r="F113" i="2"/>
  <c r="G113" i="2"/>
  <c r="H113" i="2"/>
  <c r="I113" i="2"/>
  <c r="J113" i="2"/>
  <c r="K113" i="2"/>
  <c r="L113" i="2"/>
  <c r="M113" i="2"/>
  <c r="C114" i="2"/>
  <c r="D114" i="2"/>
  <c r="F114" i="2"/>
  <c r="G114" i="2"/>
  <c r="H114" i="2"/>
  <c r="I114" i="2"/>
  <c r="J114" i="2"/>
  <c r="K114" i="2"/>
  <c r="L114" i="2"/>
  <c r="M114" i="2"/>
  <c r="C115" i="2"/>
  <c r="D115" i="2"/>
  <c r="F115" i="2"/>
  <c r="G115" i="2"/>
  <c r="H115" i="2"/>
  <c r="I115" i="2"/>
  <c r="J115" i="2"/>
  <c r="K115" i="2"/>
  <c r="L115" i="2"/>
  <c r="M115" i="2"/>
  <c r="C116" i="2"/>
  <c r="D116" i="2"/>
  <c r="F116" i="2"/>
  <c r="G116" i="2"/>
  <c r="H116" i="2"/>
  <c r="I116" i="2"/>
  <c r="J116" i="2"/>
  <c r="K116" i="2"/>
  <c r="L116" i="2"/>
  <c r="M116" i="2"/>
  <c r="C117" i="2"/>
  <c r="D117" i="2"/>
  <c r="F117" i="2"/>
  <c r="G117" i="2"/>
  <c r="H117" i="2"/>
  <c r="I117" i="2"/>
  <c r="J117" i="2"/>
  <c r="K117" i="2"/>
  <c r="L117" i="2"/>
  <c r="M117" i="2"/>
  <c r="C118" i="2"/>
  <c r="D118" i="2"/>
  <c r="F118" i="2"/>
  <c r="G118" i="2"/>
  <c r="H118" i="2"/>
  <c r="I118" i="2"/>
  <c r="J118" i="2"/>
  <c r="K118" i="2"/>
  <c r="L118" i="2"/>
  <c r="M118" i="2"/>
  <c r="C119" i="2"/>
  <c r="D119" i="2"/>
  <c r="F119" i="2"/>
  <c r="G119" i="2"/>
  <c r="H119" i="2"/>
  <c r="I119" i="2"/>
  <c r="J119" i="2"/>
  <c r="K119" i="2"/>
  <c r="L119" i="2"/>
  <c r="M119" i="2"/>
  <c r="C120" i="2"/>
  <c r="D120" i="2"/>
  <c r="F120" i="2"/>
  <c r="G120" i="2"/>
  <c r="H120" i="2"/>
  <c r="I120" i="2"/>
  <c r="J120" i="2"/>
  <c r="K120" i="2"/>
  <c r="L120" i="2"/>
  <c r="M120" i="2"/>
  <c r="C121" i="2"/>
  <c r="D121" i="2"/>
  <c r="F121" i="2"/>
  <c r="G121" i="2"/>
  <c r="H121" i="2"/>
  <c r="I121" i="2"/>
  <c r="J121" i="2"/>
  <c r="K121" i="2"/>
  <c r="L121" i="2"/>
  <c r="M121" i="2"/>
  <c r="C122" i="2"/>
  <c r="D122" i="2"/>
  <c r="F122" i="2"/>
  <c r="G122" i="2"/>
  <c r="H122" i="2"/>
  <c r="I122" i="2"/>
  <c r="J122" i="2"/>
  <c r="K122" i="2"/>
  <c r="L122" i="2"/>
  <c r="M122" i="2"/>
  <c r="C123" i="2"/>
  <c r="D123" i="2"/>
  <c r="F123" i="2"/>
  <c r="G123" i="2"/>
  <c r="H123" i="2"/>
  <c r="I123" i="2"/>
  <c r="J123" i="2"/>
  <c r="K123" i="2"/>
  <c r="L123" i="2"/>
  <c r="M123" i="2"/>
  <c r="C124" i="2"/>
  <c r="D124" i="2"/>
  <c r="F124" i="2"/>
  <c r="G124" i="2"/>
  <c r="H124" i="2"/>
  <c r="I124" i="2"/>
  <c r="J124" i="2"/>
  <c r="K124" i="2"/>
  <c r="L124" i="2"/>
  <c r="M124" i="2"/>
  <c r="C125" i="2"/>
  <c r="D125" i="2"/>
  <c r="F125" i="2"/>
  <c r="G125" i="2"/>
  <c r="H125" i="2"/>
  <c r="I125" i="2"/>
  <c r="J125" i="2"/>
  <c r="K125" i="2"/>
  <c r="L125" i="2"/>
  <c r="M125" i="2"/>
  <c r="C126" i="2"/>
  <c r="D126" i="2"/>
  <c r="F126" i="2"/>
  <c r="G126" i="2"/>
  <c r="H126" i="2"/>
  <c r="I126" i="2"/>
  <c r="J126" i="2"/>
  <c r="K126" i="2"/>
  <c r="L126" i="2"/>
  <c r="M126" i="2"/>
  <c r="C127" i="2"/>
  <c r="D127" i="2"/>
  <c r="F127" i="2"/>
  <c r="G127" i="2"/>
  <c r="H127" i="2"/>
  <c r="I127" i="2"/>
  <c r="J127" i="2"/>
  <c r="K127" i="2"/>
  <c r="L127" i="2"/>
  <c r="M127" i="2"/>
  <c r="C128" i="2"/>
  <c r="D128" i="2"/>
  <c r="F128" i="2"/>
  <c r="G128" i="2"/>
  <c r="H128" i="2"/>
  <c r="I128" i="2"/>
  <c r="J128" i="2"/>
  <c r="K128" i="2"/>
  <c r="L128" i="2"/>
  <c r="M128" i="2"/>
  <c r="C129" i="2"/>
  <c r="D129" i="2"/>
  <c r="F129" i="2"/>
  <c r="G129" i="2"/>
  <c r="H129" i="2"/>
  <c r="I129" i="2"/>
  <c r="J129" i="2"/>
  <c r="K129" i="2"/>
  <c r="L129" i="2"/>
  <c r="M129" i="2"/>
  <c r="C130" i="2"/>
  <c r="D130" i="2"/>
  <c r="F130" i="2"/>
  <c r="G130" i="2"/>
  <c r="H130" i="2"/>
  <c r="I130" i="2"/>
  <c r="J130" i="2"/>
  <c r="K130" i="2"/>
  <c r="L130" i="2"/>
  <c r="M130" i="2"/>
  <c r="C131" i="2"/>
  <c r="D131" i="2"/>
  <c r="F131" i="2"/>
  <c r="G131" i="2"/>
  <c r="H131" i="2"/>
  <c r="I131" i="2"/>
  <c r="J131" i="2"/>
  <c r="K131" i="2"/>
  <c r="L131" i="2"/>
  <c r="M131" i="2"/>
  <c r="C132" i="2"/>
  <c r="D132" i="2"/>
  <c r="F132" i="2"/>
  <c r="G132" i="2"/>
  <c r="H132" i="2"/>
  <c r="I132" i="2"/>
  <c r="J132" i="2"/>
  <c r="K132" i="2"/>
  <c r="L132" i="2"/>
  <c r="M132" i="2"/>
  <c r="C133" i="2"/>
  <c r="D133" i="2"/>
  <c r="F133" i="2"/>
  <c r="G133" i="2"/>
  <c r="H133" i="2"/>
  <c r="I133" i="2"/>
  <c r="J133" i="2"/>
  <c r="K133" i="2"/>
  <c r="L133" i="2"/>
  <c r="M133" i="2"/>
  <c r="C134" i="2"/>
  <c r="D134" i="2"/>
  <c r="F134" i="2"/>
  <c r="G134" i="2"/>
  <c r="H134" i="2"/>
  <c r="I134" i="2"/>
  <c r="J134" i="2"/>
  <c r="K134" i="2"/>
  <c r="L134" i="2"/>
  <c r="M134" i="2"/>
  <c r="C135" i="2"/>
  <c r="D135" i="2"/>
  <c r="F135" i="2"/>
  <c r="G135" i="2"/>
  <c r="H135" i="2"/>
  <c r="I135" i="2"/>
  <c r="J135" i="2"/>
  <c r="K135" i="2"/>
  <c r="L135" i="2"/>
  <c r="M135" i="2"/>
  <c r="C136" i="2"/>
  <c r="D136" i="2"/>
  <c r="F136" i="2"/>
  <c r="G136" i="2"/>
  <c r="H136" i="2"/>
  <c r="I136" i="2"/>
  <c r="J136" i="2"/>
  <c r="K136" i="2"/>
  <c r="L136" i="2"/>
  <c r="M136" i="2"/>
  <c r="C137" i="2"/>
  <c r="D137" i="2"/>
  <c r="F137" i="2"/>
  <c r="G137" i="2"/>
  <c r="H137" i="2"/>
  <c r="I137" i="2"/>
  <c r="J137" i="2"/>
  <c r="K137" i="2"/>
  <c r="L137" i="2"/>
  <c r="M137" i="2"/>
  <c r="C138" i="2"/>
  <c r="D138" i="2"/>
  <c r="F138" i="2"/>
  <c r="G138" i="2"/>
  <c r="H138" i="2"/>
  <c r="I138" i="2"/>
  <c r="J138" i="2"/>
  <c r="K138" i="2"/>
  <c r="L138" i="2"/>
  <c r="M138" i="2"/>
  <c r="C139" i="2"/>
  <c r="D139" i="2"/>
  <c r="F139" i="2"/>
  <c r="G139" i="2"/>
  <c r="H139" i="2"/>
  <c r="I139" i="2"/>
  <c r="J139" i="2"/>
  <c r="K139" i="2"/>
  <c r="L139" i="2"/>
  <c r="M139" i="2"/>
  <c r="C140" i="2"/>
  <c r="D140" i="2"/>
  <c r="F140" i="2"/>
  <c r="G140" i="2"/>
  <c r="H140" i="2"/>
  <c r="I140" i="2"/>
  <c r="J140" i="2"/>
  <c r="K140" i="2"/>
  <c r="L140" i="2"/>
  <c r="M140" i="2"/>
  <c r="C141" i="2"/>
  <c r="D141" i="2"/>
  <c r="F141" i="2"/>
  <c r="G141" i="2"/>
  <c r="H141" i="2"/>
  <c r="I141" i="2"/>
  <c r="J141" i="2"/>
  <c r="K141" i="2"/>
  <c r="L141" i="2"/>
  <c r="M141" i="2"/>
  <c r="C142" i="2"/>
  <c r="D142" i="2"/>
  <c r="F142" i="2"/>
  <c r="G142" i="2"/>
  <c r="H142" i="2"/>
  <c r="I142" i="2"/>
  <c r="J142" i="2"/>
  <c r="K142" i="2"/>
  <c r="L142" i="2"/>
  <c r="M142" i="2"/>
  <c r="C143" i="2"/>
  <c r="D143" i="2"/>
  <c r="F143" i="2"/>
  <c r="G143" i="2"/>
  <c r="H143" i="2"/>
  <c r="I143" i="2"/>
  <c r="J143" i="2"/>
  <c r="K143" i="2"/>
  <c r="L143" i="2"/>
  <c r="M143" i="2"/>
  <c r="C144" i="2"/>
  <c r="D144" i="2"/>
  <c r="F144" i="2"/>
  <c r="G144" i="2"/>
  <c r="H144" i="2"/>
  <c r="I144" i="2"/>
  <c r="J144" i="2"/>
  <c r="K144" i="2"/>
  <c r="L144" i="2"/>
  <c r="M144" i="2"/>
  <c r="C145" i="2"/>
  <c r="D145" i="2"/>
  <c r="F145" i="2"/>
  <c r="G145" i="2"/>
  <c r="H145" i="2"/>
  <c r="I145" i="2"/>
  <c r="J145" i="2"/>
  <c r="K145" i="2"/>
  <c r="L145" i="2"/>
  <c r="M145" i="2"/>
  <c r="C146" i="2"/>
  <c r="D146" i="2"/>
  <c r="F146" i="2"/>
  <c r="G146" i="2"/>
  <c r="H146" i="2"/>
  <c r="I146" i="2"/>
  <c r="J146" i="2"/>
  <c r="K146" i="2"/>
  <c r="L146" i="2"/>
  <c r="M146" i="2"/>
  <c r="C147" i="2"/>
  <c r="D147" i="2"/>
  <c r="F147" i="2"/>
  <c r="G147" i="2"/>
  <c r="H147" i="2"/>
  <c r="I147" i="2"/>
  <c r="J147" i="2"/>
  <c r="K147" i="2"/>
  <c r="L147" i="2"/>
  <c r="M147" i="2"/>
  <c r="C148" i="2"/>
  <c r="D148" i="2"/>
  <c r="F148" i="2"/>
  <c r="G148" i="2"/>
  <c r="H148" i="2"/>
  <c r="I148" i="2"/>
  <c r="J148" i="2"/>
  <c r="K148" i="2"/>
  <c r="L148" i="2"/>
  <c r="M148" i="2"/>
  <c r="C149" i="2"/>
  <c r="D149" i="2"/>
  <c r="F149" i="2"/>
  <c r="G149" i="2"/>
  <c r="H149" i="2"/>
  <c r="I149" i="2"/>
  <c r="J149" i="2"/>
  <c r="K149" i="2"/>
  <c r="L149" i="2"/>
  <c r="M149" i="2"/>
  <c r="C150" i="2"/>
  <c r="D150" i="2"/>
  <c r="F150" i="2"/>
  <c r="G150" i="2"/>
  <c r="H150" i="2"/>
  <c r="I150" i="2"/>
  <c r="J150" i="2"/>
  <c r="K150" i="2"/>
  <c r="L150" i="2"/>
  <c r="M150" i="2"/>
  <c r="C151" i="2"/>
  <c r="D151" i="2"/>
  <c r="F151" i="2"/>
  <c r="G151" i="2"/>
  <c r="H151" i="2"/>
  <c r="I151" i="2"/>
  <c r="J151" i="2"/>
  <c r="K151" i="2"/>
  <c r="L151" i="2"/>
  <c r="M151" i="2"/>
  <c r="C152" i="2"/>
  <c r="D152" i="2"/>
  <c r="F152" i="2"/>
  <c r="G152" i="2"/>
  <c r="H152" i="2"/>
  <c r="I152" i="2"/>
  <c r="J152" i="2"/>
  <c r="K152" i="2"/>
  <c r="L152" i="2"/>
  <c r="M152" i="2"/>
  <c r="C153" i="2"/>
  <c r="D153" i="2"/>
  <c r="F153" i="2"/>
  <c r="G153" i="2"/>
  <c r="H153" i="2"/>
  <c r="I153" i="2"/>
  <c r="J153" i="2"/>
  <c r="K153" i="2"/>
  <c r="L153" i="2"/>
  <c r="M153" i="2"/>
  <c r="C154" i="2"/>
  <c r="D154" i="2"/>
  <c r="F154" i="2"/>
  <c r="G154" i="2"/>
  <c r="H154" i="2"/>
  <c r="I154" i="2"/>
  <c r="J154" i="2"/>
  <c r="K154" i="2"/>
  <c r="L154" i="2"/>
  <c r="M154" i="2"/>
  <c r="C155" i="2"/>
  <c r="D155" i="2"/>
  <c r="F155" i="2"/>
  <c r="G155" i="2"/>
  <c r="H155" i="2"/>
  <c r="I155" i="2"/>
  <c r="J155" i="2"/>
  <c r="K155" i="2"/>
  <c r="L155" i="2"/>
  <c r="M155" i="2"/>
  <c r="C156" i="2"/>
  <c r="D156" i="2"/>
  <c r="F156" i="2"/>
  <c r="G156" i="2"/>
  <c r="H156" i="2"/>
  <c r="I156" i="2"/>
  <c r="J156" i="2"/>
  <c r="K156" i="2"/>
  <c r="L156" i="2"/>
  <c r="M156" i="2"/>
  <c r="C157" i="2"/>
  <c r="D157" i="2"/>
  <c r="F157" i="2"/>
  <c r="G157" i="2"/>
  <c r="H157" i="2"/>
  <c r="I157" i="2"/>
  <c r="J157" i="2"/>
  <c r="K157" i="2"/>
  <c r="L157" i="2"/>
  <c r="M157" i="2"/>
  <c r="C158" i="2"/>
  <c r="D158" i="2"/>
  <c r="F158" i="2"/>
  <c r="G158" i="2"/>
  <c r="H158" i="2"/>
  <c r="I158" i="2"/>
  <c r="J158" i="2"/>
  <c r="K158" i="2"/>
  <c r="L158" i="2"/>
  <c r="M158" i="2"/>
  <c r="C159" i="2"/>
  <c r="D159" i="2"/>
  <c r="F159" i="2"/>
  <c r="G159" i="2"/>
  <c r="H159" i="2"/>
  <c r="I159" i="2"/>
  <c r="J159" i="2"/>
  <c r="K159" i="2"/>
  <c r="L159" i="2"/>
  <c r="M159" i="2"/>
  <c r="C160" i="2"/>
  <c r="D160" i="2"/>
  <c r="F160" i="2"/>
  <c r="G160" i="2"/>
  <c r="H160" i="2"/>
  <c r="I160" i="2"/>
  <c r="J160" i="2"/>
  <c r="K160" i="2"/>
  <c r="L160" i="2"/>
  <c r="M160" i="2"/>
  <c r="C161" i="2"/>
  <c r="D161" i="2"/>
  <c r="F161" i="2"/>
  <c r="G161" i="2"/>
  <c r="H161" i="2"/>
  <c r="I161" i="2"/>
  <c r="J161" i="2"/>
  <c r="K161" i="2"/>
  <c r="L161" i="2"/>
  <c r="M161" i="2"/>
  <c r="C162" i="2"/>
  <c r="D162" i="2"/>
  <c r="F162" i="2"/>
  <c r="G162" i="2"/>
  <c r="H162" i="2"/>
  <c r="I162" i="2"/>
  <c r="J162" i="2"/>
  <c r="K162" i="2"/>
  <c r="L162" i="2"/>
  <c r="M162" i="2"/>
  <c r="C163" i="2"/>
  <c r="D163" i="2"/>
  <c r="F163" i="2"/>
  <c r="G163" i="2"/>
  <c r="H163" i="2"/>
  <c r="I163" i="2"/>
  <c r="J163" i="2"/>
  <c r="K163" i="2"/>
  <c r="L163" i="2"/>
  <c r="M163" i="2"/>
  <c r="C164" i="2"/>
  <c r="D164" i="2"/>
  <c r="F164" i="2"/>
  <c r="G164" i="2"/>
  <c r="H164" i="2"/>
  <c r="I164" i="2"/>
  <c r="J164" i="2"/>
  <c r="K164" i="2"/>
  <c r="L164" i="2"/>
  <c r="M164" i="2"/>
  <c r="C165" i="2"/>
  <c r="D165" i="2"/>
  <c r="F165" i="2"/>
  <c r="G165" i="2"/>
  <c r="H165" i="2"/>
  <c r="I165" i="2"/>
  <c r="J165" i="2"/>
  <c r="K165" i="2"/>
  <c r="L165" i="2"/>
  <c r="M165" i="2"/>
  <c r="C166" i="2"/>
  <c r="D166" i="2"/>
  <c r="F166" i="2"/>
  <c r="G166" i="2"/>
  <c r="H166" i="2"/>
  <c r="I166" i="2"/>
  <c r="J166" i="2"/>
  <c r="K166" i="2"/>
  <c r="L166" i="2"/>
  <c r="M166" i="2"/>
  <c r="C167" i="2"/>
  <c r="D167" i="2"/>
  <c r="F167" i="2"/>
  <c r="G167" i="2"/>
  <c r="H167" i="2"/>
  <c r="I167" i="2"/>
  <c r="J167" i="2"/>
  <c r="K167" i="2"/>
  <c r="L167" i="2"/>
  <c r="M167" i="2"/>
  <c r="C168" i="2"/>
  <c r="D168" i="2"/>
  <c r="F168" i="2"/>
  <c r="G168" i="2"/>
  <c r="H168" i="2"/>
  <c r="I168" i="2"/>
  <c r="J168" i="2"/>
  <c r="K168" i="2"/>
  <c r="L168" i="2"/>
  <c r="M168" i="2"/>
  <c r="C169" i="2"/>
  <c r="D169" i="2"/>
  <c r="F169" i="2"/>
  <c r="G169" i="2"/>
  <c r="H169" i="2"/>
  <c r="I169" i="2"/>
  <c r="J169" i="2"/>
  <c r="K169" i="2"/>
  <c r="L169" i="2"/>
  <c r="M169" i="2"/>
  <c r="C170" i="2"/>
  <c r="D170" i="2"/>
  <c r="F170" i="2"/>
  <c r="G170" i="2"/>
  <c r="H170" i="2"/>
  <c r="I170" i="2"/>
  <c r="J170" i="2"/>
  <c r="K170" i="2"/>
  <c r="L170" i="2"/>
  <c r="M170" i="2"/>
  <c r="C171" i="2"/>
  <c r="D171" i="2"/>
  <c r="F171" i="2"/>
  <c r="G171" i="2"/>
  <c r="H171" i="2"/>
  <c r="I171" i="2"/>
  <c r="J171" i="2"/>
  <c r="K171" i="2"/>
  <c r="L171" i="2"/>
  <c r="M171" i="2"/>
  <c r="C172" i="2"/>
  <c r="D172" i="2"/>
  <c r="F172" i="2"/>
  <c r="G172" i="2"/>
  <c r="H172" i="2"/>
  <c r="I172" i="2"/>
  <c r="J172" i="2"/>
  <c r="K172" i="2"/>
  <c r="L172" i="2"/>
  <c r="M172" i="2"/>
  <c r="C173" i="2"/>
  <c r="D173" i="2"/>
  <c r="F173" i="2"/>
  <c r="G173" i="2"/>
  <c r="H173" i="2"/>
  <c r="I173" i="2"/>
  <c r="J173" i="2"/>
  <c r="K173" i="2"/>
  <c r="L173" i="2"/>
  <c r="M173" i="2"/>
  <c r="C174" i="2"/>
  <c r="D174" i="2"/>
  <c r="F174" i="2"/>
  <c r="G174" i="2"/>
  <c r="H174" i="2"/>
  <c r="I174" i="2"/>
  <c r="J174" i="2"/>
  <c r="K174" i="2"/>
  <c r="L174" i="2"/>
  <c r="M174" i="2"/>
  <c r="C175" i="2"/>
  <c r="D175" i="2"/>
  <c r="F175" i="2"/>
  <c r="G175" i="2"/>
  <c r="H175" i="2"/>
  <c r="I175" i="2"/>
  <c r="J175" i="2"/>
  <c r="K175" i="2"/>
  <c r="L175" i="2"/>
  <c r="M175" i="2"/>
  <c r="C176" i="2"/>
  <c r="D176" i="2"/>
  <c r="F176" i="2"/>
  <c r="G176" i="2"/>
  <c r="H176" i="2"/>
  <c r="I176" i="2"/>
  <c r="J176" i="2"/>
  <c r="K176" i="2"/>
  <c r="L176" i="2"/>
  <c r="M176" i="2"/>
  <c r="C177" i="2"/>
  <c r="D177" i="2"/>
  <c r="F177" i="2"/>
  <c r="G177" i="2"/>
  <c r="H177" i="2"/>
  <c r="I177" i="2"/>
  <c r="J177" i="2"/>
  <c r="K177" i="2"/>
  <c r="L177" i="2"/>
  <c r="M177" i="2"/>
  <c r="C178" i="2"/>
  <c r="D178" i="2"/>
  <c r="F178" i="2"/>
  <c r="G178" i="2"/>
  <c r="H178" i="2"/>
  <c r="I178" i="2"/>
  <c r="J178" i="2"/>
  <c r="K178" i="2"/>
  <c r="L178" i="2"/>
  <c r="M178" i="2"/>
  <c r="C179" i="2"/>
  <c r="D179" i="2"/>
  <c r="F179" i="2"/>
  <c r="G179" i="2"/>
  <c r="H179" i="2"/>
  <c r="I179" i="2"/>
  <c r="J179" i="2"/>
  <c r="K179" i="2"/>
  <c r="L179" i="2"/>
  <c r="M179" i="2"/>
  <c r="C180" i="2"/>
  <c r="D180" i="2"/>
  <c r="F180" i="2"/>
  <c r="G180" i="2"/>
  <c r="H180" i="2"/>
  <c r="I180" i="2"/>
  <c r="J180" i="2"/>
  <c r="K180" i="2"/>
  <c r="L180" i="2"/>
  <c r="M180" i="2"/>
  <c r="C181" i="2"/>
  <c r="D181" i="2"/>
  <c r="F181" i="2"/>
  <c r="G181" i="2"/>
  <c r="H181" i="2"/>
  <c r="I181" i="2"/>
  <c r="J181" i="2"/>
  <c r="K181" i="2"/>
  <c r="L181" i="2"/>
  <c r="M181" i="2"/>
  <c r="C182" i="2"/>
  <c r="D182" i="2"/>
  <c r="F182" i="2"/>
  <c r="G182" i="2"/>
  <c r="H182" i="2"/>
  <c r="I182" i="2"/>
  <c r="J182" i="2"/>
  <c r="K182" i="2"/>
  <c r="L182" i="2"/>
  <c r="M182" i="2"/>
  <c r="C183" i="2"/>
  <c r="D183" i="2"/>
  <c r="F183" i="2"/>
  <c r="G183" i="2"/>
  <c r="H183" i="2"/>
  <c r="I183" i="2"/>
  <c r="J183" i="2"/>
  <c r="K183" i="2"/>
  <c r="L183" i="2"/>
  <c r="M183" i="2"/>
  <c r="C184" i="2"/>
  <c r="D184" i="2"/>
  <c r="F184" i="2"/>
  <c r="G184" i="2"/>
  <c r="H184" i="2"/>
  <c r="I184" i="2"/>
  <c r="J184" i="2"/>
  <c r="K184" i="2"/>
  <c r="L184" i="2"/>
  <c r="M184" i="2"/>
  <c r="C185" i="2"/>
  <c r="D185" i="2"/>
  <c r="F185" i="2"/>
  <c r="G185" i="2"/>
  <c r="H185" i="2"/>
  <c r="I185" i="2"/>
  <c r="J185" i="2"/>
  <c r="K185" i="2"/>
  <c r="L185" i="2"/>
  <c r="M185" i="2"/>
  <c r="C186" i="2"/>
  <c r="D186" i="2"/>
  <c r="F186" i="2"/>
  <c r="G186" i="2"/>
  <c r="H186" i="2"/>
  <c r="I186" i="2"/>
  <c r="J186" i="2"/>
  <c r="K186" i="2"/>
  <c r="L186" i="2"/>
  <c r="M186" i="2"/>
  <c r="C187" i="2"/>
  <c r="D187" i="2"/>
  <c r="F187" i="2"/>
  <c r="G187" i="2"/>
  <c r="H187" i="2"/>
  <c r="I187" i="2"/>
  <c r="J187" i="2"/>
  <c r="K187" i="2"/>
  <c r="L187" i="2"/>
  <c r="M187" i="2"/>
  <c r="C188" i="2"/>
  <c r="D188" i="2"/>
  <c r="F188" i="2"/>
  <c r="G188" i="2"/>
  <c r="H188" i="2"/>
  <c r="I188" i="2"/>
  <c r="J188" i="2"/>
  <c r="K188" i="2"/>
  <c r="L188" i="2"/>
  <c r="M188" i="2"/>
  <c r="C189" i="2"/>
  <c r="D189" i="2"/>
  <c r="F189" i="2"/>
  <c r="G189" i="2"/>
  <c r="H189" i="2"/>
  <c r="I189" i="2"/>
  <c r="J189" i="2"/>
  <c r="K189" i="2"/>
  <c r="L189" i="2"/>
  <c r="M189" i="2"/>
  <c r="C190" i="2"/>
  <c r="D190" i="2"/>
  <c r="F190" i="2"/>
  <c r="G190" i="2"/>
  <c r="H190" i="2"/>
  <c r="I190" i="2"/>
  <c r="J190" i="2"/>
  <c r="K190" i="2"/>
  <c r="L190" i="2"/>
  <c r="M190" i="2"/>
  <c r="C191" i="2"/>
  <c r="D191" i="2"/>
  <c r="F191" i="2"/>
  <c r="G191" i="2"/>
  <c r="H191" i="2"/>
  <c r="I191" i="2"/>
  <c r="J191" i="2"/>
  <c r="K191" i="2"/>
  <c r="L191" i="2"/>
  <c r="M191" i="2"/>
  <c r="C192" i="2"/>
  <c r="D192" i="2"/>
  <c r="F192" i="2"/>
  <c r="G192" i="2"/>
  <c r="H192" i="2"/>
  <c r="I192" i="2"/>
  <c r="J192" i="2"/>
  <c r="K192" i="2"/>
  <c r="L192" i="2"/>
  <c r="M192" i="2"/>
  <c r="C193" i="2"/>
  <c r="D193" i="2"/>
  <c r="F193" i="2"/>
  <c r="G193" i="2"/>
  <c r="H193" i="2"/>
  <c r="I193" i="2"/>
  <c r="J193" i="2"/>
  <c r="K193" i="2"/>
  <c r="L193" i="2"/>
  <c r="M193" i="2"/>
  <c r="C194" i="2"/>
  <c r="D194" i="2"/>
  <c r="F194" i="2"/>
  <c r="G194" i="2"/>
  <c r="H194" i="2"/>
  <c r="I194" i="2"/>
  <c r="J194" i="2"/>
  <c r="K194" i="2"/>
  <c r="L194" i="2"/>
  <c r="M194" i="2"/>
  <c r="C195" i="2"/>
  <c r="D195" i="2"/>
  <c r="F195" i="2"/>
  <c r="G195" i="2"/>
  <c r="H195" i="2"/>
  <c r="I195" i="2"/>
  <c r="J195" i="2"/>
  <c r="K195" i="2"/>
  <c r="L195" i="2"/>
  <c r="M195" i="2"/>
  <c r="C196" i="2"/>
  <c r="D196" i="2"/>
  <c r="F196" i="2"/>
  <c r="G196" i="2"/>
  <c r="H196" i="2"/>
  <c r="I196" i="2"/>
  <c r="J196" i="2"/>
  <c r="K196" i="2"/>
  <c r="L196" i="2"/>
  <c r="M196" i="2"/>
  <c r="C197" i="2"/>
  <c r="D197" i="2"/>
  <c r="F197" i="2"/>
  <c r="G197" i="2"/>
  <c r="H197" i="2"/>
  <c r="I197" i="2"/>
  <c r="J197" i="2"/>
  <c r="K197" i="2"/>
  <c r="L197" i="2"/>
  <c r="M197" i="2"/>
  <c r="C198" i="2"/>
  <c r="D198" i="2"/>
  <c r="F198" i="2"/>
  <c r="G198" i="2"/>
  <c r="H198" i="2"/>
  <c r="I198" i="2"/>
  <c r="J198" i="2"/>
  <c r="K198" i="2"/>
  <c r="L198" i="2"/>
  <c r="M198" i="2"/>
  <c r="C199" i="2"/>
  <c r="D199" i="2"/>
  <c r="F199" i="2"/>
  <c r="G199" i="2"/>
  <c r="H199" i="2"/>
  <c r="I199" i="2"/>
  <c r="J199" i="2"/>
  <c r="K199" i="2"/>
  <c r="L199" i="2"/>
  <c r="M199" i="2"/>
  <c r="C200" i="2"/>
  <c r="D200" i="2"/>
  <c r="F200" i="2"/>
  <c r="G200" i="2"/>
  <c r="H200" i="2"/>
  <c r="I200" i="2"/>
  <c r="J200" i="2"/>
  <c r="K200" i="2"/>
  <c r="L200" i="2"/>
  <c r="M200" i="2"/>
  <c r="C201" i="2"/>
  <c r="D201" i="2"/>
  <c r="F201" i="2"/>
  <c r="G201" i="2"/>
  <c r="H201" i="2"/>
  <c r="I201" i="2"/>
  <c r="J201" i="2"/>
  <c r="K201" i="2"/>
  <c r="L201" i="2"/>
  <c r="M201" i="2"/>
  <c r="C202" i="2"/>
  <c r="D202" i="2"/>
  <c r="F202" i="2"/>
  <c r="G202" i="2"/>
  <c r="H202" i="2"/>
  <c r="I202" i="2"/>
  <c r="J202" i="2"/>
  <c r="K202" i="2"/>
  <c r="L202" i="2"/>
  <c r="M202" i="2"/>
  <c r="C203" i="2"/>
  <c r="D203" i="2"/>
  <c r="F203" i="2"/>
  <c r="G203" i="2"/>
  <c r="H203" i="2"/>
  <c r="I203" i="2"/>
  <c r="J203" i="2"/>
  <c r="K203" i="2"/>
  <c r="L203" i="2"/>
  <c r="M203" i="2"/>
  <c r="C204" i="2"/>
  <c r="D204" i="2"/>
  <c r="F204" i="2"/>
  <c r="G204" i="2"/>
  <c r="H204" i="2"/>
  <c r="I204" i="2"/>
  <c r="J204" i="2"/>
  <c r="K204" i="2"/>
  <c r="L204" i="2"/>
  <c r="M204" i="2"/>
  <c r="C205" i="2"/>
  <c r="D205" i="2"/>
  <c r="F205" i="2"/>
  <c r="G205" i="2"/>
  <c r="H205" i="2"/>
  <c r="I205" i="2"/>
  <c r="J205" i="2"/>
  <c r="K205" i="2"/>
  <c r="L205" i="2"/>
  <c r="M205" i="2"/>
  <c r="C206" i="2"/>
  <c r="D206" i="2"/>
  <c r="F206" i="2"/>
  <c r="G206" i="2"/>
  <c r="H206" i="2"/>
  <c r="I206" i="2"/>
  <c r="J206" i="2"/>
  <c r="K206" i="2"/>
  <c r="L206" i="2"/>
  <c r="M206" i="2"/>
  <c r="C207" i="2"/>
  <c r="D207" i="2"/>
  <c r="F207" i="2"/>
  <c r="G207" i="2"/>
  <c r="H207" i="2"/>
  <c r="I207" i="2"/>
  <c r="J207" i="2"/>
  <c r="K207" i="2"/>
  <c r="L207" i="2"/>
  <c r="M207" i="2"/>
  <c r="C208" i="2"/>
  <c r="D208" i="2"/>
  <c r="F208" i="2"/>
  <c r="G208" i="2"/>
  <c r="H208" i="2"/>
  <c r="I208" i="2"/>
  <c r="J208" i="2"/>
  <c r="K208" i="2"/>
  <c r="L208" i="2"/>
  <c r="M208" i="2"/>
  <c r="C209" i="2"/>
  <c r="D209" i="2"/>
  <c r="F209" i="2"/>
  <c r="G209" i="2"/>
  <c r="H209" i="2"/>
  <c r="I209" i="2"/>
  <c r="J209" i="2"/>
  <c r="K209" i="2"/>
  <c r="L209" i="2"/>
  <c r="M209" i="2"/>
  <c r="C210" i="2"/>
  <c r="D210" i="2"/>
  <c r="F210" i="2"/>
  <c r="G210" i="2"/>
  <c r="H210" i="2"/>
  <c r="I210" i="2"/>
  <c r="J210" i="2"/>
  <c r="K210" i="2"/>
  <c r="L210" i="2"/>
  <c r="M210" i="2"/>
  <c r="C211" i="2"/>
  <c r="D211" i="2"/>
  <c r="F211" i="2"/>
  <c r="G211" i="2"/>
  <c r="H211" i="2"/>
  <c r="I211" i="2"/>
  <c r="J211" i="2"/>
  <c r="K211" i="2"/>
  <c r="L211" i="2"/>
  <c r="M211" i="2"/>
  <c r="C212" i="2"/>
  <c r="D212" i="2"/>
  <c r="F212" i="2"/>
  <c r="G212" i="2"/>
  <c r="H212" i="2"/>
  <c r="I212" i="2"/>
  <c r="J212" i="2"/>
  <c r="K212" i="2"/>
  <c r="L212" i="2"/>
  <c r="M212" i="2"/>
  <c r="C213" i="2"/>
  <c r="D213" i="2"/>
  <c r="F213" i="2"/>
  <c r="G213" i="2"/>
  <c r="H213" i="2"/>
  <c r="I213" i="2"/>
  <c r="J213" i="2"/>
  <c r="K213" i="2"/>
  <c r="L213" i="2"/>
  <c r="M213" i="2"/>
  <c r="C214" i="2"/>
  <c r="D214" i="2"/>
  <c r="F214" i="2"/>
  <c r="G214" i="2"/>
  <c r="H214" i="2"/>
  <c r="I214" i="2"/>
  <c r="J214" i="2"/>
  <c r="K214" i="2"/>
  <c r="L214" i="2"/>
  <c r="M214" i="2"/>
  <c r="C215" i="2"/>
  <c r="D215" i="2"/>
  <c r="F215" i="2"/>
  <c r="G215" i="2"/>
  <c r="H215" i="2"/>
  <c r="I215" i="2"/>
  <c r="J215" i="2"/>
  <c r="K215" i="2"/>
  <c r="L215" i="2"/>
  <c r="M215" i="2"/>
  <c r="C216" i="2"/>
  <c r="D216" i="2"/>
  <c r="F216" i="2"/>
  <c r="G216" i="2"/>
  <c r="H216" i="2"/>
  <c r="I216" i="2"/>
  <c r="J216" i="2"/>
  <c r="K216" i="2"/>
  <c r="L216" i="2"/>
  <c r="M216" i="2"/>
  <c r="C217" i="2"/>
  <c r="D217" i="2"/>
  <c r="F217" i="2"/>
  <c r="G217" i="2"/>
  <c r="H217" i="2"/>
  <c r="I217" i="2"/>
  <c r="J217" i="2"/>
  <c r="K217" i="2"/>
  <c r="L217" i="2"/>
  <c r="M217" i="2"/>
  <c r="C218" i="2"/>
  <c r="D218" i="2"/>
  <c r="F218" i="2"/>
  <c r="G218" i="2"/>
  <c r="H218" i="2"/>
  <c r="I218" i="2"/>
  <c r="J218" i="2"/>
  <c r="K218" i="2"/>
  <c r="L218" i="2"/>
  <c r="M218" i="2"/>
  <c r="C219" i="2"/>
  <c r="D219" i="2"/>
  <c r="F219" i="2"/>
  <c r="G219" i="2"/>
  <c r="H219" i="2"/>
  <c r="I219" i="2"/>
  <c r="J219" i="2"/>
  <c r="K219" i="2"/>
  <c r="L219" i="2"/>
  <c r="M219" i="2"/>
  <c r="C220" i="2"/>
  <c r="D220" i="2"/>
  <c r="F220" i="2"/>
  <c r="G220" i="2"/>
  <c r="H220" i="2"/>
  <c r="I220" i="2"/>
  <c r="J220" i="2"/>
  <c r="K220" i="2"/>
  <c r="L220" i="2"/>
  <c r="M220" i="2"/>
  <c r="C221" i="2"/>
  <c r="D221" i="2"/>
  <c r="F221" i="2"/>
  <c r="G221" i="2"/>
  <c r="H221" i="2"/>
  <c r="I221" i="2"/>
  <c r="J221" i="2"/>
  <c r="K221" i="2"/>
  <c r="L221" i="2"/>
  <c r="M221" i="2"/>
  <c r="C222" i="2"/>
  <c r="D222" i="2"/>
  <c r="F222" i="2"/>
  <c r="G222" i="2"/>
  <c r="H222" i="2"/>
  <c r="I222" i="2"/>
  <c r="J222" i="2"/>
  <c r="K222" i="2"/>
  <c r="L222" i="2"/>
  <c r="M222" i="2"/>
  <c r="C223" i="2"/>
  <c r="D223" i="2"/>
  <c r="F223" i="2"/>
  <c r="G223" i="2"/>
  <c r="H223" i="2"/>
  <c r="I223" i="2"/>
  <c r="J223" i="2"/>
  <c r="K223" i="2"/>
  <c r="L223" i="2"/>
  <c r="M223" i="2"/>
  <c r="C224" i="2"/>
  <c r="D224" i="2"/>
  <c r="F224" i="2"/>
  <c r="G224" i="2"/>
  <c r="H224" i="2"/>
  <c r="I224" i="2"/>
  <c r="J224" i="2"/>
  <c r="K224" i="2"/>
  <c r="L224" i="2"/>
  <c r="M224" i="2"/>
  <c r="C225" i="2"/>
  <c r="D225" i="2"/>
  <c r="F225" i="2"/>
  <c r="G225" i="2"/>
  <c r="H225" i="2"/>
  <c r="I225" i="2"/>
  <c r="J225" i="2"/>
  <c r="K225" i="2"/>
  <c r="L225" i="2"/>
  <c r="M225" i="2"/>
  <c r="C226" i="2"/>
  <c r="D226" i="2"/>
  <c r="F226" i="2"/>
  <c r="G226" i="2"/>
  <c r="H226" i="2"/>
  <c r="I226" i="2"/>
  <c r="J226" i="2"/>
  <c r="K226" i="2"/>
  <c r="L226" i="2"/>
  <c r="M226" i="2"/>
  <c r="C227" i="2"/>
  <c r="D227" i="2"/>
  <c r="F227" i="2"/>
  <c r="G227" i="2"/>
  <c r="H227" i="2"/>
  <c r="I227" i="2"/>
  <c r="J227" i="2"/>
  <c r="K227" i="2"/>
  <c r="L227" i="2"/>
  <c r="M227" i="2"/>
  <c r="C228" i="2"/>
  <c r="D228" i="2"/>
  <c r="F228" i="2"/>
  <c r="G228" i="2"/>
  <c r="H228" i="2"/>
  <c r="I228" i="2"/>
  <c r="J228" i="2"/>
  <c r="K228" i="2"/>
  <c r="L228" i="2"/>
  <c r="M228" i="2"/>
  <c r="C229" i="2"/>
  <c r="D229" i="2"/>
  <c r="F229" i="2"/>
  <c r="G229" i="2"/>
  <c r="H229" i="2"/>
  <c r="I229" i="2"/>
  <c r="J229" i="2"/>
  <c r="K229" i="2"/>
  <c r="L229" i="2"/>
  <c r="M229" i="2"/>
  <c r="C230" i="2"/>
  <c r="D230" i="2"/>
  <c r="F230" i="2"/>
  <c r="G230" i="2"/>
  <c r="H230" i="2"/>
  <c r="I230" i="2"/>
  <c r="J230" i="2"/>
  <c r="K230" i="2"/>
  <c r="L230" i="2"/>
  <c r="M230" i="2"/>
  <c r="C231" i="2"/>
  <c r="D231" i="2"/>
  <c r="F231" i="2"/>
  <c r="G231" i="2"/>
  <c r="H231" i="2"/>
  <c r="I231" i="2"/>
  <c r="J231" i="2"/>
  <c r="K231" i="2"/>
  <c r="L231" i="2"/>
  <c r="M231" i="2"/>
  <c r="C232" i="2"/>
  <c r="D232" i="2"/>
  <c r="F232" i="2"/>
  <c r="G232" i="2"/>
  <c r="H232" i="2"/>
  <c r="I232" i="2"/>
  <c r="J232" i="2"/>
  <c r="K232" i="2"/>
  <c r="L232" i="2"/>
  <c r="M232" i="2"/>
  <c r="C233" i="2"/>
  <c r="D233" i="2"/>
  <c r="F233" i="2"/>
  <c r="G233" i="2"/>
  <c r="H233" i="2"/>
  <c r="I233" i="2"/>
  <c r="J233" i="2"/>
  <c r="K233" i="2"/>
  <c r="L233" i="2"/>
  <c r="M233" i="2"/>
  <c r="C234" i="2"/>
  <c r="D234" i="2"/>
  <c r="F234" i="2"/>
  <c r="G234" i="2"/>
  <c r="H234" i="2"/>
  <c r="I234" i="2"/>
  <c r="J234" i="2"/>
  <c r="K234" i="2"/>
  <c r="L234" i="2"/>
  <c r="M234" i="2"/>
  <c r="C235" i="2"/>
  <c r="D235" i="2"/>
  <c r="F235" i="2"/>
  <c r="G235" i="2"/>
  <c r="H235" i="2"/>
  <c r="I235" i="2"/>
  <c r="J235" i="2"/>
  <c r="K235" i="2"/>
  <c r="L235" i="2"/>
  <c r="M235" i="2"/>
  <c r="C236" i="2"/>
  <c r="D236" i="2"/>
  <c r="F236" i="2"/>
  <c r="G236" i="2"/>
  <c r="H236" i="2"/>
  <c r="I236" i="2"/>
  <c r="J236" i="2"/>
  <c r="K236" i="2"/>
  <c r="L236" i="2"/>
  <c r="M236" i="2"/>
  <c r="C237" i="2"/>
  <c r="D237" i="2"/>
  <c r="F237" i="2"/>
  <c r="G237" i="2"/>
  <c r="H237" i="2"/>
  <c r="I237" i="2"/>
  <c r="J237" i="2"/>
  <c r="K237" i="2"/>
  <c r="L237" i="2"/>
  <c r="M237" i="2"/>
  <c r="C238" i="2"/>
  <c r="D238" i="2"/>
  <c r="F238" i="2"/>
  <c r="G238" i="2"/>
  <c r="H238" i="2"/>
  <c r="I238" i="2"/>
  <c r="J238" i="2"/>
  <c r="K238" i="2"/>
  <c r="L238" i="2"/>
  <c r="M238" i="2"/>
  <c r="C239" i="2"/>
  <c r="D239" i="2"/>
  <c r="F239" i="2"/>
  <c r="G239" i="2"/>
  <c r="H239" i="2"/>
  <c r="I239" i="2"/>
  <c r="J239" i="2"/>
  <c r="K239" i="2"/>
  <c r="L239" i="2"/>
  <c r="M239" i="2"/>
  <c r="C240" i="2"/>
  <c r="D240" i="2"/>
  <c r="F240" i="2"/>
  <c r="G240" i="2"/>
  <c r="H240" i="2"/>
  <c r="I240" i="2"/>
  <c r="J240" i="2"/>
  <c r="K240" i="2"/>
  <c r="L240" i="2"/>
  <c r="M240" i="2"/>
  <c r="C241" i="2"/>
  <c r="D241" i="2"/>
  <c r="F241" i="2"/>
  <c r="G241" i="2"/>
  <c r="H241" i="2"/>
  <c r="I241" i="2"/>
  <c r="J241" i="2"/>
  <c r="K241" i="2"/>
  <c r="L241" i="2"/>
  <c r="M241" i="2"/>
  <c r="C242" i="2"/>
  <c r="D242" i="2"/>
  <c r="F242" i="2"/>
  <c r="G242" i="2"/>
  <c r="H242" i="2"/>
  <c r="I242" i="2"/>
  <c r="J242" i="2"/>
  <c r="K242" i="2"/>
  <c r="L242" i="2"/>
  <c r="M242" i="2"/>
  <c r="C243" i="2"/>
  <c r="D243" i="2"/>
  <c r="F243" i="2"/>
  <c r="G243" i="2"/>
  <c r="H243" i="2"/>
  <c r="I243" i="2"/>
  <c r="J243" i="2"/>
  <c r="K243" i="2"/>
  <c r="L243" i="2"/>
  <c r="M243" i="2"/>
  <c r="C244" i="2"/>
  <c r="D244" i="2"/>
  <c r="F244" i="2"/>
  <c r="G244" i="2"/>
  <c r="H244" i="2"/>
  <c r="I244" i="2"/>
  <c r="J244" i="2"/>
  <c r="K244" i="2"/>
  <c r="L244" i="2"/>
  <c r="M244" i="2"/>
  <c r="C245" i="2"/>
  <c r="D245" i="2"/>
  <c r="F245" i="2"/>
  <c r="G245" i="2"/>
  <c r="H245" i="2"/>
  <c r="I245" i="2"/>
  <c r="J245" i="2"/>
  <c r="K245" i="2"/>
  <c r="L245" i="2"/>
  <c r="M245" i="2"/>
  <c r="C246" i="2"/>
  <c r="D246" i="2"/>
  <c r="F246" i="2"/>
  <c r="G246" i="2"/>
  <c r="H246" i="2"/>
  <c r="I246" i="2"/>
  <c r="J246" i="2"/>
  <c r="K246" i="2"/>
  <c r="L246" i="2"/>
  <c r="M246" i="2"/>
  <c r="C247" i="2"/>
  <c r="D247" i="2"/>
  <c r="F247" i="2"/>
  <c r="G247" i="2"/>
  <c r="H247" i="2"/>
  <c r="I247" i="2"/>
  <c r="J247" i="2"/>
  <c r="K247" i="2"/>
  <c r="L247" i="2"/>
  <c r="M247" i="2"/>
  <c r="C248" i="2"/>
  <c r="D248" i="2"/>
  <c r="F248" i="2"/>
  <c r="G248" i="2"/>
  <c r="H248" i="2"/>
  <c r="I248" i="2"/>
  <c r="J248" i="2"/>
  <c r="K248" i="2"/>
  <c r="L248" i="2"/>
  <c r="M248" i="2"/>
  <c r="C249" i="2"/>
  <c r="D249" i="2"/>
  <c r="F249" i="2"/>
  <c r="G249" i="2"/>
  <c r="H249" i="2"/>
  <c r="I249" i="2"/>
  <c r="J249" i="2"/>
  <c r="K249" i="2"/>
  <c r="L249" i="2"/>
  <c r="M249" i="2"/>
  <c r="C250" i="2"/>
  <c r="D250" i="2"/>
  <c r="F250" i="2"/>
  <c r="G250" i="2"/>
  <c r="H250" i="2"/>
  <c r="I250" i="2"/>
  <c r="J250" i="2"/>
  <c r="K250" i="2"/>
  <c r="L250" i="2"/>
  <c r="M250" i="2"/>
  <c r="C251" i="2"/>
  <c r="D251" i="2"/>
  <c r="F251" i="2"/>
  <c r="G251" i="2"/>
  <c r="H251" i="2"/>
  <c r="I251" i="2"/>
  <c r="J251" i="2"/>
  <c r="K251" i="2"/>
  <c r="L251" i="2"/>
  <c r="M251" i="2"/>
  <c r="C252" i="2"/>
  <c r="D252" i="2"/>
  <c r="F252" i="2"/>
  <c r="G252" i="2"/>
  <c r="H252" i="2"/>
  <c r="I252" i="2"/>
  <c r="J252" i="2"/>
  <c r="K252" i="2"/>
  <c r="L252" i="2"/>
  <c r="M252" i="2"/>
  <c r="C253" i="2"/>
  <c r="D253" i="2"/>
  <c r="F253" i="2"/>
  <c r="G253" i="2"/>
  <c r="H253" i="2"/>
  <c r="I253" i="2"/>
  <c r="J253" i="2"/>
  <c r="K253" i="2"/>
  <c r="L253" i="2"/>
  <c r="M253" i="2"/>
  <c r="C254" i="2"/>
  <c r="D254" i="2"/>
  <c r="F254" i="2"/>
  <c r="G254" i="2"/>
  <c r="H254" i="2"/>
  <c r="I254" i="2"/>
  <c r="J254" i="2"/>
  <c r="K254" i="2"/>
  <c r="L254" i="2"/>
  <c r="M254" i="2"/>
  <c r="C255" i="2"/>
  <c r="D255" i="2"/>
  <c r="F255" i="2"/>
  <c r="G255" i="2"/>
  <c r="H255" i="2"/>
  <c r="I255" i="2"/>
  <c r="J255" i="2"/>
  <c r="K255" i="2"/>
  <c r="L255" i="2"/>
  <c r="M255" i="2"/>
  <c r="C256" i="2"/>
  <c r="D256" i="2"/>
  <c r="F256" i="2"/>
  <c r="G256" i="2"/>
  <c r="H256" i="2"/>
  <c r="I256" i="2"/>
  <c r="J256" i="2"/>
  <c r="K256" i="2"/>
  <c r="L256" i="2"/>
  <c r="M256" i="2"/>
  <c r="C257" i="2"/>
  <c r="D257" i="2"/>
  <c r="F257" i="2"/>
  <c r="G257" i="2"/>
  <c r="H257" i="2"/>
  <c r="I257" i="2"/>
  <c r="J257" i="2"/>
  <c r="K257" i="2"/>
  <c r="L257" i="2"/>
  <c r="M257" i="2"/>
  <c r="C258" i="2"/>
  <c r="D258" i="2"/>
  <c r="F258" i="2"/>
  <c r="G258" i="2"/>
  <c r="H258" i="2"/>
  <c r="I258" i="2"/>
  <c r="J258" i="2"/>
  <c r="K258" i="2"/>
  <c r="L258" i="2"/>
  <c r="M258" i="2"/>
  <c r="C259" i="2"/>
  <c r="D259" i="2"/>
  <c r="F259" i="2"/>
  <c r="G259" i="2"/>
  <c r="H259" i="2"/>
  <c r="I259" i="2"/>
  <c r="J259" i="2"/>
  <c r="K259" i="2"/>
  <c r="L259" i="2"/>
  <c r="M259" i="2"/>
  <c r="C260" i="2"/>
  <c r="D260" i="2"/>
  <c r="F260" i="2"/>
  <c r="G260" i="2"/>
  <c r="H260" i="2"/>
  <c r="I260" i="2"/>
  <c r="J260" i="2"/>
  <c r="K260" i="2"/>
  <c r="L260" i="2"/>
  <c r="M260" i="2"/>
  <c r="C261" i="2"/>
  <c r="D261" i="2"/>
  <c r="F261" i="2"/>
  <c r="G261" i="2"/>
  <c r="H261" i="2"/>
  <c r="I261" i="2"/>
  <c r="J261" i="2"/>
  <c r="K261" i="2"/>
  <c r="L261" i="2"/>
  <c r="M261" i="2"/>
  <c r="C262" i="2"/>
  <c r="D262" i="2"/>
  <c r="F262" i="2"/>
  <c r="G262" i="2"/>
  <c r="H262" i="2"/>
  <c r="I262" i="2"/>
  <c r="J262" i="2"/>
  <c r="K262" i="2"/>
  <c r="L262" i="2"/>
  <c r="M262" i="2"/>
  <c r="C263" i="2"/>
  <c r="D263" i="2"/>
  <c r="F263" i="2"/>
  <c r="G263" i="2"/>
  <c r="H263" i="2"/>
  <c r="I263" i="2"/>
  <c r="J263" i="2"/>
  <c r="K263" i="2"/>
  <c r="L263" i="2"/>
  <c r="M263" i="2"/>
  <c r="C264" i="2"/>
  <c r="D264" i="2"/>
  <c r="F264" i="2"/>
  <c r="G264" i="2"/>
  <c r="H264" i="2"/>
  <c r="I264" i="2"/>
  <c r="J264" i="2"/>
  <c r="K264" i="2"/>
  <c r="L264" i="2"/>
  <c r="M264" i="2"/>
  <c r="C265" i="2"/>
  <c r="D265" i="2"/>
  <c r="F265" i="2"/>
  <c r="G265" i="2"/>
  <c r="H265" i="2"/>
  <c r="I265" i="2"/>
  <c r="J265" i="2"/>
  <c r="K265" i="2"/>
  <c r="L265" i="2"/>
  <c r="M265" i="2"/>
  <c r="C266" i="2"/>
  <c r="D266" i="2"/>
  <c r="F266" i="2"/>
  <c r="G266" i="2"/>
  <c r="H266" i="2"/>
  <c r="I266" i="2"/>
  <c r="J266" i="2"/>
  <c r="K266" i="2"/>
  <c r="L266" i="2"/>
  <c r="M266" i="2"/>
  <c r="C267" i="2"/>
  <c r="D267" i="2"/>
  <c r="F267" i="2"/>
  <c r="G267" i="2"/>
  <c r="H267" i="2"/>
  <c r="I267" i="2"/>
  <c r="J267" i="2"/>
  <c r="K267" i="2"/>
  <c r="L267" i="2"/>
  <c r="M267" i="2"/>
  <c r="C268" i="2"/>
  <c r="D268" i="2"/>
  <c r="F268" i="2"/>
  <c r="G268" i="2"/>
  <c r="H268" i="2"/>
  <c r="I268" i="2"/>
  <c r="J268" i="2"/>
  <c r="K268" i="2"/>
  <c r="L268" i="2"/>
  <c r="M268" i="2"/>
  <c r="C269" i="2"/>
  <c r="D269" i="2"/>
  <c r="F269" i="2"/>
  <c r="G269" i="2"/>
  <c r="H269" i="2"/>
  <c r="I269" i="2"/>
  <c r="J269" i="2"/>
  <c r="K269" i="2"/>
  <c r="L269" i="2"/>
  <c r="M269" i="2"/>
  <c r="C270" i="2"/>
  <c r="D270" i="2"/>
  <c r="F270" i="2"/>
  <c r="G270" i="2"/>
  <c r="H270" i="2"/>
  <c r="I270" i="2"/>
  <c r="J270" i="2"/>
  <c r="K270" i="2"/>
  <c r="L270" i="2"/>
  <c r="M270" i="2"/>
  <c r="C271" i="2"/>
  <c r="D271" i="2"/>
  <c r="F271" i="2"/>
  <c r="G271" i="2"/>
  <c r="H271" i="2"/>
  <c r="I271" i="2"/>
  <c r="J271" i="2"/>
  <c r="K271" i="2"/>
  <c r="L271" i="2"/>
  <c r="M271" i="2"/>
  <c r="C272" i="2"/>
  <c r="D272" i="2"/>
  <c r="F272" i="2"/>
  <c r="G272" i="2"/>
  <c r="H272" i="2"/>
  <c r="I272" i="2"/>
  <c r="J272" i="2"/>
  <c r="K272" i="2"/>
  <c r="L272" i="2"/>
  <c r="M272" i="2"/>
  <c r="C273" i="2"/>
  <c r="D273" i="2"/>
  <c r="F273" i="2"/>
  <c r="G273" i="2"/>
  <c r="H273" i="2"/>
  <c r="I273" i="2"/>
  <c r="J273" i="2"/>
  <c r="K273" i="2"/>
  <c r="L273" i="2"/>
  <c r="M273" i="2"/>
  <c r="C274" i="2"/>
  <c r="D274" i="2"/>
  <c r="F274" i="2"/>
  <c r="G274" i="2"/>
  <c r="H274" i="2"/>
  <c r="I274" i="2"/>
  <c r="J274" i="2"/>
  <c r="K274" i="2"/>
  <c r="L274" i="2"/>
  <c r="M274" i="2"/>
  <c r="C275" i="2"/>
  <c r="D275" i="2"/>
  <c r="F275" i="2"/>
  <c r="G275" i="2"/>
  <c r="H275" i="2"/>
  <c r="I275" i="2"/>
  <c r="J275" i="2"/>
  <c r="K275" i="2"/>
  <c r="L275" i="2"/>
  <c r="M275" i="2"/>
  <c r="C276" i="2"/>
  <c r="D276" i="2"/>
  <c r="F276" i="2"/>
  <c r="G276" i="2"/>
  <c r="H276" i="2"/>
  <c r="I276" i="2"/>
  <c r="J276" i="2"/>
  <c r="K276" i="2"/>
  <c r="L276" i="2"/>
  <c r="M276" i="2"/>
  <c r="C277" i="2"/>
  <c r="D277" i="2"/>
  <c r="F277" i="2"/>
  <c r="G277" i="2"/>
  <c r="H277" i="2"/>
  <c r="I277" i="2"/>
  <c r="J277" i="2"/>
  <c r="K277" i="2"/>
  <c r="L277" i="2"/>
  <c r="M277" i="2"/>
  <c r="C278" i="2"/>
  <c r="D278" i="2"/>
  <c r="F278" i="2"/>
  <c r="G278" i="2"/>
  <c r="H278" i="2"/>
  <c r="I278" i="2"/>
  <c r="J278" i="2"/>
  <c r="K278" i="2"/>
  <c r="L278" i="2"/>
  <c r="M278" i="2"/>
  <c r="C279" i="2"/>
  <c r="D279" i="2"/>
  <c r="F279" i="2"/>
  <c r="G279" i="2"/>
  <c r="H279" i="2"/>
  <c r="I279" i="2"/>
  <c r="J279" i="2"/>
  <c r="K279" i="2"/>
  <c r="L279" i="2"/>
  <c r="M279" i="2"/>
  <c r="C280" i="2"/>
  <c r="D280" i="2"/>
  <c r="F280" i="2"/>
  <c r="G280" i="2"/>
  <c r="H280" i="2"/>
  <c r="I280" i="2"/>
  <c r="J280" i="2"/>
  <c r="K280" i="2"/>
  <c r="L280" i="2"/>
  <c r="M280" i="2"/>
  <c r="C281" i="2"/>
  <c r="D281" i="2"/>
  <c r="F281" i="2"/>
  <c r="G281" i="2"/>
  <c r="H281" i="2"/>
  <c r="I281" i="2"/>
  <c r="J281" i="2"/>
  <c r="K281" i="2"/>
  <c r="L281" i="2"/>
  <c r="M281" i="2"/>
  <c r="C282" i="2"/>
  <c r="D282" i="2"/>
  <c r="F282" i="2"/>
  <c r="G282" i="2"/>
  <c r="H282" i="2"/>
  <c r="I282" i="2"/>
  <c r="J282" i="2"/>
  <c r="K282" i="2"/>
  <c r="L282" i="2"/>
  <c r="M282" i="2"/>
  <c r="C283" i="2"/>
  <c r="D283" i="2"/>
  <c r="F283" i="2"/>
  <c r="G283" i="2"/>
  <c r="H283" i="2"/>
  <c r="I283" i="2"/>
  <c r="J283" i="2"/>
  <c r="K283" i="2"/>
  <c r="L283" i="2"/>
  <c r="M283" i="2"/>
  <c r="C284" i="2"/>
  <c r="D284" i="2"/>
  <c r="F284" i="2"/>
  <c r="G284" i="2"/>
  <c r="H284" i="2"/>
  <c r="I284" i="2"/>
  <c r="J284" i="2"/>
  <c r="K284" i="2"/>
  <c r="L284" i="2"/>
  <c r="M284" i="2"/>
  <c r="C285" i="2"/>
  <c r="D285" i="2"/>
  <c r="F285" i="2"/>
  <c r="G285" i="2"/>
  <c r="H285" i="2"/>
  <c r="I285" i="2"/>
  <c r="J285" i="2"/>
  <c r="K285" i="2"/>
  <c r="L285" i="2"/>
  <c r="M285" i="2"/>
  <c r="C286" i="2"/>
  <c r="D286" i="2"/>
  <c r="F286" i="2"/>
  <c r="G286" i="2"/>
  <c r="H286" i="2"/>
  <c r="I286" i="2"/>
  <c r="J286" i="2"/>
  <c r="K286" i="2"/>
  <c r="L286" i="2"/>
  <c r="M286" i="2"/>
  <c r="C287" i="2"/>
  <c r="D287" i="2"/>
  <c r="F287" i="2"/>
  <c r="G287" i="2"/>
  <c r="H287" i="2"/>
  <c r="I287" i="2"/>
  <c r="J287" i="2"/>
  <c r="K287" i="2"/>
  <c r="L287" i="2"/>
  <c r="M287" i="2"/>
  <c r="C288" i="2"/>
  <c r="D288" i="2"/>
  <c r="F288" i="2"/>
  <c r="G288" i="2"/>
  <c r="H288" i="2"/>
  <c r="I288" i="2"/>
  <c r="J288" i="2"/>
  <c r="K288" i="2"/>
  <c r="L288" i="2"/>
  <c r="M288" i="2"/>
  <c r="C289" i="2"/>
  <c r="D289" i="2"/>
  <c r="F289" i="2"/>
  <c r="G289" i="2"/>
  <c r="H289" i="2"/>
  <c r="I289" i="2"/>
  <c r="J289" i="2"/>
  <c r="K289" i="2"/>
  <c r="L289" i="2"/>
  <c r="M289" i="2"/>
  <c r="C290" i="2"/>
  <c r="D290" i="2"/>
  <c r="F290" i="2"/>
  <c r="G290" i="2"/>
  <c r="H290" i="2"/>
  <c r="I290" i="2"/>
  <c r="J290" i="2"/>
  <c r="K290" i="2"/>
  <c r="L290" i="2"/>
  <c r="M290" i="2"/>
  <c r="C291" i="2"/>
  <c r="D291" i="2"/>
  <c r="F291" i="2"/>
  <c r="G291" i="2"/>
  <c r="H291" i="2"/>
  <c r="I291" i="2"/>
  <c r="J291" i="2"/>
  <c r="K291" i="2"/>
  <c r="L291" i="2"/>
  <c r="M291" i="2"/>
  <c r="C292" i="2"/>
  <c r="D292" i="2"/>
  <c r="F292" i="2"/>
  <c r="G292" i="2"/>
  <c r="H292" i="2"/>
  <c r="I292" i="2"/>
  <c r="J292" i="2"/>
  <c r="K292" i="2"/>
  <c r="L292" i="2"/>
  <c r="M292" i="2"/>
  <c r="C293" i="2"/>
  <c r="D293" i="2"/>
  <c r="F293" i="2"/>
  <c r="G293" i="2"/>
  <c r="H293" i="2"/>
  <c r="I293" i="2"/>
  <c r="J293" i="2"/>
  <c r="K293" i="2"/>
  <c r="L293" i="2"/>
  <c r="M293" i="2"/>
  <c r="C294" i="2"/>
  <c r="D294" i="2"/>
  <c r="F294" i="2"/>
  <c r="G294" i="2"/>
  <c r="H294" i="2"/>
  <c r="I294" i="2"/>
  <c r="J294" i="2"/>
  <c r="K294" i="2"/>
  <c r="L294" i="2"/>
  <c r="M294" i="2"/>
  <c r="C295" i="2"/>
  <c r="D295" i="2"/>
  <c r="F295" i="2"/>
  <c r="G295" i="2"/>
  <c r="H295" i="2"/>
  <c r="I295" i="2"/>
  <c r="J295" i="2"/>
  <c r="K295" i="2"/>
  <c r="L295" i="2"/>
  <c r="M295" i="2"/>
  <c r="C296" i="2"/>
  <c r="D296" i="2"/>
  <c r="F296" i="2"/>
  <c r="G296" i="2"/>
  <c r="H296" i="2"/>
  <c r="I296" i="2"/>
  <c r="J296" i="2"/>
  <c r="K296" i="2"/>
  <c r="L296" i="2"/>
  <c r="M296" i="2"/>
  <c r="C297" i="2"/>
  <c r="D297" i="2"/>
  <c r="F297" i="2"/>
  <c r="G297" i="2"/>
  <c r="H297" i="2"/>
  <c r="I297" i="2"/>
  <c r="J297" i="2"/>
  <c r="K297" i="2"/>
  <c r="L297" i="2"/>
  <c r="M297" i="2"/>
  <c r="C298" i="2"/>
  <c r="D298" i="2"/>
  <c r="F298" i="2"/>
  <c r="G298" i="2"/>
  <c r="H298" i="2"/>
  <c r="I298" i="2"/>
  <c r="J298" i="2"/>
  <c r="K298" i="2"/>
  <c r="L298" i="2"/>
  <c r="M298" i="2"/>
  <c r="C299" i="2"/>
  <c r="D299" i="2"/>
  <c r="F299" i="2"/>
  <c r="G299" i="2"/>
  <c r="H299" i="2"/>
  <c r="I299" i="2"/>
  <c r="J299" i="2"/>
  <c r="K299" i="2"/>
  <c r="L299" i="2"/>
  <c r="M299" i="2"/>
  <c r="C300" i="2"/>
  <c r="D300" i="2"/>
  <c r="F300" i="2"/>
  <c r="G300" i="2"/>
  <c r="H300" i="2"/>
  <c r="I300" i="2"/>
  <c r="J300" i="2"/>
  <c r="K300" i="2"/>
  <c r="L300" i="2"/>
  <c r="M300" i="2"/>
  <c r="C301" i="2"/>
  <c r="D301" i="2"/>
  <c r="F301" i="2"/>
  <c r="G301" i="2"/>
  <c r="H301" i="2"/>
  <c r="I301" i="2"/>
  <c r="J301" i="2"/>
  <c r="K301" i="2"/>
  <c r="L301" i="2"/>
  <c r="M301" i="2"/>
  <c r="C302" i="2"/>
  <c r="D302" i="2"/>
  <c r="F302" i="2"/>
  <c r="G302" i="2"/>
  <c r="H302" i="2"/>
  <c r="I302" i="2"/>
  <c r="J302" i="2"/>
  <c r="K302" i="2"/>
  <c r="L302" i="2"/>
  <c r="M302" i="2"/>
  <c r="C303" i="2"/>
  <c r="D303" i="2"/>
  <c r="F303" i="2"/>
  <c r="G303" i="2"/>
  <c r="H303" i="2"/>
  <c r="I303" i="2"/>
  <c r="J303" i="2"/>
  <c r="K303" i="2"/>
  <c r="L303" i="2"/>
  <c r="M303" i="2"/>
  <c r="C304" i="2"/>
  <c r="D304" i="2"/>
  <c r="F304" i="2"/>
  <c r="G304" i="2"/>
  <c r="H304" i="2"/>
  <c r="I304" i="2"/>
  <c r="J304" i="2"/>
  <c r="K304" i="2"/>
  <c r="L304" i="2"/>
  <c r="M304" i="2"/>
  <c r="C305" i="2"/>
  <c r="D305" i="2"/>
  <c r="F305" i="2"/>
  <c r="G305" i="2"/>
  <c r="H305" i="2"/>
  <c r="I305" i="2"/>
  <c r="J305" i="2"/>
  <c r="K305" i="2"/>
  <c r="L305" i="2"/>
  <c r="M305" i="2"/>
  <c r="C306" i="2"/>
  <c r="D306" i="2"/>
  <c r="F306" i="2"/>
  <c r="G306" i="2"/>
  <c r="H306" i="2"/>
  <c r="I306" i="2"/>
  <c r="J306" i="2"/>
  <c r="K306" i="2"/>
  <c r="L306" i="2"/>
  <c r="M306" i="2"/>
  <c r="C307" i="2"/>
  <c r="D307" i="2"/>
  <c r="F307" i="2"/>
  <c r="G307" i="2"/>
  <c r="H307" i="2"/>
  <c r="I307" i="2"/>
  <c r="J307" i="2"/>
  <c r="K307" i="2"/>
  <c r="L307" i="2"/>
  <c r="M307" i="2"/>
  <c r="C308" i="2"/>
  <c r="D308" i="2"/>
  <c r="F308" i="2"/>
  <c r="G308" i="2"/>
  <c r="H308" i="2"/>
  <c r="I308" i="2"/>
  <c r="J308" i="2"/>
  <c r="K308" i="2"/>
  <c r="L308" i="2"/>
  <c r="M308" i="2"/>
  <c r="C309" i="2"/>
  <c r="D309" i="2"/>
  <c r="F309" i="2"/>
  <c r="G309" i="2"/>
  <c r="H309" i="2"/>
  <c r="I309" i="2"/>
  <c r="J309" i="2"/>
  <c r="K309" i="2"/>
  <c r="L309" i="2"/>
  <c r="M309" i="2"/>
  <c r="C310" i="2"/>
  <c r="D310" i="2"/>
  <c r="F310" i="2"/>
  <c r="G310" i="2"/>
  <c r="H310" i="2"/>
  <c r="I310" i="2"/>
  <c r="J310" i="2"/>
  <c r="K310" i="2"/>
  <c r="L310" i="2"/>
  <c r="M310" i="2"/>
  <c r="C311" i="2"/>
  <c r="D311" i="2"/>
  <c r="F311" i="2"/>
  <c r="G311" i="2"/>
  <c r="H311" i="2"/>
  <c r="I311" i="2"/>
  <c r="J311" i="2"/>
  <c r="K311" i="2"/>
  <c r="L311" i="2"/>
  <c r="M311" i="2"/>
  <c r="C312" i="2"/>
  <c r="D312" i="2"/>
  <c r="F312" i="2"/>
  <c r="G312" i="2"/>
  <c r="H312" i="2"/>
  <c r="I312" i="2"/>
  <c r="J312" i="2"/>
  <c r="K312" i="2"/>
  <c r="L312" i="2"/>
  <c r="M312" i="2"/>
  <c r="C313" i="2"/>
  <c r="D313" i="2"/>
  <c r="F313" i="2"/>
  <c r="G313" i="2"/>
  <c r="H313" i="2"/>
  <c r="I313" i="2"/>
  <c r="J313" i="2"/>
  <c r="K313" i="2"/>
  <c r="L313" i="2"/>
  <c r="M313" i="2"/>
  <c r="C314" i="2"/>
  <c r="D314" i="2"/>
  <c r="F314" i="2"/>
  <c r="G314" i="2"/>
  <c r="H314" i="2"/>
  <c r="I314" i="2"/>
  <c r="J314" i="2"/>
  <c r="K314" i="2"/>
  <c r="L314" i="2"/>
  <c r="M314" i="2"/>
  <c r="C315" i="2"/>
  <c r="D315" i="2"/>
  <c r="F315" i="2"/>
  <c r="G315" i="2"/>
  <c r="H315" i="2"/>
  <c r="I315" i="2"/>
  <c r="J315" i="2"/>
  <c r="K315" i="2"/>
  <c r="L315" i="2"/>
  <c r="M315" i="2"/>
  <c r="C316" i="2"/>
  <c r="D316" i="2"/>
  <c r="F316" i="2"/>
  <c r="G316" i="2"/>
  <c r="H316" i="2"/>
  <c r="I316" i="2"/>
  <c r="J316" i="2"/>
  <c r="K316" i="2"/>
  <c r="L316" i="2"/>
  <c r="M316" i="2"/>
  <c r="C317" i="2"/>
  <c r="D317" i="2"/>
  <c r="F317" i="2"/>
  <c r="G317" i="2"/>
  <c r="H317" i="2"/>
  <c r="I317" i="2"/>
  <c r="J317" i="2"/>
  <c r="K317" i="2"/>
  <c r="L317" i="2"/>
  <c r="M317" i="2"/>
  <c r="C318" i="2"/>
  <c r="D318" i="2"/>
  <c r="F318" i="2"/>
  <c r="G318" i="2"/>
  <c r="H318" i="2"/>
  <c r="I318" i="2"/>
  <c r="J318" i="2"/>
  <c r="K318" i="2"/>
  <c r="L318" i="2"/>
  <c r="M318" i="2"/>
  <c r="C319" i="2"/>
  <c r="D319" i="2"/>
  <c r="F319" i="2"/>
  <c r="G319" i="2"/>
  <c r="H319" i="2"/>
  <c r="I319" i="2"/>
  <c r="J319" i="2"/>
  <c r="K319" i="2"/>
  <c r="L319" i="2"/>
  <c r="M319" i="2"/>
  <c r="C320" i="2"/>
  <c r="D320" i="2"/>
  <c r="F320" i="2"/>
  <c r="G320" i="2"/>
  <c r="H320" i="2"/>
  <c r="I320" i="2"/>
  <c r="J320" i="2"/>
  <c r="K320" i="2"/>
  <c r="L320" i="2"/>
  <c r="M320" i="2"/>
  <c r="C321" i="2"/>
  <c r="D321" i="2"/>
  <c r="F321" i="2"/>
  <c r="G321" i="2"/>
  <c r="H321" i="2"/>
  <c r="I321" i="2"/>
  <c r="J321" i="2"/>
  <c r="K321" i="2"/>
  <c r="L321" i="2"/>
  <c r="M321" i="2"/>
  <c r="C322" i="2"/>
  <c r="D322" i="2"/>
  <c r="F322" i="2"/>
  <c r="G322" i="2"/>
  <c r="H322" i="2"/>
  <c r="I322" i="2"/>
  <c r="J322" i="2"/>
  <c r="K322" i="2"/>
  <c r="L322" i="2"/>
  <c r="M322" i="2"/>
  <c r="C323" i="2"/>
  <c r="D323" i="2"/>
  <c r="F323" i="2"/>
  <c r="G323" i="2"/>
  <c r="H323" i="2"/>
  <c r="I323" i="2"/>
  <c r="J323" i="2"/>
  <c r="K323" i="2"/>
  <c r="L323" i="2"/>
  <c r="M323" i="2"/>
  <c r="C324" i="2"/>
  <c r="D324" i="2"/>
  <c r="F324" i="2"/>
  <c r="G324" i="2"/>
  <c r="H324" i="2"/>
  <c r="I324" i="2"/>
  <c r="J324" i="2"/>
  <c r="K324" i="2"/>
  <c r="L324" i="2"/>
  <c r="M324" i="2"/>
  <c r="C325" i="2"/>
  <c r="D325" i="2"/>
  <c r="F325" i="2"/>
  <c r="G325" i="2"/>
  <c r="H325" i="2"/>
  <c r="I325" i="2"/>
  <c r="J325" i="2"/>
  <c r="K325" i="2"/>
  <c r="L325" i="2"/>
  <c r="M325" i="2"/>
  <c r="C326" i="2"/>
  <c r="D326" i="2"/>
  <c r="F326" i="2"/>
  <c r="G326" i="2"/>
  <c r="H326" i="2"/>
  <c r="I326" i="2"/>
  <c r="J326" i="2"/>
  <c r="K326" i="2"/>
  <c r="L326" i="2"/>
  <c r="M326" i="2"/>
  <c r="C327" i="2"/>
  <c r="D327" i="2"/>
  <c r="F327" i="2"/>
  <c r="G327" i="2"/>
  <c r="H327" i="2"/>
  <c r="I327" i="2"/>
  <c r="J327" i="2"/>
  <c r="K327" i="2"/>
  <c r="L327" i="2"/>
  <c r="M327" i="2"/>
  <c r="C328" i="2"/>
  <c r="D328" i="2"/>
  <c r="F328" i="2"/>
  <c r="G328" i="2"/>
  <c r="H328" i="2"/>
  <c r="I328" i="2"/>
  <c r="J328" i="2"/>
  <c r="K328" i="2"/>
  <c r="L328" i="2"/>
  <c r="M328" i="2"/>
  <c r="C329" i="2"/>
  <c r="D329" i="2"/>
  <c r="F329" i="2"/>
  <c r="G329" i="2"/>
  <c r="H329" i="2"/>
  <c r="I329" i="2"/>
  <c r="J329" i="2"/>
  <c r="K329" i="2"/>
  <c r="L329" i="2"/>
  <c r="M329" i="2"/>
  <c r="C330" i="2"/>
  <c r="D330" i="2"/>
  <c r="F330" i="2"/>
  <c r="G330" i="2"/>
  <c r="H330" i="2"/>
  <c r="I330" i="2"/>
  <c r="J330" i="2"/>
  <c r="K330" i="2"/>
  <c r="L330" i="2"/>
  <c r="M330" i="2"/>
  <c r="C331" i="2"/>
  <c r="D331" i="2"/>
  <c r="F331" i="2"/>
  <c r="G331" i="2"/>
  <c r="H331" i="2"/>
  <c r="I331" i="2"/>
  <c r="J331" i="2"/>
  <c r="K331" i="2"/>
  <c r="L331" i="2"/>
  <c r="M331" i="2"/>
  <c r="C332" i="2"/>
  <c r="D332" i="2"/>
  <c r="F332" i="2"/>
  <c r="G332" i="2"/>
  <c r="H332" i="2"/>
  <c r="I332" i="2"/>
  <c r="J332" i="2"/>
  <c r="K332" i="2"/>
  <c r="L332" i="2"/>
  <c r="M332" i="2"/>
  <c r="C333" i="2"/>
  <c r="D333" i="2"/>
  <c r="F333" i="2"/>
  <c r="G333" i="2"/>
  <c r="H333" i="2"/>
  <c r="I333" i="2"/>
  <c r="J333" i="2"/>
  <c r="K333" i="2"/>
  <c r="L333" i="2"/>
  <c r="M333" i="2"/>
  <c r="C334" i="2"/>
  <c r="D334" i="2"/>
  <c r="F334" i="2"/>
  <c r="G334" i="2"/>
  <c r="H334" i="2"/>
  <c r="I334" i="2"/>
  <c r="J334" i="2"/>
  <c r="K334" i="2"/>
  <c r="L334" i="2"/>
  <c r="M334" i="2"/>
  <c r="C335" i="2"/>
  <c r="D335" i="2"/>
  <c r="F335" i="2"/>
  <c r="G335" i="2"/>
  <c r="H335" i="2"/>
  <c r="I335" i="2"/>
  <c r="J335" i="2"/>
  <c r="K335" i="2"/>
  <c r="L335" i="2"/>
  <c r="M335" i="2"/>
  <c r="C336" i="2"/>
  <c r="D336" i="2"/>
  <c r="F336" i="2"/>
  <c r="G336" i="2"/>
  <c r="H336" i="2"/>
  <c r="I336" i="2"/>
  <c r="J336" i="2"/>
  <c r="K336" i="2"/>
  <c r="L336" i="2"/>
  <c r="M336" i="2"/>
  <c r="C337" i="2"/>
  <c r="D337" i="2"/>
  <c r="F337" i="2"/>
  <c r="G337" i="2"/>
  <c r="H337" i="2"/>
  <c r="I337" i="2"/>
  <c r="J337" i="2"/>
  <c r="K337" i="2"/>
  <c r="L337" i="2"/>
  <c r="M337" i="2"/>
  <c r="C338" i="2"/>
  <c r="D338" i="2"/>
  <c r="F338" i="2"/>
  <c r="G338" i="2"/>
  <c r="H338" i="2"/>
  <c r="I338" i="2"/>
  <c r="J338" i="2"/>
  <c r="K338" i="2"/>
  <c r="L338" i="2"/>
  <c r="M338" i="2"/>
  <c r="C339" i="2"/>
  <c r="D339" i="2"/>
  <c r="F339" i="2"/>
  <c r="G339" i="2"/>
  <c r="H339" i="2"/>
  <c r="I339" i="2"/>
  <c r="J339" i="2"/>
  <c r="K339" i="2"/>
  <c r="L339" i="2"/>
  <c r="M339" i="2"/>
  <c r="C340" i="2"/>
  <c r="D340" i="2"/>
  <c r="F340" i="2"/>
  <c r="G340" i="2"/>
  <c r="H340" i="2"/>
  <c r="I340" i="2"/>
  <c r="J340" i="2"/>
  <c r="K340" i="2"/>
  <c r="L340" i="2"/>
  <c r="M340" i="2"/>
  <c r="C341" i="2"/>
  <c r="D341" i="2"/>
  <c r="F341" i="2"/>
  <c r="G341" i="2"/>
  <c r="H341" i="2"/>
  <c r="I341" i="2"/>
  <c r="J341" i="2"/>
  <c r="K341" i="2"/>
  <c r="L341" i="2"/>
  <c r="M341" i="2"/>
  <c r="C342" i="2"/>
  <c r="D342" i="2"/>
  <c r="F342" i="2"/>
  <c r="G342" i="2"/>
  <c r="H342" i="2"/>
  <c r="I342" i="2"/>
  <c r="J342" i="2"/>
  <c r="K342" i="2"/>
  <c r="L342" i="2"/>
  <c r="M342" i="2"/>
  <c r="C343" i="2"/>
  <c r="D343" i="2"/>
  <c r="F343" i="2"/>
  <c r="G343" i="2"/>
  <c r="H343" i="2"/>
  <c r="I343" i="2"/>
  <c r="J343" i="2"/>
  <c r="K343" i="2"/>
  <c r="L343" i="2"/>
  <c r="M343" i="2"/>
  <c r="C344" i="2"/>
  <c r="D344" i="2"/>
  <c r="F344" i="2"/>
  <c r="G344" i="2"/>
  <c r="H344" i="2"/>
  <c r="I344" i="2"/>
  <c r="J344" i="2"/>
  <c r="K344" i="2"/>
  <c r="L344" i="2"/>
  <c r="M344" i="2"/>
  <c r="C345" i="2"/>
  <c r="D345" i="2"/>
  <c r="F345" i="2"/>
  <c r="G345" i="2"/>
  <c r="H345" i="2"/>
  <c r="I345" i="2"/>
  <c r="J345" i="2"/>
  <c r="K345" i="2"/>
  <c r="L345" i="2"/>
  <c r="M345" i="2"/>
  <c r="C346" i="2"/>
  <c r="D346" i="2"/>
  <c r="F346" i="2"/>
  <c r="G346" i="2"/>
  <c r="H346" i="2"/>
  <c r="I346" i="2"/>
  <c r="J346" i="2"/>
  <c r="K346" i="2"/>
  <c r="L346" i="2"/>
  <c r="M346" i="2"/>
  <c r="C347" i="2"/>
  <c r="D347" i="2"/>
  <c r="F347" i="2"/>
  <c r="G347" i="2"/>
  <c r="H347" i="2"/>
  <c r="I347" i="2"/>
  <c r="J347" i="2"/>
  <c r="K347" i="2"/>
  <c r="L347" i="2"/>
  <c r="M347" i="2"/>
  <c r="C348" i="2"/>
  <c r="D348" i="2"/>
  <c r="F348" i="2"/>
  <c r="G348" i="2"/>
  <c r="H348" i="2"/>
  <c r="I348" i="2"/>
  <c r="J348" i="2"/>
  <c r="K348" i="2"/>
  <c r="L348" i="2"/>
  <c r="M348" i="2"/>
  <c r="C349" i="2"/>
  <c r="D349" i="2"/>
  <c r="F349" i="2"/>
  <c r="G349" i="2"/>
  <c r="H349" i="2"/>
  <c r="I349" i="2"/>
  <c r="J349" i="2"/>
  <c r="K349" i="2"/>
  <c r="L349" i="2"/>
  <c r="M349" i="2"/>
  <c r="C350" i="2"/>
  <c r="D350" i="2"/>
  <c r="F350" i="2"/>
  <c r="G350" i="2"/>
  <c r="H350" i="2"/>
  <c r="I350" i="2"/>
  <c r="J350" i="2"/>
  <c r="K350" i="2"/>
  <c r="L350" i="2"/>
  <c r="M350" i="2"/>
  <c r="C351" i="2"/>
  <c r="D351" i="2"/>
  <c r="F351" i="2"/>
  <c r="G351" i="2"/>
  <c r="H351" i="2"/>
  <c r="I351" i="2"/>
  <c r="J351" i="2"/>
  <c r="K351" i="2"/>
  <c r="L351" i="2"/>
  <c r="M351" i="2"/>
  <c r="C352" i="2"/>
  <c r="D352" i="2"/>
  <c r="F352" i="2"/>
  <c r="G352" i="2"/>
  <c r="H352" i="2"/>
  <c r="I352" i="2"/>
  <c r="J352" i="2"/>
  <c r="K352" i="2"/>
  <c r="L352" i="2"/>
  <c r="M352" i="2"/>
  <c r="C353" i="2"/>
  <c r="D353" i="2"/>
  <c r="F353" i="2"/>
  <c r="G353" i="2"/>
  <c r="H353" i="2"/>
  <c r="I353" i="2"/>
  <c r="J353" i="2"/>
  <c r="K353" i="2"/>
  <c r="L353" i="2"/>
  <c r="M353" i="2"/>
  <c r="C354" i="2"/>
  <c r="D354" i="2"/>
  <c r="F354" i="2"/>
  <c r="G354" i="2"/>
  <c r="H354" i="2"/>
  <c r="I354" i="2"/>
  <c r="J354" i="2"/>
  <c r="K354" i="2"/>
  <c r="L354" i="2"/>
  <c r="M354" i="2"/>
  <c r="C355" i="2"/>
  <c r="D355" i="2"/>
  <c r="F355" i="2"/>
  <c r="G355" i="2"/>
  <c r="H355" i="2"/>
  <c r="I355" i="2"/>
  <c r="J355" i="2"/>
  <c r="K355" i="2"/>
  <c r="L355" i="2"/>
  <c r="M355" i="2"/>
  <c r="C356" i="2"/>
  <c r="D356" i="2"/>
  <c r="F356" i="2"/>
  <c r="G356" i="2"/>
  <c r="H356" i="2"/>
  <c r="I356" i="2"/>
  <c r="J356" i="2"/>
  <c r="K356" i="2"/>
  <c r="L356" i="2"/>
  <c r="M356" i="2"/>
  <c r="C357" i="2"/>
  <c r="D357" i="2"/>
  <c r="F357" i="2"/>
  <c r="G357" i="2"/>
  <c r="H357" i="2"/>
  <c r="I357" i="2"/>
  <c r="J357" i="2"/>
  <c r="K357" i="2"/>
  <c r="L357" i="2"/>
  <c r="M357" i="2"/>
  <c r="C358" i="2"/>
  <c r="D358" i="2"/>
  <c r="F358" i="2"/>
  <c r="G358" i="2"/>
  <c r="H358" i="2"/>
  <c r="I358" i="2"/>
  <c r="J358" i="2"/>
  <c r="K358" i="2"/>
  <c r="L358" i="2"/>
  <c r="M358" i="2"/>
  <c r="B8" i="2"/>
  <c r="C8" i="2"/>
  <c r="D8" i="2"/>
  <c r="Y8" i="2"/>
  <c r="E8" i="2"/>
  <c r="F8" i="2"/>
  <c r="G8" i="2"/>
  <c r="H8" i="2"/>
  <c r="I8" i="2"/>
  <c r="J8" i="2"/>
  <c r="K8" i="2"/>
  <c r="L8" i="2"/>
  <c r="M8" i="2"/>
  <c r="N8" i="2"/>
  <c r="O8" i="2"/>
  <c r="P8" i="2"/>
  <c r="S8" i="2"/>
  <c r="T8" i="2"/>
  <c r="U8" i="2"/>
  <c r="V8" i="2"/>
  <c r="Q8" i="2"/>
  <c r="W8" i="2"/>
  <c r="R8" i="2"/>
  <c r="A8" i="2"/>
  <c r="A246" i="7"/>
  <c r="B137" i="7"/>
  <c r="B137" i="6"/>
  <c r="A107" i="7"/>
  <c r="A107" i="6"/>
  <c r="A91" i="7"/>
  <c r="B241" i="6"/>
  <c r="A286" i="6"/>
  <c r="B169" i="7"/>
  <c r="A104" i="7"/>
  <c r="A104" i="6"/>
  <c r="A75" i="7"/>
  <c r="A75" i="6"/>
  <c r="A13" i="7"/>
  <c r="A13" i="6"/>
  <c r="B337" i="5"/>
  <c r="B313" i="5"/>
  <c r="B217" i="5"/>
  <c r="B337" i="6"/>
  <c r="A277" i="7"/>
  <c r="A277" i="6"/>
  <c r="A269" i="7"/>
  <c r="B193" i="7"/>
  <c r="A190" i="7"/>
  <c r="A174" i="7"/>
  <c r="A174" i="6"/>
  <c r="B121" i="7"/>
  <c r="A99" i="6"/>
  <c r="A67" i="7"/>
  <c r="A67" i="6"/>
  <c r="A59" i="7"/>
  <c r="A59" i="6"/>
  <c r="B47" i="7"/>
  <c r="B47" i="6"/>
  <c r="B47" i="5"/>
  <c r="A24" i="7"/>
  <c r="A107" i="5"/>
  <c r="A75" i="5"/>
  <c r="A67" i="5"/>
  <c r="A59" i="5"/>
  <c r="B42" i="5"/>
  <c r="B217" i="6"/>
  <c r="A300" i="5" l="1"/>
  <c r="A185" i="5"/>
  <c r="A129" i="5"/>
  <c r="A72" i="5"/>
  <c r="A49" i="5"/>
  <c r="B340" i="5"/>
  <c r="B240" i="5"/>
  <c r="B181" i="5"/>
  <c r="B106" i="5"/>
  <c r="B43" i="5"/>
  <c r="B348" i="6"/>
  <c r="B340" i="6"/>
  <c r="B305" i="6"/>
  <c r="A300" i="6"/>
  <c r="B251" i="6"/>
  <c r="A226" i="6"/>
  <c r="A185" i="6"/>
  <c r="A95" i="6"/>
  <c r="A89" i="6"/>
  <c r="A72" i="6"/>
  <c r="B56" i="6"/>
  <c r="A38" i="6"/>
  <c r="A91" i="5"/>
  <c r="A99" i="7"/>
  <c r="A237" i="5"/>
  <c r="A226" i="5"/>
  <c r="A197" i="5"/>
  <c r="A189" i="5"/>
  <c r="A97" i="5"/>
  <c r="A89" i="5"/>
  <c r="A55" i="5"/>
  <c r="A40" i="5"/>
  <c r="A14" i="5"/>
  <c r="B346" i="5"/>
  <c r="B338" i="5"/>
  <c r="B269" i="5"/>
  <c r="B147" i="5"/>
  <c r="B83" i="5"/>
  <c r="B77" i="5"/>
  <c r="B56" i="5"/>
  <c r="B41" i="5"/>
  <c r="B338" i="6"/>
  <c r="A298" i="6"/>
  <c r="B269" i="6"/>
  <c r="B261" i="6"/>
  <c r="B238" i="6"/>
  <c r="A228" i="6"/>
  <c r="A224" i="6"/>
  <c r="A189" i="6"/>
  <c r="B179" i="6"/>
  <c r="A168" i="6"/>
  <c r="A93" i="6"/>
  <c r="B60" i="6"/>
  <c r="A51" i="6"/>
  <c r="B45" i="6"/>
  <c r="B41" i="6"/>
  <c r="A110" i="6"/>
  <c r="B153" i="7"/>
  <c r="A350" i="6"/>
  <c r="A110" i="7"/>
  <c r="A298" i="5"/>
  <c r="A230" i="5"/>
  <c r="A163" i="5"/>
  <c r="A119" i="5"/>
  <c r="A112" i="5"/>
  <c r="A95" i="5"/>
  <c r="A18" i="5"/>
  <c r="B336" i="5"/>
  <c r="B301" i="5"/>
  <c r="B267" i="5"/>
  <c r="B261" i="5"/>
  <c r="B251" i="5"/>
  <c r="B238" i="5"/>
  <c r="B179" i="5"/>
  <c r="B166" i="5"/>
  <c r="B153" i="5"/>
  <c r="B60" i="5"/>
  <c r="B336" i="6"/>
  <c r="B240" i="6"/>
  <c r="A235" i="6"/>
  <c r="A197" i="6"/>
  <c r="B143" i="6"/>
  <c r="B108" i="6"/>
  <c r="B87" i="6"/>
  <c r="B77" i="6"/>
  <c r="A55" i="6"/>
  <c r="A40" i="6"/>
  <c r="A131" i="7"/>
  <c r="J8" i="4"/>
  <c r="AC99" i="2"/>
  <c r="D97" i="6" s="1"/>
  <c r="AC32" i="2"/>
  <c r="D30" i="6" s="1"/>
  <c r="A338" i="5"/>
  <c r="A272" i="5"/>
  <c r="A266" i="5"/>
  <c r="A260" i="5"/>
  <c r="A252" i="5"/>
  <c r="A173" i="5"/>
  <c r="A85" i="5"/>
  <c r="A65" i="5"/>
  <c r="A61" i="5"/>
  <c r="A26" i="5"/>
  <c r="B307" i="5"/>
  <c r="B189" i="5"/>
  <c r="B174" i="5"/>
  <c r="B141" i="5"/>
  <c r="B66" i="5"/>
  <c r="A348" i="6"/>
  <c r="A288" i="6"/>
  <c r="A270" i="6"/>
  <c r="A266" i="6"/>
  <c r="A260" i="6"/>
  <c r="A252" i="6"/>
  <c r="B189" i="6"/>
  <c r="A173" i="6"/>
  <c r="A163" i="6"/>
  <c r="A92" i="6"/>
  <c r="B66" i="6"/>
  <c r="A63" i="6"/>
  <c r="B57" i="6"/>
  <c r="A344" i="5"/>
  <c r="A285" i="5"/>
  <c r="A250" i="5"/>
  <c r="A16" i="5"/>
  <c r="B292" i="5"/>
  <c r="B187" i="5"/>
  <c r="B178" i="5"/>
  <c r="B59" i="5"/>
  <c r="B31" i="5"/>
  <c r="A344" i="6"/>
  <c r="A338" i="6"/>
  <c r="B309" i="6"/>
  <c r="A256" i="6"/>
  <c r="A248" i="6"/>
  <c r="A244" i="6"/>
  <c r="B176" i="6"/>
  <c r="B145" i="6"/>
  <c r="B141" i="6"/>
  <c r="B127" i="6"/>
  <c r="B114" i="6"/>
  <c r="B103" i="6"/>
  <c r="A87" i="6"/>
  <c r="A74" i="6"/>
  <c r="A26" i="6"/>
  <c r="A14" i="6"/>
  <c r="A270" i="5"/>
  <c r="A246" i="5"/>
  <c r="A184" i="5"/>
  <c r="A118" i="5"/>
  <c r="B353" i="5"/>
  <c r="B296" i="5"/>
  <c r="B286" i="5"/>
  <c r="B145" i="5"/>
  <c r="B103" i="5"/>
  <c r="A24" i="6"/>
  <c r="A348" i="5"/>
  <c r="A342" i="5"/>
  <c r="A336" i="5"/>
  <c r="A256" i="5"/>
  <c r="A165" i="5"/>
  <c r="A155" i="5"/>
  <c r="A98" i="5"/>
  <c r="A74" i="5"/>
  <c r="A63" i="5"/>
  <c r="B351" i="5"/>
  <c r="B176" i="5"/>
  <c r="B149" i="5"/>
  <c r="B143" i="5"/>
  <c r="B68" i="5"/>
  <c r="A346" i="6"/>
  <c r="A342" i="6"/>
  <c r="A285" i="6"/>
  <c r="A254" i="6"/>
  <c r="B187" i="6"/>
  <c r="A184" i="6"/>
  <c r="A165" i="6"/>
  <c r="A155" i="6"/>
  <c r="B149" i="6"/>
  <c r="A85" i="6"/>
  <c r="A79" i="6"/>
  <c r="B68" i="6"/>
  <c r="A65" i="6"/>
  <c r="B59" i="6"/>
  <c r="B29" i="6"/>
  <c r="A16" i="6"/>
  <c r="B286" i="7"/>
  <c r="AD99" i="2"/>
  <c r="AE99" i="2" s="1"/>
  <c r="H97" i="6" s="1"/>
  <c r="AC108" i="2"/>
  <c r="D106" i="6" s="1"/>
  <c r="AC48" i="2"/>
  <c r="D46" i="6" s="1"/>
  <c r="AC235" i="2"/>
  <c r="D233" i="6" s="1"/>
  <c r="B232" i="7"/>
  <c r="B232" i="5"/>
  <c r="B232" i="6"/>
  <c r="A218" i="7"/>
  <c r="A218" i="6"/>
  <c r="A218" i="5"/>
  <c r="AC357" i="2"/>
  <c r="AC344" i="2"/>
  <c r="D342" i="6" s="1"/>
  <c r="AC328" i="2"/>
  <c r="D326" i="6" s="1"/>
  <c r="AC324" i="2"/>
  <c r="D322" i="6" s="1"/>
  <c r="AC316" i="2"/>
  <c r="D314" i="6" s="1"/>
  <c r="AC308" i="2"/>
  <c r="D306" i="6" s="1"/>
  <c r="AC300" i="2"/>
  <c r="AC280" i="2"/>
  <c r="D278" i="6" s="1"/>
  <c r="AC256" i="2"/>
  <c r="AD256" i="2" s="1"/>
  <c r="AC212" i="2"/>
  <c r="D210" i="6" s="1"/>
  <c r="AC128" i="2"/>
  <c r="AC116" i="2"/>
  <c r="D114" i="6" s="1"/>
  <c r="AC100" i="2"/>
  <c r="D98" i="6" s="1"/>
  <c r="AC68" i="2"/>
  <c r="AC64" i="2"/>
  <c r="D62" i="6" s="1"/>
  <c r="AC44" i="2"/>
  <c r="D42" i="6" s="1"/>
  <c r="AC40" i="2"/>
  <c r="D38" i="6" s="1"/>
  <c r="AC80" i="2"/>
  <c r="AD80" i="2" s="1"/>
  <c r="AC240" i="2"/>
  <c r="D238" i="6" s="1"/>
  <c r="AC292" i="2"/>
  <c r="D290" i="6" s="1"/>
  <c r="AC304" i="2"/>
  <c r="D302" i="6" s="1"/>
  <c r="AC259" i="2"/>
  <c r="AC111" i="2"/>
  <c r="AC203" i="2"/>
  <c r="AC187" i="2"/>
  <c r="AC291" i="2"/>
  <c r="AC323" i="2"/>
  <c r="AD323" i="2" s="1"/>
  <c r="AC227" i="2"/>
  <c r="AC23" i="2"/>
  <c r="AC55" i="2"/>
  <c r="AC127" i="2"/>
  <c r="D125" i="6" s="1"/>
  <c r="AC283" i="2"/>
  <c r="AD283" i="2" s="1"/>
  <c r="AC175" i="2"/>
  <c r="AC263" i="2"/>
  <c r="AC299" i="2"/>
  <c r="AD299" i="2" s="1"/>
  <c r="AC355" i="2"/>
  <c r="D353" i="6" s="1"/>
  <c r="AC147" i="2"/>
  <c r="AD147" i="2" s="1"/>
  <c r="F145" i="6" s="1"/>
  <c r="AC311" i="2"/>
  <c r="AC163" i="2"/>
  <c r="AC339" i="2"/>
  <c r="AC91" i="2"/>
  <c r="AD91" i="2" s="1"/>
  <c r="AE91" i="2" s="1"/>
  <c r="H89" i="6" s="1"/>
  <c r="AC327" i="2"/>
  <c r="AC95" i="2"/>
  <c r="AC303" i="2"/>
  <c r="AC167" i="2"/>
  <c r="AD167" i="2" s="1"/>
  <c r="F165" i="6" s="1"/>
  <c r="AC123" i="2"/>
  <c r="D121" i="6" s="1"/>
  <c r="AD6" i="2"/>
  <c r="AU4" i="2" s="1"/>
  <c r="AU5" i="2" s="1"/>
  <c r="AT154" i="2" s="1"/>
  <c r="N152" i="6" s="1"/>
  <c r="AC231" i="2"/>
  <c r="AC243" i="2"/>
  <c r="AC171" i="2"/>
  <c r="AC287" i="2"/>
  <c r="AC107" i="2"/>
  <c r="D105" i="6" s="1"/>
  <c r="AC195" i="2"/>
  <c r="AC347" i="2"/>
  <c r="AD347" i="2" s="1"/>
  <c r="AC83" i="2"/>
  <c r="AC67" i="2"/>
  <c r="AD67" i="2" s="1"/>
  <c r="A281" i="7"/>
  <c r="A281" i="5"/>
  <c r="A281" i="6"/>
  <c r="A239" i="7"/>
  <c r="A239" i="6"/>
  <c r="A239" i="5"/>
  <c r="B235" i="7"/>
  <c r="B235" i="6"/>
  <c r="B235" i="5"/>
  <c r="A231" i="7"/>
  <c r="A231" i="6"/>
  <c r="A231" i="5"/>
  <c r="B225" i="7"/>
  <c r="B225" i="6"/>
  <c r="B225" i="5"/>
  <c r="A216" i="7"/>
  <c r="A216" i="6"/>
  <c r="A216" i="5"/>
  <c r="AC348" i="2"/>
  <c r="D346" i="6" s="1"/>
  <c r="AC312" i="2"/>
  <c r="D310" i="6" s="1"/>
  <c r="AC296" i="2"/>
  <c r="D294" i="6" s="1"/>
  <c r="AC284" i="2"/>
  <c r="AC236" i="2"/>
  <c r="AC220" i="2"/>
  <c r="D218" i="6" s="1"/>
  <c r="AC180" i="2"/>
  <c r="AC168" i="2"/>
  <c r="D166" i="6" s="1"/>
  <c r="AC164" i="2"/>
  <c r="D162" i="6" s="1"/>
  <c r="AC152" i="2"/>
  <c r="AC120" i="2"/>
  <c r="D118" i="6" s="1"/>
  <c r="AC104" i="2"/>
  <c r="D102" i="6" s="1"/>
  <c r="AC72" i="2"/>
  <c r="D70" i="6" s="1"/>
  <c r="AC56" i="2"/>
  <c r="D54" i="6" s="1"/>
  <c r="AC16" i="2"/>
  <c r="AU16" i="2" s="1"/>
  <c r="AC255" i="2"/>
  <c r="D253" i="6" s="1"/>
  <c r="AC279" i="2"/>
  <c r="AC60" i="2"/>
  <c r="AC208" i="2"/>
  <c r="D206" i="6" s="1"/>
  <c r="AC239" i="2"/>
  <c r="D237" i="6" s="1"/>
  <c r="AT55" i="2"/>
  <c r="AC76" i="2"/>
  <c r="D74" i="6" s="1"/>
  <c r="AC43" i="2"/>
  <c r="AC136" i="2"/>
  <c r="D134" i="6" s="1"/>
  <c r="AC200" i="2"/>
  <c r="AC71" i="2"/>
  <c r="AD71" i="2" s="1"/>
  <c r="AC260" i="2"/>
  <c r="B197" i="7"/>
  <c r="B197" i="6"/>
  <c r="B191" i="7"/>
  <c r="B191" i="6"/>
  <c r="A50" i="7"/>
  <c r="A50" i="6"/>
  <c r="A50" i="5"/>
  <c r="B44" i="7"/>
  <c r="B44" i="5"/>
  <c r="B44" i="6"/>
  <c r="A41" i="7"/>
  <c r="A41" i="6"/>
  <c r="A41" i="5"/>
  <c r="B37" i="7"/>
  <c r="B37" i="5"/>
  <c r="B191" i="5"/>
  <c r="B341" i="7"/>
  <c r="B341" i="6"/>
  <c r="B341" i="5"/>
  <c r="B339" i="7"/>
  <c r="B339" i="5"/>
  <c r="B339" i="6"/>
  <c r="B335" i="7"/>
  <c r="B335" i="6"/>
  <c r="B335" i="5"/>
  <c r="A332" i="7"/>
  <c r="A332" i="5"/>
  <c r="B328" i="7"/>
  <c r="B328" i="6"/>
  <c r="B328" i="5"/>
  <c r="A296" i="7"/>
  <c r="A296" i="6"/>
  <c r="A296" i="5"/>
  <c r="A294" i="7"/>
  <c r="A294" i="5"/>
  <c r="B290" i="6"/>
  <c r="B290" i="5"/>
  <c r="A289" i="7"/>
  <c r="A289" i="5"/>
  <c r="A289" i="6"/>
  <c r="B287" i="7"/>
  <c r="B287" i="5"/>
  <c r="A286" i="7"/>
  <c r="A286" i="5"/>
  <c r="B282" i="7"/>
  <c r="B282" i="6"/>
  <c r="B282" i="5"/>
  <c r="B249" i="7"/>
  <c r="B249" i="6"/>
  <c r="B249" i="5"/>
  <c r="B164" i="7"/>
  <c r="B164" i="6"/>
  <c r="B164" i="5"/>
  <c r="B162" i="7"/>
  <c r="B162" i="5"/>
  <c r="B162" i="6"/>
  <c r="B156" i="7"/>
  <c r="B156" i="6"/>
  <c r="A153" i="7"/>
  <c r="A153" i="6"/>
  <c r="A149" i="7"/>
  <c r="A149" i="6"/>
  <c r="A147" i="7"/>
  <c r="A147" i="5"/>
  <c r="A147" i="6"/>
  <c r="A145" i="7"/>
  <c r="A145" i="5"/>
  <c r="A68" i="7"/>
  <c r="A68" i="6"/>
  <c r="A68" i="5"/>
  <c r="A66" i="7"/>
  <c r="A66" i="6"/>
  <c r="A57" i="7"/>
  <c r="A57" i="6"/>
  <c r="A57" i="5"/>
  <c r="B13" i="7"/>
  <c r="B13" i="6"/>
  <c r="B210" i="7"/>
  <c r="B210" i="6"/>
  <c r="B210" i="5"/>
  <c r="B208" i="7"/>
  <c r="B208" i="5"/>
  <c r="B208" i="6"/>
  <c r="A205" i="7"/>
  <c r="A205" i="6"/>
  <c r="A205" i="5"/>
  <c r="A136" i="7"/>
  <c r="A136" i="6"/>
  <c r="A136" i="5"/>
  <c r="B129" i="7"/>
  <c r="B129" i="6"/>
  <c r="B129" i="5"/>
  <c r="A48" i="7"/>
  <c r="A48" i="5"/>
  <c r="A48" i="6"/>
  <c r="B46" i="7"/>
  <c r="B46" i="6"/>
  <c r="B46" i="5"/>
  <c r="A43" i="7"/>
  <c r="A43" i="5"/>
  <c r="B39" i="7"/>
  <c r="B39" i="5"/>
  <c r="B39" i="6"/>
  <c r="A12" i="7"/>
  <c r="A12" i="5"/>
  <c r="A12" i="6"/>
  <c r="A8" i="7"/>
  <c r="A8" i="6"/>
  <c r="A8" i="5"/>
  <c r="AC276" i="2"/>
  <c r="D274" i="6" s="1"/>
  <c r="B197" i="5"/>
  <c r="A43" i="6"/>
  <c r="B308" i="7"/>
  <c r="B308" i="5"/>
  <c r="B308" i="6"/>
  <c r="B299" i="7"/>
  <c r="B299" i="6"/>
  <c r="B299" i="5"/>
  <c r="A267" i="7"/>
  <c r="A267" i="6"/>
  <c r="A263" i="7"/>
  <c r="A263" i="6"/>
  <c r="A259" i="7"/>
  <c r="A259" i="5"/>
  <c r="A259" i="6"/>
  <c r="A255" i="7"/>
  <c r="A255" i="6"/>
  <c r="A255" i="5"/>
  <c r="A251" i="7"/>
  <c r="A251" i="5"/>
  <c r="A170" i="7"/>
  <c r="A170" i="6"/>
  <c r="A170" i="5"/>
  <c r="A167" i="7"/>
  <c r="A167" i="6"/>
  <c r="A84" i="7"/>
  <c r="A84" i="5"/>
  <c r="A84" i="6"/>
  <c r="A80" i="7"/>
  <c r="A80" i="6"/>
  <c r="A78" i="7"/>
  <c r="A78" i="6"/>
  <c r="A78" i="5"/>
  <c r="B76" i="7"/>
  <c r="B76" i="6"/>
  <c r="B74" i="7"/>
  <c r="B74" i="6"/>
  <c r="B74" i="5"/>
  <c r="A71" i="7"/>
  <c r="A71" i="6"/>
  <c r="B193" i="6"/>
  <c r="B317" i="7"/>
  <c r="B317" i="5"/>
  <c r="B317" i="6"/>
  <c r="B315" i="7"/>
  <c r="B315" i="6"/>
  <c r="B315" i="5"/>
  <c r="A276" i="7"/>
  <c r="A276" i="6"/>
  <c r="A276" i="5"/>
  <c r="B268" i="7"/>
  <c r="B268" i="5"/>
  <c r="A190" i="5"/>
  <c r="A190" i="6"/>
  <c r="A188" i="7"/>
  <c r="A188" i="6"/>
  <c r="A188" i="5"/>
  <c r="B184" i="6"/>
  <c r="B184" i="5"/>
  <c r="A181" i="7"/>
  <c r="A181" i="6"/>
  <c r="A175" i="7"/>
  <c r="A175" i="5"/>
  <c r="B171" i="7"/>
  <c r="B171" i="5"/>
  <c r="A128" i="7"/>
  <c r="A128" i="6"/>
  <c r="B116" i="7"/>
  <c r="B116" i="5"/>
  <c r="B116" i="6"/>
  <c r="A113" i="7"/>
  <c r="A113" i="5"/>
  <c r="B100" i="7"/>
  <c r="B100" i="5"/>
  <c r="B100" i="6"/>
  <c r="B98" i="7"/>
  <c r="B98" i="6"/>
  <c r="B98" i="5"/>
  <c r="B96" i="7"/>
  <c r="B96" i="5"/>
  <c r="B96" i="6"/>
  <c r="B92" i="7"/>
  <c r="B92" i="5"/>
  <c r="B85" i="7"/>
  <c r="B85" i="6"/>
  <c r="B85" i="5"/>
  <c r="A36" i="7"/>
  <c r="A36" i="6"/>
  <c r="A36" i="5"/>
  <c r="A34" i="7"/>
  <c r="A34" i="5"/>
  <c r="B20" i="7"/>
  <c r="B20" i="5"/>
  <c r="B20" i="6"/>
  <c r="B18" i="7"/>
  <c r="B18" i="6"/>
  <c r="B319" i="7"/>
  <c r="B319" i="6"/>
  <c r="B303" i="7"/>
  <c r="B303" i="6"/>
  <c r="B303" i="5"/>
  <c r="A283" i="7"/>
  <c r="A283" i="6"/>
  <c r="A283" i="5"/>
  <c r="B259" i="7"/>
  <c r="B259" i="6"/>
  <c r="B259" i="5"/>
  <c r="B255" i="7"/>
  <c r="B255" i="5"/>
  <c r="B255" i="6"/>
  <c r="A241" i="7"/>
  <c r="A241" i="5"/>
  <c r="A241" i="6"/>
  <c r="A233" i="7"/>
  <c r="A233" i="6"/>
  <c r="A233" i="5"/>
  <c r="A192" i="7"/>
  <c r="A192" i="5"/>
  <c r="B188" i="6"/>
  <c r="B188" i="5"/>
  <c r="A157" i="7"/>
  <c r="A157" i="6"/>
  <c r="A117" i="7"/>
  <c r="A117" i="6"/>
  <c r="A117" i="5"/>
  <c r="A86" i="7"/>
  <c r="A86" i="6"/>
  <c r="A86" i="5"/>
  <c r="A340" i="7"/>
  <c r="A340" i="5"/>
  <c r="A271" i="7"/>
  <c r="A271" i="6"/>
  <c r="B253" i="7"/>
  <c r="B253" i="6"/>
  <c r="B231" i="7"/>
  <c r="B231" i="6"/>
  <c r="B231" i="5"/>
  <c r="A211" i="7"/>
  <c r="A211" i="6"/>
  <c r="A159" i="7"/>
  <c r="A159" i="5"/>
  <c r="A138" i="7"/>
  <c r="A138" i="6"/>
  <c r="A130" i="7"/>
  <c r="A130" i="6"/>
  <c r="B102" i="7"/>
  <c r="B102" i="6"/>
  <c r="B102" i="5"/>
  <c r="B71" i="7"/>
  <c r="B71" i="6"/>
  <c r="A52" i="7"/>
  <c r="A52" i="6"/>
  <c r="A23" i="7"/>
  <c r="A23" i="6"/>
  <c r="A23" i="5"/>
  <c r="A21" i="7"/>
  <c r="A21" i="6"/>
  <c r="A21" i="5"/>
  <c r="D69" i="6"/>
  <c r="A271" i="5"/>
  <c r="A157" i="5"/>
  <c r="A138" i="5"/>
  <c r="A130" i="5"/>
  <c r="B319" i="5"/>
  <c r="A192" i="6"/>
  <c r="A159" i="6"/>
  <c r="B330" i="7"/>
  <c r="B330" i="6"/>
  <c r="B330" i="5"/>
  <c r="AD235" i="2"/>
  <c r="J97" i="6"/>
  <c r="AD287" i="2"/>
  <c r="D285" i="6"/>
  <c r="B343" i="5"/>
  <c r="B253" i="5"/>
  <c r="B343" i="6"/>
  <c r="A340" i="6"/>
  <c r="B132" i="7"/>
  <c r="B132" i="6"/>
  <c r="A120" i="7"/>
  <c r="A120" i="6"/>
  <c r="B118" i="7"/>
  <c r="B118" i="6"/>
  <c r="A108" i="7"/>
  <c r="A108" i="6"/>
  <c r="A106" i="7"/>
  <c r="A106" i="6"/>
  <c r="A73" i="7"/>
  <c r="A73" i="6"/>
  <c r="B62" i="7"/>
  <c r="B62" i="6"/>
  <c r="B53" i="7"/>
  <c r="B53" i="6"/>
  <c r="A32" i="7"/>
  <c r="A32" i="6"/>
  <c r="A30" i="7"/>
  <c r="A30" i="6"/>
  <c r="A28" i="7"/>
  <c r="A28" i="6"/>
  <c r="B24" i="7"/>
  <c r="B24" i="6"/>
  <c r="A134" i="7"/>
  <c r="A134" i="6"/>
  <c r="B124" i="6"/>
  <c r="B124" i="7"/>
  <c r="A111" i="7"/>
  <c r="A111" i="6"/>
  <c r="A90" i="7"/>
  <c r="A90" i="6"/>
  <c r="B79" i="7"/>
  <c r="B79" i="6"/>
  <c r="A76" i="7"/>
  <c r="A76" i="6"/>
  <c r="A69" i="7"/>
  <c r="A69" i="6"/>
  <c r="B42" i="7"/>
  <c r="B42" i="6"/>
  <c r="B40" i="7"/>
  <c r="B40" i="6"/>
  <c r="A37" i="7"/>
  <c r="A37" i="6"/>
  <c r="B35" i="7"/>
  <c r="B35" i="6"/>
  <c r="B33" i="7"/>
  <c r="B33" i="6"/>
  <c r="B9" i="7"/>
  <c r="B9" i="6"/>
  <c r="AT179" i="2"/>
  <c r="N177" i="6" s="1"/>
  <c r="AT115" i="2"/>
  <c r="N113" i="6" s="1"/>
  <c r="AT178" i="2"/>
  <c r="N176" i="6" s="1"/>
  <c r="AT271" i="2"/>
  <c r="N269" i="6" s="1"/>
  <c r="AT286" i="2"/>
  <c r="N284" i="6" s="1"/>
  <c r="AT323" i="2"/>
  <c r="AT14" i="2"/>
  <c r="N12" i="6" s="1"/>
  <c r="AC79" i="2"/>
  <c r="AC319" i="2"/>
  <c r="AC223" i="2"/>
  <c r="AC196" i="2"/>
  <c r="AC27" i="2"/>
  <c r="AC92" i="2"/>
  <c r="AC224" i="2"/>
  <c r="D222" i="6" s="1"/>
  <c r="AC88" i="2"/>
  <c r="D86" i="6" s="1"/>
  <c r="AC155" i="2"/>
  <c r="AC340" i="2"/>
  <c r="D338" i="6" s="1"/>
  <c r="AC140" i="2"/>
  <c r="AC219" i="2"/>
  <c r="AC320" i="2"/>
  <c r="D318" i="6" s="1"/>
  <c r="AC351" i="2"/>
  <c r="AC188" i="2"/>
  <c r="D186" i="6" s="1"/>
  <c r="AC204" i="2"/>
  <c r="D202" i="6" s="1"/>
  <c r="AC332" i="2"/>
  <c r="D330" i="6" s="1"/>
  <c r="AC215" i="2"/>
  <c r="AC275" i="2"/>
  <c r="AC176" i="2"/>
  <c r="AC228" i="2"/>
  <c r="D226" i="6" s="1"/>
  <c r="AC295" i="2"/>
  <c r="AC272" i="2"/>
  <c r="D270" i="6" s="1"/>
  <c r="AC139" i="2"/>
  <c r="AC135" i="2"/>
  <c r="AC35" i="2"/>
  <c r="AC11" i="2"/>
  <c r="AC159" i="2"/>
  <c r="A176" i="6"/>
  <c r="A176" i="7"/>
  <c r="B136" i="7"/>
  <c r="B136" i="6"/>
  <c r="B99" i="7"/>
  <c r="B99" i="6"/>
  <c r="A81" i="7"/>
  <c r="A81" i="6"/>
  <c r="B50" i="7"/>
  <c r="B50" i="6"/>
  <c r="B15" i="7"/>
  <c r="B15" i="6"/>
  <c r="A11" i="7"/>
  <c r="A11" i="6"/>
  <c r="B178" i="7"/>
  <c r="AC345" i="2"/>
  <c r="AD345" i="2" s="1"/>
  <c r="AC325" i="2"/>
  <c r="D323" i="6" s="1"/>
  <c r="AD308" i="2"/>
  <c r="F306" i="6" s="1"/>
  <c r="AD304" i="2"/>
  <c r="F302" i="6" s="1"/>
  <c r="AC289" i="2"/>
  <c r="AD289" i="2" s="1"/>
  <c r="AC285" i="2"/>
  <c r="AC273" i="2"/>
  <c r="D271" i="6" s="1"/>
  <c r="AC257" i="2"/>
  <c r="AC249" i="2"/>
  <c r="AD249" i="2" s="1"/>
  <c r="AC225" i="2"/>
  <c r="AD225" i="2" s="1"/>
  <c r="AD224" i="2"/>
  <c r="AE224" i="2" s="1"/>
  <c r="AC213" i="2"/>
  <c r="D211" i="6" s="1"/>
  <c r="AD204" i="2"/>
  <c r="AE204" i="2" s="1"/>
  <c r="J202" i="6" s="1"/>
  <c r="AC201" i="2"/>
  <c r="D199" i="6" s="1"/>
  <c r="AC193" i="2"/>
  <c r="AD193" i="2" s="1"/>
  <c r="AC189" i="2"/>
  <c r="AC181" i="2"/>
  <c r="D179" i="6" s="1"/>
  <c r="AC161" i="2"/>
  <c r="AD161" i="2" s="1"/>
  <c r="AC157" i="2"/>
  <c r="D155" i="6" s="1"/>
  <c r="AC149" i="2"/>
  <c r="D147" i="6" s="1"/>
  <c r="AC145" i="2"/>
  <c r="AD145" i="2" s="1"/>
  <c r="AD136" i="2"/>
  <c r="AC89" i="2"/>
  <c r="AD88" i="2"/>
  <c r="F86" i="6" s="1"/>
  <c r="AC73" i="2"/>
  <c r="AD73" i="2" s="1"/>
  <c r="AC65" i="2"/>
  <c r="D63" i="6" s="1"/>
  <c r="AD56" i="2"/>
  <c r="F54" i="6" s="1"/>
  <c r="AC53" i="2"/>
  <c r="AD53" i="2" s="1"/>
  <c r="AC49" i="2"/>
  <c r="D47" i="6" s="1"/>
  <c r="AD40" i="2"/>
  <c r="F38" i="6" s="1"/>
  <c r="A137" i="7"/>
  <c r="A133" i="7"/>
  <c r="A129" i="7"/>
  <c r="AD175" i="2"/>
  <c r="D173" i="6"/>
  <c r="AD163" i="2"/>
  <c r="D161" i="6"/>
  <c r="AU6" i="2"/>
  <c r="AT176" i="2"/>
  <c r="N174" i="6" s="1"/>
  <c r="AT151" i="2"/>
  <c r="N149" i="6" s="1"/>
  <c r="AT139" i="2"/>
  <c r="AT247" i="2"/>
  <c r="AT18" i="2"/>
  <c r="N16" i="6" s="1"/>
  <c r="AT314" i="2"/>
  <c r="N312" i="6" s="1"/>
  <c r="AT278" i="2"/>
  <c r="N276" i="6" s="1"/>
  <c r="AT199" i="2"/>
  <c r="AT310" i="2"/>
  <c r="N308" i="6" s="1"/>
  <c r="AT159" i="2"/>
  <c r="AT315" i="2"/>
  <c r="AT339" i="2"/>
  <c r="AT155" i="2"/>
  <c r="AT263" i="2"/>
  <c r="AT255" i="2"/>
  <c r="AT119" i="2"/>
  <c r="AT66" i="2"/>
  <c r="N64" i="6" s="1"/>
  <c r="AT239" i="2"/>
  <c r="AT203" i="2"/>
  <c r="AT98" i="2"/>
  <c r="N96" i="6" s="1"/>
  <c r="AT267" i="2"/>
  <c r="N265" i="6" s="1"/>
  <c r="AT355" i="2"/>
  <c r="AT128" i="2"/>
  <c r="AT285" i="2"/>
  <c r="AT234" i="2"/>
  <c r="N232" i="6" s="1"/>
  <c r="AT335" i="2"/>
  <c r="AT275" i="2"/>
  <c r="AT34" i="2"/>
  <c r="N32" i="6" s="1"/>
  <c r="AT118" i="2"/>
  <c r="N116" i="6" s="1"/>
  <c r="AT303" i="2"/>
  <c r="AT59" i="2"/>
  <c r="N57" i="6" s="1"/>
  <c r="AT223" i="2"/>
  <c r="AT87" i="2"/>
  <c r="N85" i="6" s="1"/>
  <c r="AT182" i="2"/>
  <c r="N180" i="6" s="1"/>
  <c r="AT130" i="2"/>
  <c r="N128" i="6" s="1"/>
  <c r="AT227" i="2"/>
  <c r="AT167" i="2"/>
  <c r="AT163" i="2"/>
  <c r="AT46" i="2"/>
  <c r="N44" i="6" s="1"/>
  <c r="AT38" i="2"/>
  <c r="N36" i="6" s="1"/>
  <c r="D21" i="6"/>
  <c r="AD23" i="2"/>
  <c r="F97" i="6"/>
  <c r="AT170" i="2"/>
  <c r="N168" i="6" s="1"/>
  <c r="AT211" i="2"/>
  <c r="AT19" i="2"/>
  <c r="N17" i="6" s="1"/>
  <c r="AT270" i="2"/>
  <c r="N268" i="6" s="1"/>
  <c r="AT266" i="2"/>
  <c r="N264" i="6" s="1"/>
  <c r="AT171" i="2"/>
  <c r="AT145" i="2"/>
  <c r="AT246" i="2"/>
  <c r="N244" i="6" s="1"/>
  <c r="AT91" i="2"/>
  <c r="AT43" i="2"/>
  <c r="AT138" i="2"/>
  <c r="N136" i="6" s="1"/>
  <c r="AT331" i="2"/>
  <c r="AT295" i="2"/>
  <c r="AT202" i="2"/>
  <c r="N200" i="6" s="1"/>
  <c r="AT250" i="2"/>
  <c r="N248" i="6" s="1"/>
  <c r="AT78" i="2"/>
  <c r="N76" i="6" s="1"/>
  <c r="AT274" i="2"/>
  <c r="N272" i="6" s="1"/>
  <c r="AT114" i="2"/>
  <c r="N112" i="6" s="1"/>
  <c r="AD348" i="2"/>
  <c r="F346" i="6" s="1"/>
  <c r="AT337" i="2"/>
  <c r="N335" i="6" s="1"/>
  <c r="AD328" i="2"/>
  <c r="AD316" i="2"/>
  <c r="AE316" i="2" s="1"/>
  <c r="AT313" i="2"/>
  <c r="N311" i="6" s="1"/>
  <c r="AT309" i="2"/>
  <c r="N307" i="6" s="1"/>
  <c r="AD280" i="2"/>
  <c r="AE280" i="2" s="1"/>
  <c r="J278" i="6" s="1"/>
  <c r="AD212" i="2"/>
  <c r="F210" i="6" s="1"/>
  <c r="AD208" i="2"/>
  <c r="AE208" i="2" s="1"/>
  <c r="AD116" i="2"/>
  <c r="F114" i="6" s="1"/>
  <c r="AT113" i="2"/>
  <c r="N111" i="6" s="1"/>
  <c r="AJ89" i="2"/>
  <c r="AK89" i="2" s="1"/>
  <c r="AL89" i="2" s="1"/>
  <c r="L87" i="5" s="1"/>
  <c r="AT57" i="2"/>
  <c r="N55" i="6" s="1"/>
  <c r="AD32" i="2"/>
  <c r="AT140" i="2"/>
  <c r="N138" i="6" s="1"/>
  <c r="AT132" i="2"/>
  <c r="N130" i="6" s="1"/>
  <c r="AT16" i="2"/>
  <c r="N14" i="6" s="1"/>
  <c r="AT12" i="2"/>
  <c r="N10" i="6" s="1"/>
  <c r="D321" i="6"/>
  <c r="AK5" i="2"/>
  <c r="AJ353" i="2" s="1"/>
  <c r="AK353" i="2" s="1"/>
  <c r="AL353" i="2" s="1"/>
  <c r="L351" i="5" s="1"/>
  <c r="AC232" i="2"/>
  <c r="D230" i="6" s="1"/>
  <c r="AC264" i="2"/>
  <c r="D262" i="6" s="1"/>
  <c r="AC199" i="2"/>
  <c r="AC211" i="2"/>
  <c r="AC19" i="2"/>
  <c r="D17" i="6" s="1"/>
  <c r="AC248" i="2"/>
  <c r="D246" i="6" s="1"/>
  <c r="AC191" i="2"/>
  <c r="AC12" i="2"/>
  <c r="D10" i="6" s="1"/>
  <c r="AC119" i="2"/>
  <c r="AC59" i="2"/>
  <c r="AC251" i="2"/>
  <c r="AC51" i="2"/>
  <c r="AC148" i="2"/>
  <c r="D146" i="6" s="1"/>
  <c r="AC271" i="2"/>
  <c r="AC207" i="2"/>
  <c r="AC315" i="2"/>
  <c r="AC247" i="2"/>
  <c r="AC160" i="2"/>
  <c r="D158" i="6" s="1"/>
  <c r="AC216" i="2"/>
  <c r="D214" i="6" s="1"/>
  <c r="AC124" i="2"/>
  <c r="D122" i="6" s="1"/>
  <c r="AC335" i="2"/>
  <c r="AC288" i="2"/>
  <c r="D286" i="6" s="1"/>
  <c r="AC28" i="2"/>
  <c r="AC52" i="2"/>
  <c r="D50" i="6" s="1"/>
  <c r="AC192" i="2"/>
  <c r="D190" i="6" s="1"/>
  <c r="AC144" i="2"/>
  <c r="D142" i="6" s="1"/>
  <c r="AC47" i="2"/>
  <c r="AC336" i="2"/>
  <c r="D334" i="6" s="1"/>
  <c r="AC183" i="2"/>
  <c r="AC331" i="2"/>
  <c r="AC39" i="2"/>
  <c r="AC112" i="2"/>
  <c r="D110" i="6" s="1"/>
  <c r="AC75" i="2"/>
  <c r="AC103" i="2"/>
  <c r="AC172" i="2"/>
  <c r="AC356" i="2"/>
  <c r="D354" i="6" s="1"/>
  <c r="AC24" i="2"/>
  <c r="D22" i="6" s="1"/>
  <c r="AC36" i="2"/>
  <c r="D34" i="6" s="1"/>
  <c r="AC349" i="2"/>
  <c r="AC329" i="2"/>
  <c r="AT329" i="2"/>
  <c r="AE308" i="2"/>
  <c r="AC305" i="2"/>
  <c r="AT305" i="2"/>
  <c r="AC301" i="2"/>
  <c r="AC297" i="2"/>
  <c r="AT297" i="2"/>
  <c r="AC277" i="2"/>
  <c r="AC269" i="2"/>
  <c r="AT269" i="2"/>
  <c r="AC261" i="2"/>
  <c r="AC237" i="2"/>
  <c r="AT237" i="2"/>
  <c r="AC233" i="2"/>
  <c r="H202" i="6"/>
  <c r="D159" i="6"/>
  <c r="AD149" i="2"/>
  <c r="AC129" i="2"/>
  <c r="AC125" i="2"/>
  <c r="AT125" i="2"/>
  <c r="AC117" i="2"/>
  <c r="AC81" i="2"/>
  <c r="AT81" i="2"/>
  <c r="AE73" i="2"/>
  <c r="F71" i="6"/>
  <c r="AC61" i="2"/>
  <c r="AT61" i="2"/>
  <c r="AC29" i="2"/>
  <c r="AC17" i="2"/>
  <c r="AT17" i="2"/>
  <c r="AC13" i="2"/>
  <c r="B350" i="7"/>
  <c r="B350" i="6"/>
  <c r="B350" i="5"/>
  <c r="A282" i="7"/>
  <c r="A282" i="5"/>
  <c r="A282" i="6"/>
  <c r="B256" i="7"/>
  <c r="B256" i="6"/>
  <c r="B256" i="5"/>
  <c r="B245" i="7"/>
  <c r="B245" i="6"/>
  <c r="B245" i="5"/>
  <c r="B237" i="7"/>
  <c r="B237" i="6"/>
  <c r="B237" i="5"/>
  <c r="B229" i="7"/>
  <c r="B229" i="6"/>
  <c r="B229" i="5"/>
  <c r="B140" i="7"/>
  <c r="B140" i="6"/>
  <c r="B140" i="5"/>
  <c r="B130" i="7"/>
  <c r="B130" i="6"/>
  <c r="B130" i="5"/>
  <c r="B123" i="7"/>
  <c r="B123" i="6"/>
  <c r="B123" i="5"/>
  <c r="B90" i="7"/>
  <c r="B90" i="6"/>
  <c r="B90" i="5"/>
  <c r="B69" i="7"/>
  <c r="B69" i="6"/>
  <c r="B69" i="5"/>
  <c r="AT357" i="2"/>
  <c r="AU357" i="2" s="1"/>
  <c r="AV357" i="2" s="1"/>
  <c r="AT348" i="2"/>
  <c r="AT344" i="2"/>
  <c r="AC322" i="2"/>
  <c r="AT308" i="2"/>
  <c r="AC282" i="2"/>
  <c r="AT280" i="2"/>
  <c r="AC270" i="2"/>
  <c r="AT268" i="2"/>
  <c r="N266" i="6" s="1"/>
  <c r="AT264" i="2"/>
  <c r="AT252" i="2"/>
  <c r="N250" i="6" s="1"/>
  <c r="AT232" i="2"/>
  <c r="AC214" i="2"/>
  <c r="AC206" i="2"/>
  <c r="AC202" i="2"/>
  <c r="AC198" i="2"/>
  <c r="AC194" i="2"/>
  <c r="AC186" i="2"/>
  <c r="AC182" i="2"/>
  <c r="AC178" i="2"/>
  <c r="AT164" i="2"/>
  <c r="AC162" i="2"/>
  <c r="AC158" i="2"/>
  <c r="AC154" i="2"/>
  <c r="AC150" i="2"/>
  <c r="AC142" i="2"/>
  <c r="AC138" i="2"/>
  <c r="AC130" i="2"/>
  <c r="AC126" i="2"/>
  <c r="AT120" i="2"/>
  <c r="AC110" i="2"/>
  <c r="AC106" i="2"/>
  <c r="AC98" i="2"/>
  <c r="AC82" i="2"/>
  <c r="AC78" i="2"/>
  <c r="AC66" i="2"/>
  <c r="AT64" i="2"/>
  <c r="AC58" i="2"/>
  <c r="AC54" i="2"/>
  <c r="AT52" i="2"/>
  <c r="AC38" i="2"/>
  <c r="AC26" i="2"/>
  <c r="AC18" i="2"/>
  <c r="AC14" i="2"/>
  <c r="AC10" i="2"/>
  <c r="AT65" i="2"/>
  <c r="AT289" i="2"/>
  <c r="AT236" i="2"/>
  <c r="AT181" i="2"/>
  <c r="AT328" i="2"/>
  <c r="F202" i="6"/>
  <c r="D71" i="6"/>
  <c r="AC353" i="2"/>
  <c r="AC333" i="2"/>
  <c r="AC293" i="2"/>
  <c r="AT293" i="2"/>
  <c r="AC265" i="2"/>
  <c r="D255" i="6"/>
  <c r="AD257" i="2"/>
  <c r="AC217" i="2"/>
  <c r="AD213" i="2"/>
  <c r="AC209" i="2"/>
  <c r="AT209" i="2"/>
  <c r="AD189" i="2"/>
  <c r="D187" i="6"/>
  <c r="AC153" i="2"/>
  <c r="AT153" i="2"/>
  <c r="AC141" i="2"/>
  <c r="AC137" i="2"/>
  <c r="AT137" i="2"/>
  <c r="AC121" i="2"/>
  <c r="AC85" i="2"/>
  <c r="AT85" i="2"/>
  <c r="AC77" i="2"/>
  <c r="AC45" i="2"/>
  <c r="AT45" i="2"/>
  <c r="AC33" i="2"/>
  <c r="B354" i="7"/>
  <c r="B354" i="5"/>
  <c r="B354" i="6"/>
  <c r="A349" i="7"/>
  <c r="A349" i="6"/>
  <c r="A349" i="5"/>
  <c r="B342" i="7"/>
  <c r="B342" i="6"/>
  <c r="B342" i="5"/>
  <c r="A325" i="5"/>
  <c r="A325" i="7"/>
  <c r="A325" i="6"/>
  <c r="B194" i="7"/>
  <c r="B194" i="5"/>
  <c r="A191" i="7"/>
  <c r="A191" i="6"/>
  <c r="A191" i="5"/>
  <c r="A183" i="6"/>
  <c r="A183" i="7"/>
  <c r="A183" i="5"/>
  <c r="A158" i="7"/>
  <c r="A158" i="5"/>
  <c r="A158" i="6"/>
  <c r="A142" i="5"/>
  <c r="A142" i="6"/>
  <c r="A142" i="7"/>
  <c r="B134" i="7"/>
  <c r="B134" i="6"/>
  <c r="B134" i="5"/>
  <c r="A125" i="7"/>
  <c r="A125" i="6"/>
  <c r="A125" i="5"/>
  <c r="A122" i="7"/>
  <c r="A122" i="6"/>
  <c r="A122" i="5"/>
  <c r="A82" i="7"/>
  <c r="A82" i="6"/>
  <c r="A82" i="5"/>
  <c r="B73" i="7"/>
  <c r="B73" i="6"/>
  <c r="B73" i="5"/>
  <c r="A58" i="7"/>
  <c r="A58" i="6"/>
  <c r="A58" i="5"/>
  <c r="AC9" i="2"/>
  <c r="AC350" i="2"/>
  <c r="AC346" i="2"/>
  <c r="AC338" i="2"/>
  <c r="AC334" i="2"/>
  <c r="AC330" i="2"/>
  <c r="AC318" i="2"/>
  <c r="AC314" i="2"/>
  <c r="AC306" i="2"/>
  <c r="AC298" i="2"/>
  <c r="AC294" i="2"/>
  <c r="AT288" i="2"/>
  <c r="AT284" i="2"/>
  <c r="AC274" i="2"/>
  <c r="AC266" i="2"/>
  <c r="AC258" i="2"/>
  <c r="AC254" i="2"/>
  <c r="AC242" i="2"/>
  <c r="AC238" i="2"/>
  <c r="AC234" i="2"/>
  <c r="AC230" i="2"/>
  <c r="AC222" i="2"/>
  <c r="AT220" i="2"/>
  <c r="AT216" i="2"/>
  <c r="AT200" i="2"/>
  <c r="AT196" i="2"/>
  <c r="AT180" i="2"/>
  <c r="AC170" i="2"/>
  <c r="AC114" i="2"/>
  <c r="AT112" i="2"/>
  <c r="AT108" i="2"/>
  <c r="AC94" i="2"/>
  <c r="AC90" i="2"/>
  <c r="AT88" i="2"/>
  <c r="AC70" i="2"/>
  <c r="AC62" i="2"/>
  <c r="AT60" i="2"/>
  <c r="AT56" i="2"/>
  <c r="AT40" i="2"/>
  <c r="AC34" i="2"/>
  <c r="AT257" i="2"/>
  <c r="AT161" i="2"/>
  <c r="AT201" i="2"/>
  <c r="AT76" i="2"/>
  <c r="AT213" i="2"/>
  <c r="AD12" i="2"/>
  <c r="AC358" i="2"/>
  <c r="AD358" i="2" s="1"/>
  <c r="AE358" i="2" s="1"/>
  <c r="D343" i="6"/>
  <c r="AC341" i="2"/>
  <c r="AC321" i="2"/>
  <c r="AT321" i="2"/>
  <c r="D287" i="6"/>
  <c r="AC281" i="2"/>
  <c r="AD273" i="2"/>
  <c r="AC245" i="2"/>
  <c r="AC241" i="2"/>
  <c r="AT241" i="2"/>
  <c r="AC229" i="2"/>
  <c r="AC205" i="2"/>
  <c r="AT205" i="2"/>
  <c r="AC197" i="2"/>
  <c r="AC185" i="2"/>
  <c r="AT185" i="2"/>
  <c r="AC169" i="2"/>
  <c r="AC165" i="2"/>
  <c r="AT165" i="2"/>
  <c r="AC133" i="2"/>
  <c r="AC109" i="2"/>
  <c r="AT109" i="2"/>
  <c r="AC105" i="2"/>
  <c r="AC101" i="2"/>
  <c r="AT101" i="2"/>
  <c r="AC97" i="2"/>
  <c r="D87" i="6"/>
  <c r="AD89" i="2"/>
  <c r="AC69" i="2"/>
  <c r="AD49" i="2"/>
  <c r="AC41" i="2"/>
  <c r="AT41" i="2"/>
  <c r="AC37" i="2"/>
  <c r="AC25" i="2"/>
  <c r="AT25" i="2"/>
  <c r="AC21" i="2"/>
  <c r="B352" i="7"/>
  <c r="B352" i="5"/>
  <c r="B352" i="6"/>
  <c r="A341" i="7"/>
  <c r="A341" i="6"/>
  <c r="A341" i="5"/>
  <c r="B334" i="7"/>
  <c r="B334" i="6"/>
  <c r="B334" i="5"/>
  <c r="B326" i="7"/>
  <c r="B326" i="6"/>
  <c r="B326" i="5"/>
  <c r="B318" i="7"/>
  <c r="B318" i="6"/>
  <c r="B318" i="5"/>
  <c r="B310" i="6"/>
  <c r="B310" i="7"/>
  <c r="B310" i="5"/>
  <c r="A301" i="7"/>
  <c r="A301" i="5"/>
  <c r="A301" i="6"/>
  <c r="A293" i="7"/>
  <c r="A293" i="5"/>
  <c r="A293" i="6"/>
  <c r="B241" i="7"/>
  <c r="B241" i="5"/>
  <c r="B233" i="7"/>
  <c r="B233" i="6"/>
  <c r="B233" i="5"/>
  <c r="A164" i="7"/>
  <c r="A164" i="6"/>
  <c r="A164" i="5"/>
  <c r="B126" i="7"/>
  <c r="B126" i="6"/>
  <c r="B126" i="5"/>
  <c r="B120" i="7"/>
  <c r="B120" i="6"/>
  <c r="B120" i="5"/>
  <c r="B94" i="7"/>
  <c r="B94" i="6"/>
  <c r="B94" i="5"/>
  <c r="B86" i="7"/>
  <c r="B86" i="6"/>
  <c r="B86" i="5"/>
  <c r="A20" i="7"/>
  <c r="A20" i="6"/>
  <c r="A20" i="5"/>
  <c r="B16" i="7"/>
  <c r="B16" i="6"/>
  <c r="B16" i="5"/>
  <c r="A7" i="7"/>
  <c r="A7" i="6"/>
  <c r="A7" i="5"/>
  <c r="AC354" i="2"/>
  <c r="AC342" i="2"/>
  <c r="AT316" i="2"/>
  <c r="AC310" i="2"/>
  <c r="AC302" i="2"/>
  <c r="AC290" i="2"/>
  <c r="AC278" i="2"/>
  <c r="AC262" i="2"/>
  <c r="AC250" i="2"/>
  <c r="AT244" i="2"/>
  <c r="N242" i="6" s="1"/>
  <c r="AC226" i="2"/>
  <c r="AC190" i="2"/>
  <c r="AT172" i="2"/>
  <c r="AC166" i="2"/>
  <c r="AC134" i="2"/>
  <c r="AC102" i="2"/>
  <c r="AC86" i="2"/>
  <c r="AT84" i="2"/>
  <c r="N82" i="6" s="1"/>
  <c r="AC74" i="2"/>
  <c r="AT72" i="2"/>
  <c r="AC42" i="2"/>
  <c r="AC30" i="2"/>
  <c r="AC22" i="2"/>
  <c r="AT20" i="2"/>
  <c r="N18" i="6" s="1"/>
  <c r="AG5" i="2"/>
  <c r="AF282" i="2" s="1"/>
  <c r="AE212" i="2"/>
  <c r="AT73" i="2"/>
  <c r="AT49" i="2"/>
  <c r="AT89" i="2"/>
  <c r="AT240" i="2"/>
  <c r="D174" i="6"/>
  <c r="AD176" i="2"/>
  <c r="AD152" i="2"/>
  <c r="D150" i="6"/>
  <c r="AD357" i="2"/>
  <c r="AE357" i="2" s="1"/>
  <c r="AT71" i="2"/>
  <c r="V359" i="2"/>
  <c r="B351" i="6"/>
  <c r="B346" i="6"/>
  <c r="A352" i="6"/>
  <c r="A352" i="7"/>
  <c r="A347" i="7"/>
  <c r="A347" i="6"/>
  <c r="A339" i="7"/>
  <c r="A339" i="6"/>
  <c r="B332" i="6"/>
  <c r="B332" i="7"/>
  <c r="B324" i="7"/>
  <c r="B324" i="6"/>
  <c r="B313" i="6"/>
  <c r="B313" i="7"/>
  <c r="A299" i="7"/>
  <c r="A299" i="6"/>
  <c r="A291" i="7"/>
  <c r="A291" i="6"/>
  <c r="A274" i="7"/>
  <c r="A274" i="6"/>
  <c r="B272" i="7"/>
  <c r="B272" i="6"/>
  <c r="A268" i="7"/>
  <c r="A268" i="6"/>
  <c r="A220" i="7"/>
  <c r="A220" i="6"/>
  <c r="A201" i="7"/>
  <c r="A201" i="6"/>
  <c r="A196" i="7"/>
  <c r="A196" i="6"/>
  <c r="A151" i="7"/>
  <c r="A151" i="6"/>
  <c r="A114" i="7"/>
  <c r="A114" i="6"/>
  <c r="B112" i="7"/>
  <c r="B112" i="6"/>
  <c r="B104" i="7"/>
  <c r="B104" i="6"/>
  <c r="A54" i="7"/>
  <c r="A54" i="6"/>
  <c r="B26" i="7"/>
  <c r="B26" i="6"/>
  <c r="B21" i="7"/>
  <c r="B21" i="6"/>
  <c r="A345" i="7"/>
  <c r="A345" i="6"/>
  <c r="B257" i="6"/>
  <c r="B257" i="7"/>
  <c r="B243" i="7"/>
  <c r="B243" i="6"/>
  <c r="B221" i="7"/>
  <c r="B221" i="6"/>
  <c r="A187" i="7"/>
  <c r="A187" i="6"/>
  <c r="A179" i="7"/>
  <c r="A179" i="6"/>
  <c r="A169" i="7"/>
  <c r="A169" i="6"/>
  <c r="B155" i="7"/>
  <c r="B155" i="6"/>
  <c r="B152" i="7"/>
  <c r="B152" i="6"/>
  <c r="A143" i="7"/>
  <c r="A143" i="6"/>
  <c r="B93" i="7"/>
  <c r="B93" i="6"/>
  <c r="B88" i="7"/>
  <c r="B88" i="6"/>
  <c r="B84" i="7"/>
  <c r="B84" i="6"/>
  <c r="A64" i="7"/>
  <c r="A64" i="6"/>
  <c r="A46" i="7"/>
  <c r="A46" i="6"/>
  <c r="A343" i="7"/>
  <c r="A343" i="6"/>
  <c r="A295" i="7"/>
  <c r="A295" i="6"/>
  <c r="A287" i="7"/>
  <c r="A287" i="6"/>
  <c r="B265" i="7"/>
  <c r="B265" i="6"/>
  <c r="A264" i="7"/>
  <c r="A264" i="6"/>
  <c r="A262" i="7"/>
  <c r="A262" i="6"/>
  <c r="A193" i="7"/>
  <c r="A193" i="6"/>
  <c r="A177" i="7"/>
  <c r="A177" i="6"/>
  <c r="B175" i="7"/>
  <c r="B175" i="6"/>
  <c r="A150" i="6"/>
  <c r="A150" i="7"/>
  <c r="A148" i="7"/>
  <c r="A148" i="6"/>
  <c r="A115" i="7"/>
  <c r="A115" i="6"/>
  <c r="A53" i="7"/>
  <c r="A53" i="6"/>
  <c r="B48" i="7"/>
  <c r="B48" i="6"/>
  <c r="B27" i="7"/>
  <c r="B27" i="6"/>
  <c r="B158" i="6"/>
  <c r="B158" i="7"/>
  <c r="A39" i="6"/>
  <c r="A39" i="7"/>
  <c r="W359" i="2"/>
  <c r="B300" i="7"/>
  <c r="B298" i="7"/>
  <c r="B296" i="7"/>
  <c r="B294" i="7"/>
  <c r="B292" i="7"/>
  <c r="B290" i="7"/>
  <c r="B288" i="7"/>
  <c r="B192" i="7"/>
  <c r="B190" i="7"/>
  <c r="B188" i="7"/>
  <c r="B186" i="7"/>
  <c r="B184" i="7"/>
  <c r="B182" i="7"/>
  <c r="B180" i="7"/>
  <c r="AA5" i="2"/>
  <c r="AJ71" i="2"/>
  <c r="AJ327" i="2"/>
  <c r="AJ187" i="2"/>
  <c r="AK187" i="2" s="1"/>
  <c r="AL187" i="2" s="1"/>
  <c r="L185" i="5" s="1"/>
  <c r="AJ203" i="2"/>
  <c r="AJ235" i="2"/>
  <c r="AJ307" i="2"/>
  <c r="AK307" i="2" s="1"/>
  <c r="AL307" i="2" s="1"/>
  <c r="L305" i="5" s="1"/>
  <c r="AJ339" i="2"/>
  <c r="AK339" i="2" s="1"/>
  <c r="AL339" i="2" s="1"/>
  <c r="L337" i="5" s="1"/>
  <c r="AJ245" i="2"/>
  <c r="AK245" i="2" s="1"/>
  <c r="AL245" i="2" s="1"/>
  <c r="L243" i="5" s="1"/>
  <c r="AJ240" i="2"/>
  <c r="AK240" i="2" s="1"/>
  <c r="AL240" i="2" s="1"/>
  <c r="L238" i="5" s="1"/>
  <c r="AJ261" i="2"/>
  <c r="AK261" i="2" s="1"/>
  <c r="AL261" i="2" s="1"/>
  <c r="L259" i="5" s="1"/>
  <c r="AJ252" i="2"/>
  <c r="AK252" i="2" s="1"/>
  <c r="AL252" i="2" s="1"/>
  <c r="L250" i="5" s="1"/>
  <c r="AJ57" i="2"/>
  <c r="AK57" i="2" s="1"/>
  <c r="AL57" i="2" s="1"/>
  <c r="L55" i="5" s="1"/>
  <c r="AJ81" i="2"/>
  <c r="AJ113" i="2"/>
  <c r="AK113" i="2" s="1"/>
  <c r="AL113" i="2" s="1"/>
  <c r="L111" i="5" s="1"/>
  <c r="AJ129" i="2"/>
  <c r="AK129" i="2" s="1"/>
  <c r="AL129" i="2" s="1"/>
  <c r="L127" i="5" s="1"/>
  <c r="AJ177" i="2"/>
  <c r="AK177" i="2" s="1"/>
  <c r="AL177" i="2" s="1"/>
  <c r="L175" i="5" s="1"/>
  <c r="AJ193" i="2"/>
  <c r="AK193" i="2" s="1"/>
  <c r="AL193" i="2" s="1"/>
  <c r="L191" i="5" s="1"/>
  <c r="AJ225" i="2"/>
  <c r="AJ249" i="2"/>
  <c r="AK249" i="2" s="1"/>
  <c r="AL249" i="2" s="1"/>
  <c r="L247" i="5" s="1"/>
  <c r="AJ305" i="2"/>
  <c r="AK305" i="2" s="1"/>
  <c r="AL305" i="2" s="1"/>
  <c r="L303" i="5" s="1"/>
  <c r="AJ329" i="2"/>
  <c r="AK329" i="2" s="1"/>
  <c r="AL329" i="2" s="1"/>
  <c r="L327" i="5" s="1"/>
  <c r="AJ36" i="2"/>
  <c r="AK36" i="2" s="1"/>
  <c r="AL36" i="2" s="1"/>
  <c r="L34" i="5" s="1"/>
  <c r="AJ76" i="2"/>
  <c r="AJ108" i="2"/>
  <c r="AJ132" i="2"/>
  <c r="AK132" i="2" s="1"/>
  <c r="AL132" i="2" s="1"/>
  <c r="L130" i="5" s="1"/>
  <c r="AJ164" i="2"/>
  <c r="AK164" i="2" s="1"/>
  <c r="AL164" i="2" s="1"/>
  <c r="L162" i="5" s="1"/>
  <c r="AJ196" i="2"/>
  <c r="AK196" i="2" s="1"/>
  <c r="AL196" i="2" s="1"/>
  <c r="L194" i="5" s="1"/>
  <c r="AJ220" i="2"/>
  <c r="AJ256" i="2"/>
  <c r="AK256" i="2" s="1"/>
  <c r="AL256" i="2" s="1"/>
  <c r="L254" i="5" s="1"/>
  <c r="AJ276" i="2"/>
  <c r="AK276" i="2" s="1"/>
  <c r="AL276" i="2" s="1"/>
  <c r="L274" i="5" s="1"/>
  <c r="AJ59" i="2"/>
  <c r="AJ83" i="2"/>
  <c r="AK83" i="2" s="1"/>
  <c r="AL83" i="2" s="1"/>
  <c r="L81" i="5" s="1"/>
  <c r="AJ14" i="2"/>
  <c r="AK14" i="2" s="1"/>
  <c r="AL14" i="2" s="1"/>
  <c r="L12" i="5" s="1"/>
  <c r="AJ292" i="2"/>
  <c r="AK292" i="2" s="1"/>
  <c r="AL292" i="2" s="1"/>
  <c r="L290" i="5" s="1"/>
  <c r="AJ271" i="2"/>
  <c r="AK271" i="2" s="1"/>
  <c r="AL271" i="2" s="1"/>
  <c r="L269" i="5" s="1"/>
  <c r="AJ63" i="2"/>
  <c r="AJ332" i="2"/>
  <c r="AJ104" i="2"/>
  <c r="AK104" i="2" s="1"/>
  <c r="AL104" i="2" s="1"/>
  <c r="L102" i="5" s="1"/>
  <c r="AJ285" i="2"/>
  <c r="AJ125" i="2"/>
  <c r="AJ304" i="2"/>
  <c r="AK304" i="2" s="1"/>
  <c r="AL304" i="2" s="1"/>
  <c r="L302" i="5" s="1"/>
  <c r="AJ66" i="2"/>
  <c r="AJ18" i="2"/>
  <c r="AJ30" i="2"/>
  <c r="AK30" i="2" s="1"/>
  <c r="AL30" i="2" s="1"/>
  <c r="L28" i="5" s="1"/>
  <c r="AJ90" i="2"/>
  <c r="AK90" i="2" s="1"/>
  <c r="AL90" i="2" s="1"/>
  <c r="L88" i="5" s="1"/>
  <c r="AJ111" i="2"/>
  <c r="AK111" i="2" s="1"/>
  <c r="AL111" i="2" s="1"/>
  <c r="L109" i="5" s="1"/>
  <c r="AJ342" i="2"/>
  <c r="AJ301" i="2"/>
  <c r="AK301" i="2" s="1"/>
  <c r="AL301" i="2" s="1"/>
  <c r="L299" i="5" s="1"/>
  <c r="AJ205" i="2"/>
  <c r="AK205" i="2" s="1"/>
  <c r="AL205" i="2" s="1"/>
  <c r="L203" i="5" s="1"/>
  <c r="AJ107" i="2"/>
  <c r="AK107" i="2" s="1"/>
  <c r="AL107" i="2" s="1"/>
  <c r="L105" i="5" s="1"/>
  <c r="AJ255" i="2"/>
  <c r="AK255" i="2" s="1"/>
  <c r="AL255" i="2" s="1"/>
  <c r="L253" i="5" s="1"/>
  <c r="AJ232" i="2"/>
  <c r="AK232" i="2" s="1"/>
  <c r="AL232" i="2" s="1"/>
  <c r="L230" i="5" s="1"/>
  <c r="AJ253" i="2"/>
  <c r="AK253" i="2" s="1"/>
  <c r="AL253" i="2" s="1"/>
  <c r="L251" i="5" s="1"/>
  <c r="AJ182" i="2"/>
  <c r="AK182" i="2" s="1"/>
  <c r="AL182" i="2" s="1"/>
  <c r="L180" i="5" s="1"/>
  <c r="AJ186" i="2"/>
  <c r="AK186" i="2" s="1"/>
  <c r="AL186" i="2" s="1"/>
  <c r="L184" i="5" s="1"/>
  <c r="AJ31" i="2"/>
  <c r="AK31" i="2" s="1"/>
  <c r="AL31" i="2" s="1"/>
  <c r="L29" i="5" s="1"/>
  <c r="AC252" i="2"/>
  <c r="AC143" i="2"/>
  <c r="AC131" i="2"/>
  <c r="AC15" i="2"/>
  <c r="AC151" i="2"/>
  <c r="AC244" i="2"/>
  <c r="AC221" i="2"/>
  <c r="AC57" i="2"/>
  <c r="AC268" i="2"/>
  <c r="AC352" i="2"/>
  <c r="AC115" i="2"/>
  <c r="AC113" i="2"/>
  <c r="AC96" i="2"/>
  <c r="AC210" i="2"/>
  <c r="AC31" i="2"/>
  <c r="AC184" i="2"/>
  <c r="AC286" i="2"/>
  <c r="AC309" i="2"/>
  <c r="AC87" i="2"/>
  <c r="AC246" i="2"/>
  <c r="AC267" i="2"/>
  <c r="AC179" i="2"/>
  <c r="AC20" i="2"/>
  <c r="AC177" i="2"/>
  <c r="AC307" i="2"/>
  <c r="AC63" i="2"/>
  <c r="AC122" i="2"/>
  <c r="AC50" i="2"/>
  <c r="AC313" i="2"/>
  <c r="AC253" i="2"/>
  <c r="AC317" i="2"/>
  <c r="AC118" i="2"/>
  <c r="AC173" i="2"/>
  <c r="AC343" i="2"/>
  <c r="AC218" i="2"/>
  <c r="AC337" i="2"/>
  <c r="AC156" i="2"/>
  <c r="AC326" i="2"/>
  <c r="AC146" i="2"/>
  <c r="AC174" i="2"/>
  <c r="AC132" i="2"/>
  <c r="AC46" i="2"/>
  <c r="AC84" i="2"/>
  <c r="AJ334" i="2"/>
  <c r="AJ306" i="2"/>
  <c r="AK306" i="2" s="1"/>
  <c r="AL306" i="2" s="1"/>
  <c r="L304" i="5" s="1"/>
  <c r="AJ282" i="2"/>
  <c r="AK282" i="2" s="1"/>
  <c r="AL282" i="2" s="1"/>
  <c r="L280" i="5" s="1"/>
  <c r="AJ270" i="2"/>
  <c r="AK270" i="2" s="1"/>
  <c r="AL270" i="2" s="1"/>
  <c r="L268" i="5" s="1"/>
  <c r="AJ266" i="2"/>
  <c r="AK266" i="2" s="1"/>
  <c r="AL266" i="2" s="1"/>
  <c r="L264" i="5" s="1"/>
  <c r="B262" i="7"/>
  <c r="B262" i="6"/>
  <c r="B262" i="5"/>
  <c r="A261" i="7"/>
  <c r="A261" i="6"/>
  <c r="A261" i="5"/>
  <c r="A258" i="7"/>
  <c r="A258" i="6"/>
  <c r="A258" i="5"/>
  <c r="B247" i="7"/>
  <c r="B247" i="6"/>
  <c r="A213" i="6"/>
  <c r="A213" i="7"/>
  <c r="A213" i="5"/>
  <c r="B211" i="7"/>
  <c r="B211" i="5"/>
  <c r="A210" i="6"/>
  <c r="A210" i="5"/>
  <c r="A210" i="7"/>
  <c r="A206" i="5"/>
  <c r="A206" i="6"/>
  <c r="A206" i="7"/>
  <c r="B204" i="5"/>
  <c r="B204" i="7"/>
  <c r="B204" i="6"/>
  <c r="A171" i="7"/>
  <c r="A171" i="6"/>
  <c r="B161" i="7"/>
  <c r="B161" i="5"/>
  <c r="B161" i="6"/>
  <c r="A160" i="7"/>
  <c r="A160" i="5"/>
  <c r="A160" i="6"/>
  <c r="B154" i="7"/>
  <c r="B154" i="6"/>
  <c r="B154" i="5"/>
  <c r="B151" i="7"/>
  <c r="B151" i="6"/>
  <c r="B151" i="5"/>
  <c r="B148" i="7"/>
  <c r="B148" i="6"/>
  <c r="B148" i="5"/>
  <c r="B119" i="7"/>
  <c r="B119" i="6"/>
  <c r="B119" i="5"/>
  <c r="B115" i="7"/>
  <c r="B115" i="6"/>
  <c r="B115" i="5"/>
  <c r="B111" i="7"/>
  <c r="B111" i="6"/>
  <c r="B111" i="5"/>
  <c r="B107" i="6"/>
  <c r="B107" i="7"/>
  <c r="B107" i="5"/>
  <c r="B105" i="7"/>
  <c r="B105" i="5"/>
  <c r="B105" i="6"/>
  <c r="A101" i="7"/>
  <c r="A101" i="6"/>
  <c r="A101" i="5"/>
  <c r="B64" i="7"/>
  <c r="B64" i="6"/>
  <c r="B64" i="5"/>
  <c r="A45" i="7"/>
  <c r="A45" i="6"/>
  <c r="A45" i="5"/>
  <c r="A19" i="7"/>
  <c r="A19" i="5"/>
  <c r="A19" i="6"/>
  <c r="AC93" i="2"/>
  <c r="AJ242" i="2"/>
  <c r="AK242" i="2" s="1"/>
  <c r="AL242" i="2" s="1"/>
  <c r="L240" i="5" s="1"/>
  <c r="AJ178" i="2"/>
  <c r="AJ174" i="2"/>
  <c r="AJ170" i="2"/>
  <c r="AK170" i="2" s="1"/>
  <c r="AL170" i="2" s="1"/>
  <c r="L168" i="5" s="1"/>
  <c r="AJ162" i="2"/>
  <c r="AK162" i="2" s="1"/>
  <c r="AL162" i="2" s="1"/>
  <c r="L160" i="5" s="1"/>
  <c r="AJ146" i="2"/>
  <c r="AK146" i="2" s="1"/>
  <c r="AL146" i="2" s="1"/>
  <c r="L144" i="5" s="1"/>
  <c r="AJ130" i="2"/>
  <c r="B263" i="7"/>
  <c r="B263" i="5"/>
  <c r="B263" i="6"/>
  <c r="B246" i="7"/>
  <c r="B246" i="6"/>
  <c r="B246" i="5"/>
  <c r="A229" i="6"/>
  <c r="A229" i="5"/>
  <c r="A229" i="7"/>
  <c r="B227" i="7"/>
  <c r="B227" i="6"/>
  <c r="B227" i="5"/>
  <c r="B224" i="7"/>
  <c r="B224" i="6"/>
  <c r="A214" i="6"/>
  <c r="A214" i="5"/>
  <c r="A214" i="7"/>
  <c r="A208" i="7"/>
  <c r="A208" i="6"/>
  <c r="A208" i="5"/>
  <c r="B203" i="6"/>
  <c r="B203" i="7"/>
  <c r="B203" i="5"/>
  <c r="A202" i="7"/>
  <c r="A202" i="6"/>
  <c r="A202" i="5"/>
  <c r="A199" i="7"/>
  <c r="A199" i="6"/>
  <c r="A172" i="7"/>
  <c r="A172" i="6"/>
  <c r="A172" i="5"/>
  <c r="A146" i="6"/>
  <c r="A146" i="7"/>
  <c r="A146" i="5"/>
  <c r="B144" i="7"/>
  <c r="B144" i="5"/>
  <c r="A140" i="7"/>
  <c r="A140" i="5"/>
  <c r="A140" i="6"/>
  <c r="B138" i="7"/>
  <c r="B138" i="6"/>
  <c r="B138" i="5"/>
  <c r="A126" i="7"/>
  <c r="A126" i="6"/>
  <c r="A126" i="5"/>
  <c r="A123" i="7"/>
  <c r="A123" i="5"/>
  <c r="A123" i="6"/>
  <c r="B121" i="5"/>
  <c r="B121" i="6"/>
  <c r="B117" i="7"/>
  <c r="B117" i="6"/>
  <c r="B117" i="5"/>
  <c r="B113" i="7"/>
  <c r="B113" i="6"/>
  <c r="B113" i="5"/>
  <c r="B109" i="6"/>
  <c r="B109" i="7"/>
  <c r="B109" i="5"/>
  <c r="A103" i="7"/>
  <c r="A103" i="6"/>
  <c r="A103" i="5"/>
  <c r="B97" i="7"/>
  <c r="B97" i="6"/>
  <c r="B97" i="5"/>
  <c r="A96" i="7"/>
  <c r="A96" i="6"/>
  <c r="A96" i="5"/>
  <c r="B91" i="7"/>
  <c r="B91" i="6"/>
  <c r="B91" i="5"/>
  <c r="A83" i="6"/>
  <c r="A83" i="5"/>
  <c r="A83" i="7"/>
  <c r="B81" i="7"/>
  <c r="B81" i="5"/>
  <c r="B78" i="7"/>
  <c r="B78" i="6"/>
  <c r="B78" i="5"/>
  <c r="B75" i="7"/>
  <c r="B75" i="5"/>
  <c r="A35" i="6"/>
  <c r="A35" i="7"/>
  <c r="A35" i="5"/>
  <c r="A29" i="7"/>
  <c r="A29" i="6"/>
  <c r="A29" i="5"/>
  <c r="AJ354" i="2"/>
  <c r="AK354" i="2" s="1"/>
  <c r="AL354" i="2" s="1"/>
  <c r="L352" i="5" s="1"/>
  <c r="AJ350" i="2"/>
  <c r="AK350" i="2" s="1"/>
  <c r="AL350" i="2" s="1"/>
  <c r="L348" i="5" s="1"/>
  <c r="A334" i="7"/>
  <c r="A334" i="6"/>
  <c r="A330" i="7"/>
  <c r="A330" i="6"/>
  <c r="A326" i="7"/>
  <c r="A326" i="6"/>
  <c r="A322" i="7"/>
  <c r="A322" i="6"/>
  <c r="A322" i="5"/>
  <c r="A318" i="7"/>
  <c r="A318" i="5"/>
  <c r="A318" i="6"/>
  <c r="A314" i="7"/>
  <c r="A314" i="6"/>
  <c r="A314" i="5"/>
  <c r="A310" i="7"/>
  <c r="A310" i="5"/>
  <c r="A310" i="6"/>
  <c r="A306" i="7"/>
  <c r="A306" i="6"/>
  <c r="A306" i="5"/>
  <c r="A302" i="7"/>
  <c r="A302" i="5"/>
  <c r="A302" i="6"/>
  <c r="B274" i="7"/>
  <c r="B274" i="6"/>
  <c r="B270" i="7"/>
  <c r="B270" i="6"/>
  <c r="A269" i="5"/>
  <c r="A269" i="6"/>
  <c r="A221" i="7"/>
  <c r="A221" i="6"/>
  <c r="B219" i="7"/>
  <c r="B219" i="6"/>
  <c r="B219" i="5"/>
  <c r="B216" i="7"/>
  <c r="B216" i="6"/>
  <c r="B216" i="5"/>
  <c r="B195" i="6"/>
  <c r="B195" i="7"/>
  <c r="B195" i="5"/>
  <c r="A194" i="7"/>
  <c r="A194" i="6"/>
  <c r="A194" i="5"/>
  <c r="B177" i="5"/>
  <c r="B177" i="6"/>
  <c r="AN5" i="2"/>
  <c r="AM259" i="2" s="1"/>
  <c r="AN259" i="2" s="1"/>
  <c r="AO259" i="2" s="1"/>
  <c r="L257" i="6" s="1"/>
  <c r="A324" i="7"/>
  <c r="A324" i="5"/>
  <c r="A320" i="7"/>
  <c r="A320" i="5"/>
  <c r="A316" i="7"/>
  <c r="A316" i="5"/>
  <c r="A312" i="7"/>
  <c r="A312" i="5"/>
  <c r="A308" i="7"/>
  <c r="A308" i="5"/>
  <c r="A304" i="7"/>
  <c r="A304" i="5"/>
  <c r="B284" i="7"/>
  <c r="B284" i="6"/>
  <c r="B280" i="7"/>
  <c r="B280" i="6"/>
  <c r="B254" i="7"/>
  <c r="B254" i="6"/>
  <c r="B254" i="5"/>
  <c r="A253" i="7"/>
  <c r="A253" i="6"/>
  <c r="A253" i="5"/>
  <c r="A222" i="7"/>
  <c r="A222" i="5"/>
  <c r="A337" i="7"/>
  <c r="A337" i="6"/>
  <c r="A333" i="7"/>
  <c r="A333" i="6"/>
  <c r="A329" i="7"/>
  <c r="A329" i="6"/>
  <c r="A321" i="6"/>
  <c r="A321" i="7"/>
  <c r="A317" i="6"/>
  <c r="A317" i="7"/>
  <c r="A313" i="6"/>
  <c r="A313" i="7"/>
  <c r="A309" i="6"/>
  <c r="A309" i="7"/>
  <c r="A305" i="6"/>
  <c r="A305" i="7"/>
  <c r="B285" i="7"/>
  <c r="B285" i="6"/>
  <c r="B281" i="7"/>
  <c r="B281" i="6"/>
  <c r="B277" i="7"/>
  <c r="B277" i="6"/>
  <c r="B273" i="6"/>
  <c r="B273" i="7"/>
  <c r="B266" i="7"/>
  <c r="B266" i="6"/>
  <c r="A265" i="7"/>
  <c r="A265" i="6"/>
  <c r="B250" i="7"/>
  <c r="B250" i="6"/>
  <c r="A249" i="7"/>
  <c r="A249" i="6"/>
  <c r="A217" i="6"/>
  <c r="A217" i="7"/>
  <c r="B212" i="7"/>
  <c r="B212" i="6"/>
  <c r="B199" i="6"/>
  <c r="B199" i="7"/>
  <c r="A195" i="7"/>
  <c r="A195" i="6"/>
  <c r="A144" i="7"/>
  <c r="A144" i="6"/>
  <c r="B139" i="7"/>
  <c r="B139" i="6"/>
  <c r="A100" i="7"/>
  <c r="A100" i="6"/>
  <c r="B95" i="7"/>
  <c r="B95" i="6"/>
  <c r="A94" i="7"/>
  <c r="A94" i="6"/>
  <c r="B82" i="7"/>
  <c r="B82" i="6"/>
  <c r="A33" i="7"/>
  <c r="A33" i="6"/>
  <c r="A335" i="7"/>
  <c r="A335" i="6"/>
  <c r="A331" i="7"/>
  <c r="A331" i="6"/>
  <c r="A327" i="7"/>
  <c r="A327" i="6"/>
  <c r="A323" i="6"/>
  <c r="A323" i="7"/>
  <c r="A319" i="6"/>
  <c r="A319" i="7"/>
  <c r="A315" i="6"/>
  <c r="A315" i="7"/>
  <c r="A311" i="6"/>
  <c r="A311" i="7"/>
  <c r="A307" i="6"/>
  <c r="A307" i="7"/>
  <c r="A303" i="6"/>
  <c r="A303" i="7"/>
  <c r="B283" i="7"/>
  <c r="B283" i="6"/>
  <c r="B279" i="7"/>
  <c r="B279" i="6"/>
  <c r="B275" i="6"/>
  <c r="B275" i="7"/>
  <c r="B271" i="6"/>
  <c r="B271" i="7"/>
  <c r="B258" i="7"/>
  <c r="B258" i="6"/>
  <c r="A257" i="7"/>
  <c r="A257" i="6"/>
  <c r="A225" i="7"/>
  <c r="A225" i="6"/>
  <c r="B223" i="7"/>
  <c r="B223" i="6"/>
  <c r="A203" i="7"/>
  <c r="A203" i="6"/>
  <c r="B173" i="7"/>
  <c r="B173" i="6"/>
  <c r="A161" i="7"/>
  <c r="A161" i="6"/>
  <c r="A102" i="7"/>
  <c r="A102" i="6"/>
  <c r="B55" i="7"/>
  <c r="B55" i="6"/>
  <c r="B51" i="7"/>
  <c r="B51" i="6"/>
  <c r="A22" i="7"/>
  <c r="A22" i="6"/>
  <c r="A10" i="7"/>
  <c r="A10" i="6"/>
  <c r="AT210" i="2" l="1"/>
  <c r="N208" i="6" s="1"/>
  <c r="AT123" i="2"/>
  <c r="N121" i="6" s="1"/>
  <c r="AT189" i="2"/>
  <c r="N187" i="6" s="1"/>
  <c r="AT325" i="2"/>
  <c r="AT28" i="2"/>
  <c r="AT96" i="2"/>
  <c r="N94" i="6" s="1"/>
  <c r="AT144" i="2"/>
  <c r="N142" i="6" s="1"/>
  <c r="AT248" i="2"/>
  <c r="AT324" i="2"/>
  <c r="AT21" i="2"/>
  <c r="AU21" i="2" s="1"/>
  <c r="AT37" i="2"/>
  <c r="AU37" i="2" s="1"/>
  <c r="AT281" i="2"/>
  <c r="AT358" i="2"/>
  <c r="AT124" i="2"/>
  <c r="AU124" i="2" s="1"/>
  <c r="AT184" i="2"/>
  <c r="N182" i="6" s="1"/>
  <c r="AT168" i="2"/>
  <c r="AT44" i="2"/>
  <c r="AT188" i="2"/>
  <c r="N186" i="6" s="1"/>
  <c r="AT204" i="2"/>
  <c r="N202" i="6" s="1"/>
  <c r="AT272" i="2"/>
  <c r="AT292" i="2"/>
  <c r="AT33" i="2"/>
  <c r="N31" i="6" s="1"/>
  <c r="AT77" i="2"/>
  <c r="N75" i="6" s="1"/>
  <c r="AT121" i="2"/>
  <c r="AT141" i="2"/>
  <c r="AT336" i="2"/>
  <c r="N334" i="6" s="1"/>
  <c r="AT225" i="2"/>
  <c r="AU225" i="2" s="1"/>
  <c r="AT32" i="2"/>
  <c r="AT224" i="2"/>
  <c r="AT256" i="2"/>
  <c r="N254" i="6" s="1"/>
  <c r="AT296" i="2"/>
  <c r="AU296" i="2" s="1"/>
  <c r="AT332" i="2"/>
  <c r="AT352" i="2"/>
  <c r="N350" i="6" s="1"/>
  <c r="AT13" i="2"/>
  <c r="AT29" i="2"/>
  <c r="N27" i="6" s="1"/>
  <c r="AT117" i="2"/>
  <c r="AT129" i="2"/>
  <c r="AT349" i="2"/>
  <c r="N347" i="6" s="1"/>
  <c r="AT68" i="2"/>
  <c r="N66" i="6" s="1"/>
  <c r="AT152" i="2"/>
  <c r="N150" i="6" s="1"/>
  <c r="AT173" i="2"/>
  <c r="N171" i="6" s="1"/>
  <c r="AT221" i="2"/>
  <c r="N219" i="6" s="1"/>
  <c r="AT287" i="2"/>
  <c r="N285" i="6" s="1"/>
  <c r="AT307" i="2"/>
  <c r="N305" i="6" s="1"/>
  <c r="AT354" i="2"/>
  <c r="N352" i="6" s="1"/>
  <c r="AT195" i="2"/>
  <c r="N193" i="6" s="1"/>
  <c r="AT302" i="2"/>
  <c r="N300" i="6" s="1"/>
  <c r="AT54" i="2"/>
  <c r="N52" i="6" s="1"/>
  <c r="AT106" i="2"/>
  <c r="N104" i="6" s="1"/>
  <c r="AT290" i="2"/>
  <c r="N288" i="6" s="1"/>
  <c r="AT230" i="2"/>
  <c r="N228" i="6" s="1"/>
  <c r="AT218" i="2"/>
  <c r="N216" i="6" s="1"/>
  <c r="AT10" i="2"/>
  <c r="N8" i="6" s="1"/>
  <c r="AT103" i="2"/>
  <c r="AT338" i="2"/>
  <c r="N336" i="6" s="1"/>
  <c r="AT206" i="2"/>
  <c r="N204" i="6" s="1"/>
  <c r="AT214" i="2"/>
  <c r="N212" i="6" s="1"/>
  <c r="AT63" i="2"/>
  <c r="N61" i="6" s="1"/>
  <c r="AT327" i="2"/>
  <c r="N325" i="6" s="1"/>
  <c r="AT26" i="2"/>
  <c r="N24" i="6" s="1"/>
  <c r="AT150" i="2"/>
  <c r="N148" i="6" s="1"/>
  <c r="AT136" i="2"/>
  <c r="AU136" i="2" s="1"/>
  <c r="AV136" i="2" s="1"/>
  <c r="R134" i="6" s="1"/>
  <c r="AT318" i="2"/>
  <c r="N316" i="6" s="1"/>
  <c r="AT183" i="2"/>
  <c r="AT238" i="2"/>
  <c r="N236" i="6" s="1"/>
  <c r="AT158" i="2"/>
  <c r="N156" i="6" s="1"/>
  <c r="AT343" i="2"/>
  <c r="N341" i="6" s="1"/>
  <c r="AT242" i="2"/>
  <c r="N240" i="6" s="1"/>
  <c r="AT282" i="2"/>
  <c r="N280" i="6" s="1"/>
  <c r="AT342" i="2"/>
  <c r="N340" i="6" s="1"/>
  <c r="AT27" i="2"/>
  <c r="AU27" i="2" s="1"/>
  <c r="AT58" i="2"/>
  <c r="N56" i="6" s="1"/>
  <c r="AT347" i="2"/>
  <c r="AT254" i="2"/>
  <c r="N252" i="6" s="1"/>
  <c r="AT30" i="2"/>
  <c r="N28" i="6" s="1"/>
  <c r="AT122" i="2"/>
  <c r="N120" i="6" s="1"/>
  <c r="AT134" i="2"/>
  <c r="N132" i="6" s="1"/>
  <c r="AT135" i="2"/>
  <c r="N133" i="6" s="1"/>
  <c r="AU353" i="2"/>
  <c r="P351" i="6" s="1"/>
  <c r="AT300" i="2"/>
  <c r="AT249" i="2"/>
  <c r="AT80" i="2"/>
  <c r="AU80" i="2" s="1"/>
  <c r="AT100" i="2"/>
  <c r="N98" i="6" s="1"/>
  <c r="AT148" i="2"/>
  <c r="AT212" i="2"/>
  <c r="AT69" i="2"/>
  <c r="AU69" i="2" s="1"/>
  <c r="AT97" i="2"/>
  <c r="N95" i="6" s="1"/>
  <c r="AT105" i="2"/>
  <c r="AT133" i="2"/>
  <c r="AT169" i="2"/>
  <c r="AU169" i="2" s="1"/>
  <c r="AT197" i="2"/>
  <c r="AU197" i="2" s="1"/>
  <c r="AT229" i="2"/>
  <c r="AT245" i="2"/>
  <c r="AT341" i="2"/>
  <c r="N339" i="6" s="1"/>
  <c r="AT53" i="2"/>
  <c r="N51" i="6" s="1"/>
  <c r="AT345" i="2"/>
  <c r="AT24" i="2"/>
  <c r="AT48" i="2"/>
  <c r="N46" i="6" s="1"/>
  <c r="AT104" i="2"/>
  <c r="AU104" i="2" s="1"/>
  <c r="AT156" i="2"/>
  <c r="N154" i="6" s="1"/>
  <c r="AT192" i="2"/>
  <c r="AT208" i="2"/>
  <c r="AU208" i="2" s="1"/>
  <c r="AU318" i="2"/>
  <c r="P316" i="6" s="1"/>
  <c r="AT217" i="2"/>
  <c r="AT265" i="2"/>
  <c r="AT333" i="2"/>
  <c r="N331" i="6" s="1"/>
  <c r="AT149" i="2"/>
  <c r="AU149" i="2" s="1"/>
  <c r="AT157" i="2"/>
  <c r="AT36" i="2"/>
  <c r="AT116" i="2"/>
  <c r="AT228" i="2"/>
  <c r="AU228" i="2" s="1"/>
  <c r="AT260" i="2"/>
  <c r="AT276" i="2"/>
  <c r="AT304" i="2"/>
  <c r="AU304" i="2" s="1"/>
  <c r="AT340" i="2"/>
  <c r="AU340" i="2" s="1"/>
  <c r="AT356" i="2"/>
  <c r="AT233" i="2"/>
  <c r="AT261" i="2"/>
  <c r="AU261" i="2" s="1"/>
  <c r="AT277" i="2"/>
  <c r="N275" i="6" s="1"/>
  <c r="AT301" i="2"/>
  <c r="AT92" i="2"/>
  <c r="N90" i="6" s="1"/>
  <c r="AT320" i="2"/>
  <c r="N318" i="6" s="1"/>
  <c r="AT93" i="2"/>
  <c r="N91" i="6" s="1"/>
  <c r="AT177" i="2"/>
  <c r="N175" i="6" s="1"/>
  <c r="AT317" i="2"/>
  <c r="N315" i="6" s="1"/>
  <c r="AT353" i="2"/>
  <c r="N351" i="6" s="1"/>
  <c r="AT351" i="2"/>
  <c r="N349" i="6" s="1"/>
  <c r="AT219" i="2"/>
  <c r="N217" i="6" s="1"/>
  <c r="AT9" i="2"/>
  <c r="N7" i="6" s="1"/>
  <c r="AT322" i="2"/>
  <c r="N320" i="6" s="1"/>
  <c r="AT193" i="2"/>
  <c r="AU193" i="2" s="1"/>
  <c r="AT283" i="2"/>
  <c r="AT222" i="2"/>
  <c r="N220" i="6" s="1"/>
  <c r="AT94" i="2"/>
  <c r="N92" i="6" s="1"/>
  <c r="AT291" i="2"/>
  <c r="N289" i="6" s="1"/>
  <c r="AT243" i="2"/>
  <c r="AT70" i="2"/>
  <c r="N68" i="6" s="1"/>
  <c r="AT311" i="2"/>
  <c r="N309" i="6" s="1"/>
  <c r="AT226" i="2"/>
  <c r="N224" i="6" s="1"/>
  <c r="AT298" i="2"/>
  <c r="N296" i="6" s="1"/>
  <c r="AT235" i="2"/>
  <c r="AT319" i="2"/>
  <c r="N317" i="6" s="1"/>
  <c r="AT259" i="2"/>
  <c r="N257" i="6" s="1"/>
  <c r="AT162" i="2"/>
  <c r="N160" i="6" s="1"/>
  <c r="AT86" i="2"/>
  <c r="N84" i="6" s="1"/>
  <c r="AT50" i="2"/>
  <c r="N48" i="6" s="1"/>
  <c r="AT47" i="2"/>
  <c r="AU47" i="2" s="1"/>
  <c r="AT330" i="2"/>
  <c r="N328" i="6" s="1"/>
  <c r="AT31" i="2"/>
  <c r="N29" i="6" s="1"/>
  <c r="AT107" i="2"/>
  <c r="AU107" i="2" s="1"/>
  <c r="AT15" i="2"/>
  <c r="N13" i="6" s="1"/>
  <c r="AT42" i="2"/>
  <c r="N40" i="6" s="1"/>
  <c r="AT146" i="2"/>
  <c r="N144" i="6" s="1"/>
  <c r="AT126" i="2"/>
  <c r="N124" i="6" s="1"/>
  <c r="AT350" i="2"/>
  <c r="N348" i="6" s="1"/>
  <c r="AT35" i="2"/>
  <c r="AT79" i="2"/>
  <c r="AT102" i="2"/>
  <c r="N100" i="6" s="1"/>
  <c r="AT90" i="2"/>
  <c r="N88" i="6" s="1"/>
  <c r="AT11" i="2"/>
  <c r="N9" i="6" s="1"/>
  <c r="AT82" i="2"/>
  <c r="N80" i="6" s="1"/>
  <c r="AT190" i="2"/>
  <c r="N188" i="6" s="1"/>
  <c r="AU134" i="2"/>
  <c r="AV134" i="2" s="1"/>
  <c r="R132" i="6" s="1"/>
  <c r="D247" i="6"/>
  <c r="AE40" i="2"/>
  <c r="J38" i="6" s="1"/>
  <c r="AD344" i="2"/>
  <c r="AE344" i="2" s="1"/>
  <c r="J342" i="6" s="1"/>
  <c r="AD123" i="2"/>
  <c r="AT279" i="2"/>
  <c r="AU279" i="2" s="1"/>
  <c r="D191" i="6"/>
  <c r="AD44" i="2"/>
  <c r="AE44" i="2" s="1"/>
  <c r="AD164" i="2"/>
  <c r="AD312" i="2"/>
  <c r="AE312" i="2" s="1"/>
  <c r="AD355" i="2"/>
  <c r="AE355" i="2" s="1"/>
  <c r="AT258" i="2"/>
  <c r="N256" i="6" s="1"/>
  <c r="AT326" i="2"/>
  <c r="N324" i="6" s="1"/>
  <c r="AJ149" i="2"/>
  <c r="AK149" i="2" s="1"/>
  <c r="AL149" i="2" s="1"/>
  <c r="L147" i="5" s="1"/>
  <c r="D345" i="6"/>
  <c r="D165" i="6"/>
  <c r="AT191" i="2"/>
  <c r="N189" i="6" s="1"/>
  <c r="AT251" i="2"/>
  <c r="N249" i="6" s="1"/>
  <c r="AT174" i="2"/>
  <c r="N172" i="6" s="1"/>
  <c r="J89" i="6"/>
  <c r="AE116" i="2"/>
  <c r="J114" i="6" s="1"/>
  <c r="AD104" i="2"/>
  <c r="F102" i="6" s="1"/>
  <c r="D145" i="6"/>
  <c r="AD255" i="2"/>
  <c r="AD108" i="2"/>
  <c r="F106" i="6" s="1"/>
  <c r="AD239" i="2"/>
  <c r="F89" i="6"/>
  <c r="AE167" i="2"/>
  <c r="AT334" i="2"/>
  <c r="N332" i="6" s="1"/>
  <c r="D78" i="6"/>
  <c r="AD64" i="2"/>
  <c r="AD276" i="2"/>
  <c r="D89" i="6"/>
  <c r="AE147" i="2"/>
  <c r="J145" i="6" s="1"/>
  <c r="AU219" i="2"/>
  <c r="AV219" i="2" s="1"/>
  <c r="R217" i="6" s="1"/>
  <c r="AU176" i="2"/>
  <c r="P174" i="6" s="1"/>
  <c r="AU310" i="2"/>
  <c r="P308" i="6" s="1"/>
  <c r="AU206" i="2"/>
  <c r="AV206" i="2" s="1"/>
  <c r="R204" i="6" s="1"/>
  <c r="AU152" i="2"/>
  <c r="AV152" i="2" s="1"/>
  <c r="R150" i="6" s="1"/>
  <c r="AG6" i="2"/>
  <c r="AX4" i="2" s="1"/>
  <c r="AX5" i="2" s="1"/>
  <c r="AW153" i="2" s="1"/>
  <c r="L151" i="7" s="1"/>
  <c r="AF74" i="2"/>
  <c r="D72" i="7" s="1"/>
  <c r="AF86" i="2"/>
  <c r="AG86" i="2" s="1"/>
  <c r="AF166" i="2"/>
  <c r="D164" i="7" s="1"/>
  <c r="D51" i="6"/>
  <c r="AJ21" i="2"/>
  <c r="AK21" i="2" s="1"/>
  <c r="AL21" i="2" s="1"/>
  <c r="L19" i="5" s="1"/>
  <c r="AD168" i="2"/>
  <c r="AD240" i="2"/>
  <c r="AD296" i="2"/>
  <c r="AD107" i="2"/>
  <c r="F105" i="6" s="1"/>
  <c r="AU126" i="2"/>
  <c r="AV126" i="2" s="1"/>
  <c r="R124" i="6" s="1"/>
  <c r="D65" i="6"/>
  <c r="AD324" i="2"/>
  <c r="F322" i="6" s="1"/>
  <c r="D297" i="6"/>
  <c r="AT160" i="2"/>
  <c r="N158" i="6" s="1"/>
  <c r="AT39" i="2"/>
  <c r="N37" i="6" s="1"/>
  <c r="AT194" i="2"/>
  <c r="N192" i="6" s="1"/>
  <c r="AF226" i="2"/>
  <c r="AG226" i="2" s="1"/>
  <c r="N134" i="6"/>
  <c r="AF66" i="2"/>
  <c r="AG66" i="2" s="1"/>
  <c r="AD72" i="2"/>
  <c r="F70" i="6" s="1"/>
  <c r="AD100" i="2"/>
  <c r="F98" i="6" s="1"/>
  <c r="AD120" i="2"/>
  <c r="AD216" i="2"/>
  <c r="F214" i="6" s="1"/>
  <c r="AJ257" i="2"/>
  <c r="AK257" i="2" s="1"/>
  <c r="AL257" i="2" s="1"/>
  <c r="L255" i="5" s="1"/>
  <c r="AD127" i="2"/>
  <c r="F125" i="6" s="1"/>
  <c r="AT75" i="2"/>
  <c r="N73" i="6" s="1"/>
  <c r="AT95" i="2"/>
  <c r="AU95" i="2" s="1"/>
  <c r="AF310" i="2"/>
  <c r="D308" i="7" s="1"/>
  <c r="AF342" i="2"/>
  <c r="D340" i="7" s="1"/>
  <c r="AF62" i="2"/>
  <c r="D60" i="7" s="1"/>
  <c r="F314" i="6"/>
  <c r="AD76" i="2"/>
  <c r="F74" i="6" s="1"/>
  <c r="AJ133" i="2"/>
  <c r="AK133" i="2" s="1"/>
  <c r="AL133" i="2" s="1"/>
  <c r="L131" i="5" s="1"/>
  <c r="AD220" i="2"/>
  <c r="AT62" i="2"/>
  <c r="N60" i="6" s="1"/>
  <c r="AT110" i="2"/>
  <c r="N108" i="6" s="1"/>
  <c r="AT198" i="2"/>
  <c r="N196" i="6" s="1"/>
  <c r="AT253" i="2"/>
  <c r="N251" i="6" s="1"/>
  <c r="AT127" i="2"/>
  <c r="AU127" i="2" s="1"/>
  <c r="AT111" i="2"/>
  <c r="AU111" i="2" s="1"/>
  <c r="AT215" i="2"/>
  <c r="N213" i="6" s="1"/>
  <c r="AT231" i="2"/>
  <c r="N229" i="6" s="1"/>
  <c r="AE216" i="2"/>
  <c r="H214" i="6" s="1"/>
  <c r="AE328" i="2"/>
  <c r="H326" i="6" s="1"/>
  <c r="F326" i="6"/>
  <c r="AU128" i="2"/>
  <c r="N126" i="6"/>
  <c r="F162" i="6"/>
  <c r="AE164" i="2"/>
  <c r="J162" i="6" s="1"/>
  <c r="D261" i="6"/>
  <c r="AD263" i="2"/>
  <c r="D53" i="6"/>
  <c r="AD55" i="2"/>
  <c r="D289" i="6"/>
  <c r="AD291" i="2"/>
  <c r="AD259" i="2"/>
  <c r="D257" i="6"/>
  <c r="D298" i="6"/>
  <c r="AD300" i="2"/>
  <c r="F298" i="6" s="1"/>
  <c r="F206" i="6"/>
  <c r="F310" i="6"/>
  <c r="AD201" i="2"/>
  <c r="AE201" i="2" s="1"/>
  <c r="AD48" i="2"/>
  <c r="AE76" i="2"/>
  <c r="H74" i="6" s="1"/>
  <c r="AE104" i="2"/>
  <c r="J102" i="6" s="1"/>
  <c r="AD285" i="2"/>
  <c r="F283" i="6" s="1"/>
  <c r="D283" i="6"/>
  <c r="D258" i="6"/>
  <c r="AD260" i="2"/>
  <c r="F258" i="6" s="1"/>
  <c r="AD43" i="2"/>
  <c r="D41" i="6"/>
  <c r="D58" i="6"/>
  <c r="AD60" i="2"/>
  <c r="D282" i="6"/>
  <c r="AD284" i="2"/>
  <c r="AD195" i="2"/>
  <c r="D193" i="6"/>
  <c r="AD171" i="2"/>
  <c r="D169" i="6"/>
  <c r="N277" i="6"/>
  <c r="D301" i="6"/>
  <c r="AD303" i="2"/>
  <c r="F301" i="6" s="1"/>
  <c r="D337" i="6"/>
  <c r="AD339" i="2"/>
  <c r="D126" i="6"/>
  <c r="AD128" i="2"/>
  <c r="D223" i="6"/>
  <c r="AE108" i="2"/>
  <c r="D138" i="6"/>
  <c r="AD140" i="2"/>
  <c r="D194" i="6"/>
  <c r="AD196" i="2"/>
  <c r="AD227" i="2"/>
  <c r="D225" i="6"/>
  <c r="D201" i="6"/>
  <c r="AD203" i="2"/>
  <c r="AU231" i="2"/>
  <c r="D66" i="6"/>
  <c r="AD68" i="2"/>
  <c r="D254" i="6"/>
  <c r="AD65" i="2"/>
  <c r="F63" i="6" s="1"/>
  <c r="AE100" i="2"/>
  <c r="H98" i="6" s="1"/>
  <c r="D143" i="6"/>
  <c r="AD325" i="2"/>
  <c r="AE325" i="2" s="1"/>
  <c r="D170" i="6"/>
  <c r="AD172" i="2"/>
  <c r="F170" i="6" s="1"/>
  <c r="D26" i="6"/>
  <c r="AD28" i="2"/>
  <c r="F26" i="6" s="1"/>
  <c r="AJ229" i="2"/>
  <c r="AK229" i="2" s="1"/>
  <c r="AL229" i="2" s="1"/>
  <c r="L227" i="5" s="1"/>
  <c r="AJ137" i="2"/>
  <c r="AK137" i="2" s="1"/>
  <c r="AL137" i="2" s="1"/>
  <c r="L135" i="5" s="1"/>
  <c r="AJ73" i="2"/>
  <c r="AK73" i="2" s="1"/>
  <c r="AL73" i="2" s="1"/>
  <c r="L71" i="5" s="1"/>
  <c r="AJ61" i="2"/>
  <c r="AK61" i="2" s="1"/>
  <c r="AL61" i="2" s="1"/>
  <c r="L59" i="5" s="1"/>
  <c r="AJ45" i="2"/>
  <c r="AK45" i="2" s="1"/>
  <c r="AL45" i="2" s="1"/>
  <c r="L43" i="5" s="1"/>
  <c r="AJ195" i="2"/>
  <c r="AK195" i="2" s="1"/>
  <c r="AL195" i="2" s="1"/>
  <c r="L193" i="5" s="1"/>
  <c r="AJ299" i="2"/>
  <c r="AK299" i="2" s="1"/>
  <c r="AL299" i="2" s="1"/>
  <c r="L297" i="5" s="1"/>
  <c r="AJ309" i="2"/>
  <c r="AK309" i="2" s="1"/>
  <c r="AL309" i="2" s="1"/>
  <c r="L307" i="5" s="1"/>
  <c r="AJ325" i="2"/>
  <c r="AK325" i="2" s="1"/>
  <c r="AL325" i="2" s="1"/>
  <c r="L323" i="5" s="1"/>
  <c r="AJ25" i="2"/>
  <c r="AK25" i="2" s="1"/>
  <c r="AL25" i="2" s="1"/>
  <c r="L23" i="5" s="1"/>
  <c r="AJ97" i="2"/>
  <c r="AK97" i="2" s="1"/>
  <c r="AL97" i="2" s="1"/>
  <c r="L95" i="5" s="1"/>
  <c r="AJ153" i="2"/>
  <c r="AK153" i="2" s="1"/>
  <c r="AL153" i="2" s="1"/>
  <c r="L151" i="5" s="1"/>
  <c r="AJ209" i="2"/>
  <c r="AK209" i="2" s="1"/>
  <c r="AL209" i="2" s="1"/>
  <c r="L207" i="5" s="1"/>
  <c r="AJ281" i="2"/>
  <c r="AJ12" i="2"/>
  <c r="AK12" i="2" s="1"/>
  <c r="AL12" i="2" s="1"/>
  <c r="L10" i="5" s="1"/>
  <c r="AJ92" i="2"/>
  <c r="AK92" i="2" s="1"/>
  <c r="AL92" i="2" s="1"/>
  <c r="L90" i="5" s="1"/>
  <c r="AJ140" i="2"/>
  <c r="AJ204" i="2"/>
  <c r="AJ67" i="2"/>
  <c r="AK67" i="2" s="1"/>
  <c r="AL67" i="2" s="1"/>
  <c r="L65" i="5" s="1"/>
  <c r="AJ214" i="2"/>
  <c r="AK214" i="2" s="1"/>
  <c r="AL214" i="2" s="1"/>
  <c r="L212" i="5" s="1"/>
  <c r="AJ175" i="2"/>
  <c r="AK175" i="2" s="1"/>
  <c r="AL175" i="2" s="1"/>
  <c r="L173" i="5" s="1"/>
  <c r="AJ216" i="2"/>
  <c r="AK216" i="2" s="1"/>
  <c r="AL216" i="2" s="1"/>
  <c r="L214" i="5" s="1"/>
  <c r="AJ221" i="2"/>
  <c r="AK221" i="2" s="1"/>
  <c r="AL221" i="2" s="1"/>
  <c r="L219" i="5" s="1"/>
  <c r="AJ210" i="2"/>
  <c r="AK210" i="2" s="1"/>
  <c r="AL210" i="2" s="1"/>
  <c r="L208" i="5" s="1"/>
  <c r="AJ222" i="2"/>
  <c r="AK222" i="2" s="1"/>
  <c r="AL222" i="2" s="1"/>
  <c r="L220" i="5" s="1"/>
  <c r="AJ136" i="2"/>
  <c r="AK136" i="2" s="1"/>
  <c r="AL136" i="2" s="1"/>
  <c r="L134" i="5" s="1"/>
  <c r="AJ290" i="2"/>
  <c r="AJ87" i="2"/>
  <c r="AK87" i="2" s="1"/>
  <c r="AL87" i="2" s="1"/>
  <c r="L85" i="5" s="1"/>
  <c r="AJ72" i="2"/>
  <c r="AK72" i="2" s="1"/>
  <c r="AL72" i="2" s="1"/>
  <c r="L70" i="5" s="1"/>
  <c r="AJ345" i="2"/>
  <c r="AK345" i="2" s="1"/>
  <c r="AL345" i="2" s="1"/>
  <c r="L343" i="5" s="1"/>
  <c r="AJ297" i="2"/>
  <c r="AK297" i="2" s="1"/>
  <c r="AL297" i="2" s="1"/>
  <c r="L295" i="5" s="1"/>
  <c r="AJ277" i="2"/>
  <c r="AK277" i="2" s="1"/>
  <c r="AL277" i="2" s="1"/>
  <c r="L275" i="5" s="1"/>
  <c r="AJ173" i="2"/>
  <c r="AK173" i="2" s="1"/>
  <c r="AL173" i="2" s="1"/>
  <c r="L171" i="5" s="1"/>
  <c r="AJ157" i="2"/>
  <c r="AK157" i="2" s="1"/>
  <c r="AL157" i="2" s="1"/>
  <c r="L155" i="5" s="1"/>
  <c r="AJ101" i="2"/>
  <c r="AK101" i="2" s="1"/>
  <c r="AL101" i="2" s="1"/>
  <c r="L99" i="5" s="1"/>
  <c r="AJ85" i="2"/>
  <c r="AK85" i="2" s="1"/>
  <c r="AL85" i="2" s="1"/>
  <c r="L83" i="5" s="1"/>
  <c r="AJ53" i="2"/>
  <c r="AK53" i="2" s="1"/>
  <c r="AL53" i="2" s="1"/>
  <c r="L51" i="5" s="1"/>
  <c r="AJ33" i="2"/>
  <c r="AK33" i="2" s="1"/>
  <c r="AL33" i="2" s="1"/>
  <c r="L31" i="5" s="1"/>
  <c r="AJ199" i="2"/>
  <c r="AK199" i="2" s="1"/>
  <c r="AL199" i="2" s="1"/>
  <c r="L197" i="5" s="1"/>
  <c r="AJ219" i="2"/>
  <c r="AK219" i="2" s="1"/>
  <c r="AL219" i="2" s="1"/>
  <c r="L217" i="5" s="1"/>
  <c r="AJ323" i="2"/>
  <c r="AJ338" i="2"/>
  <c r="AK338" i="2" s="1"/>
  <c r="AL338" i="2" s="1"/>
  <c r="L336" i="5" s="1"/>
  <c r="AJ197" i="2"/>
  <c r="AK197" i="2" s="1"/>
  <c r="AL197" i="2" s="1"/>
  <c r="L195" i="5" s="1"/>
  <c r="AJ65" i="2"/>
  <c r="AK65" i="2" s="1"/>
  <c r="AL65" i="2" s="1"/>
  <c r="L63" i="5" s="1"/>
  <c r="AJ121" i="2"/>
  <c r="AK121" i="2" s="1"/>
  <c r="AL121" i="2" s="1"/>
  <c r="L119" i="5" s="1"/>
  <c r="AJ185" i="2"/>
  <c r="AK185" i="2" s="1"/>
  <c r="AL185" i="2" s="1"/>
  <c r="L183" i="5" s="1"/>
  <c r="AJ241" i="2"/>
  <c r="AK241" i="2" s="1"/>
  <c r="AL241" i="2" s="1"/>
  <c r="L239" i="5" s="1"/>
  <c r="AJ321" i="2"/>
  <c r="AK321" i="2" s="1"/>
  <c r="AL321" i="2" s="1"/>
  <c r="L319" i="5" s="1"/>
  <c r="AJ68" i="2"/>
  <c r="AK68" i="2" s="1"/>
  <c r="AL68" i="2" s="1"/>
  <c r="L66" i="5" s="1"/>
  <c r="AJ124" i="2"/>
  <c r="AK124" i="2" s="1"/>
  <c r="AL124" i="2" s="1"/>
  <c r="L122" i="5" s="1"/>
  <c r="AJ188" i="2"/>
  <c r="AK188" i="2" s="1"/>
  <c r="AL188" i="2" s="1"/>
  <c r="L186" i="5" s="1"/>
  <c r="AJ236" i="2"/>
  <c r="AK236" i="2" s="1"/>
  <c r="AL236" i="2" s="1"/>
  <c r="L234" i="5" s="1"/>
  <c r="AJ11" i="2"/>
  <c r="AK11" i="2" s="1"/>
  <c r="AJ179" i="2"/>
  <c r="AK179" i="2" s="1"/>
  <c r="AL179" i="2" s="1"/>
  <c r="L177" i="5" s="1"/>
  <c r="AJ296" i="2"/>
  <c r="AK296" i="2" s="1"/>
  <c r="AL296" i="2" s="1"/>
  <c r="L294" i="5" s="1"/>
  <c r="AJ284" i="2"/>
  <c r="AK284" i="2" s="1"/>
  <c r="AL284" i="2" s="1"/>
  <c r="L282" i="5" s="1"/>
  <c r="AJ24" i="2"/>
  <c r="AK24" i="2" s="1"/>
  <c r="AL24" i="2" s="1"/>
  <c r="L22" i="5" s="1"/>
  <c r="AJ181" i="2"/>
  <c r="AK181" i="2" s="1"/>
  <c r="AL181" i="2" s="1"/>
  <c r="L179" i="5" s="1"/>
  <c r="AU140" i="2"/>
  <c r="P138" i="6" s="1"/>
  <c r="F30" i="6"/>
  <c r="AE32" i="2"/>
  <c r="J30" i="6" s="1"/>
  <c r="D281" i="6"/>
  <c r="AD272" i="2"/>
  <c r="AD292" i="2"/>
  <c r="D198" i="6"/>
  <c r="AD200" i="2"/>
  <c r="AU55" i="2"/>
  <c r="N53" i="6"/>
  <c r="D14" i="6"/>
  <c r="AD16" i="2"/>
  <c r="AE16" i="2" s="1"/>
  <c r="H14" i="6" s="1"/>
  <c r="D178" i="6"/>
  <c r="AD180" i="2"/>
  <c r="D234" i="6"/>
  <c r="AD236" i="2"/>
  <c r="D81" i="6"/>
  <c r="AD83" i="2"/>
  <c r="D229" i="6"/>
  <c r="AD231" i="2"/>
  <c r="AE231" i="2" s="1"/>
  <c r="D325" i="6"/>
  <c r="AD327" i="2"/>
  <c r="AE327" i="2" s="1"/>
  <c r="AD311" i="2"/>
  <c r="D309" i="6"/>
  <c r="AF170" i="2"/>
  <c r="AF318" i="2"/>
  <c r="AG318" i="2" s="1"/>
  <c r="AF150" i="2"/>
  <c r="AG150" i="2" s="1"/>
  <c r="AF186" i="2"/>
  <c r="D184" i="7" s="1"/>
  <c r="AT306" i="2"/>
  <c r="N304" i="6" s="1"/>
  <c r="AT312" i="2"/>
  <c r="AT67" i="2"/>
  <c r="AT207" i="2"/>
  <c r="N205" i="6" s="1"/>
  <c r="AT83" i="2"/>
  <c r="AT51" i="2"/>
  <c r="N49" i="6" s="1"/>
  <c r="AT299" i="2"/>
  <c r="AD95" i="2"/>
  <c r="D93" i="6"/>
  <c r="AT187" i="2"/>
  <c r="AT175" i="2"/>
  <c r="AT131" i="2"/>
  <c r="N129" i="6" s="1"/>
  <c r="D185" i="6"/>
  <c r="AD187" i="2"/>
  <c r="AT22" i="2"/>
  <c r="N20" i="6" s="1"/>
  <c r="AT74" i="2"/>
  <c r="N72" i="6" s="1"/>
  <c r="AT142" i="2"/>
  <c r="N140" i="6" s="1"/>
  <c r="AT186" i="2"/>
  <c r="AT262" i="2"/>
  <c r="N260" i="6" s="1"/>
  <c r="AU290" i="2"/>
  <c r="P288" i="6" s="1"/>
  <c r="AD279" i="2"/>
  <c r="D277" i="6"/>
  <c r="AD243" i="2"/>
  <c r="D241" i="6"/>
  <c r="AT147" i="2"/>
  <c r="AT143" i="2"/>
  <c r="N141" i="6" s="1"/>
  <c r="AT23" i="2"/>
  <c r="AT99" i="2"/>
  <c r="AT273" i="2"/>
  <c r="N271" i="6" s="1"/>
  <c r="F297" i="6"/>
  <c r="AE299" i="2"/>
  <c r="D109" i="6"/>
  <c r="AD111" i="2"/>
  <c r="AT346" i="2"/>
  <c r="N344" i="6" s="1"/>
  <c r="AT166" i="2"/>
  <c r="N164" i="6" s="1"/>
  <c r="AT294" i="2"/>
  <c r="N292" i="6" s="1"/>
  <c r="J326" i="6"/>
  <c r="F134" i="6"/>
  <c r="AE136" i="2"/>
  <c r="D133" i="6"/>
  <c r="AD135" i="2"/>
  <c r="D90" i="6"/>
  <c r="AD92" i="2"/>
  <c r="AD319" i="2"/>
  <c r="D317" i="6"/>
  <c r="F285" i="6"/>
  <c r="AE287" i="2"/>
  <c r="H165" i="6"/>
  <c r="J165" i="6"/>
  <c r="AW357" i="2"/>
  <c r="AF290" i="2"/>
  <c r="AU19" i="2"/>
  <c r="P17" i="6" s="1"/>
  <c r="AE304" i="2"/>
  <c r="J302" i="6" s="1"/>
  <c r="AE88" i="2"/>
  <c r="AF118" i="2"/>
  <c r="D116" i="7" s="1"/>
  <c r="AF254" i="2"/>
  <c r="D252" i="7" s="1"/>
  <c r="AF306" i="2"/>
  <c r="AG306" i="2" s="1"/>
  <c r="AD181" i="2"/>
  <c r="F222" i="6"/>
  <c r="AF106" i="2"/>
  <c r="AG106" i="2" s="1"/>
  <c r="AJ17" i="2"/>
  <c r="AK17" i="2" s="1"/>
  <c r="AL17" i="2" s="1"/>
  <c r="L15" i="5" s="1"/>
  <c r="AJ141" i="2"/>
  <c r="AK141" i="2" s="1"/>
  <c r="AL141" i="2" s="1"/>
  <c r="L139" i="5" s="1"/>
  <c r="AJ169" i="2"/>
  <c r="AK169" i="2" s="1"/>
  <c r="AL169" i="2" s="1"/>
  <c r="L167" i="5" s="1"/>
  <c r="AJ213" i="2"/>
  <c r="AK213" i="2" s="1"/>
  <c r="AL213" i="2" s="1"/>
  <c r="L211" i="5" s="1"/>
  <c r="AD264" i="2"/>
  <c r="F262" i="6" s="1"/>
  <c r="AD188" i="2"/>
  <c r="D157" i="6"/>
  <c r="AD159" i="2"/>
  <c r="D137" i="6"/>
  <c r="AD139" i="2"/>
  <c r="D217" i="6"/>
  <c r="AD219" i="2"/>
  <c r="D153" i="6"/>
  <c r="AD155" i="2"/>
  <c r="D25" i="6"/>
  <c r="AD27" i="2"/>
  <c r="D77" i="6"/>
  <c r="AD79" i="2"/>
  <c r="N321" i="6"/>
  <c r="AU323" i="2"/>
  <c r="AE71" i="2"/>
  <c r="F69" i="6"/>
  <c r="AE56" i="2"/>
  <c r="H54" i="6" s="1"/>
  <c r="AD157" i="2"/>
  <c r="F155" i="6" s="1"/>
  <c r="AD19" i="2"/>
  <c r="F17" i="6" s="1"/>
  <c r="AF330" i="2"/>
  <c r="D328" i="7" s="1"/>
  <c r="AF142" i="2"/>
  <c r="AG142" i="2" s="1"/>
  <c r="F14" i="6"/>
  <c r="AU12" i="2"/>
  <c r="P10" i="6" s="1"/>
  <c r="AE348" i="2"/>
  <c r="H346" i="6" s="1"/>
  <c r="AD228" i="2"/>
  <c r="AD332" i="2"/>
  <c r="D9" i="6"/>
  <c r="AD11" i="2"/>
  <c r="AU11" i="2"/>
  <c r="D273" i="6"/>
  <c r="AD275" i="2"/>
  <c r="N25" i="6"/>
  <c r="AU347" i="2"/>
  <c r="N345" i="6"/>
  <c r="AE347" i="2"/>
  <c r="F345" i="6"/>
  <c r="F278" i="6"/>
  <c r="AF242" i="2"/>
  <c r="AG242" i="2" s="1"/>
  <c r="AF298" i="2"/>
  <c r="D296" i="7" s="1"/>
  <c r="AF130" i="2"/>
  <c r="AG130" i="2" s="1"/>
  <c r="AF198" i="2"/>
  <c r="AF218" i="2"/>
  <c r="D216" i="7" s="1"/>
  <c r="AU92" i="2"/>
  <c r="P90" i="6" s="1"/>
  <c r="AD24" i="2"/>
  <c r="AE300" i="2"/>
  <c r="AD320" i="2"/>
  <c r="AD340" i="2"/>
  <c r="D33" i="6"/>
  <c r="AD35" i="2"/>
  <c r="D293" i="6"/>
  <c r="AD295" i="2"/>
  <c r="AD215" i="2"/>
  <c r="D213" i="6"/>
  <c r="D349" i="6"/>
  <c r="AD351" i="2"/>
  <c r="AD223" i="2"/>
  <c r="D221" i="6"/>
  <c r="AU35" i="2"/>
  <c r="N33" i="6"/>
  <c r="AU79" i="2"/>
  <c r="N77" i="6"/>
  <c r="AU135" i="2"/>
  <c r="AE235" i="2"/>
  <c r="F233" i="6"/>
  <c r="AE239" i="2"/>
  <c r="F237" i="6"/>
  <c r="AW197" i="2"/>
  <c r="L195" i="7" s="1"/>
  <c r="AW208" i="2"/>
  <c r="AD103" i="2"/>
  <c r="D101" i="6"/>
  <c r="AD331" i="2"/>
  <c r="D329" i="6"/>
  <c r="AD271" i="2"/>
  <c r="D269" i="6"/>
  <c r="AD251" i="2"/>
  <c r="D249" i="6"/>
  <c r="AD191" i="2"/>
  <c r="D189" i="6"/>
  <c r="D197" i="6"/>
  <c r="AD199" i="2"/>
  <c r="F321" i="6"/>
  <c r="AE323" i="2"/>
  <c r="AD144" i="2"/>
  <c r="AD160" i="2"/>
  <c r="AD232" i="2"/>
  <c r="AD288" i="2"/>
  <c r="AD356" i="2"/>
  <c r="AU103" i="2"/>
  <c r="N101" i="6"/>
  <c r="N301" i="6"/>
  <c r="AU303" i="2"/>
  <c r="N333" i="6"/>
  <c r="AU335" i="2"/>
  <c r="N283" i="6"/>
  <c r="AU285" i="2"/>
  <c r="N237" i="6"/>
  <c r="AU239" i="2"/>
  <c r="AU119" i="2"/>
  <c r="N117" i="6"/>
  <c r="AU263" i="2"/>
  <c r="N261" i="6"/>
  <c r="AU339" i="2"/>
  <c r="N337" i="6"/>
  <c r="N157" i="6"/>
  <c r="AU159" i="2"/>
  <c r="AU199" i="2"/>
  <c r="N197" i="6"/>
  <c r="AU139" i="2"/>
  <c r="N137" i="6"/>
  <c r="F161" i="6"/>
  <c r="AE163" i="2"/>
  <c r="AE175" i="2"/>
  <c r="F173" i="6"/>
  <c r="AE67" i="2"/>
  <c r="F65" i="6"/>
  <c r="AM347" i="2"/>
  <c r="AN347" i="2" s="1"/>
  <c r="AO347" i="2" s="1"/>
  <c r="L345" i="6" s="1"/>
  <c r="AF22" i="2"/>
  <c r="D20" i="7" s="1"/>
  <c r="AF102" i="2"/>
  <c r="D100" i="7" s="1"/>
  <c r="AF174" i="2"/>
  <c r="D172" i="7" s="1"/>
  <c r="AF250" i="2"/>
  <c r="AG250" i="2" s="1"/>
  <c r="AF262" i="2"/>
  <c r="D260" i="7" s="1"/>
  <c r="AF278" i="2"/>
  <c r="D276" i="7" s="1"/>
  <c r="H278" i="6"/>
  <c r="AF90" i="2"/>
  <c r="AG90" i="2" s="1"/>
  <c r="AF114" i="2"/>
  <c r="D112" i="7" s="1"/>
  <c r="AF222" i="2"/>
  <c r="D220" i="7" s="1"/>
  <c r="AF234" i="2"/>
  <c r="AG234" i="2" s="1"/>
  <c r="AF346" i="2"/>
  <c r="AG346" i="2" s="1"/>
  <c r="AF58" i="2"/>
  <c r="AG58" i="2" s="1"/>
  <c r="AF122" i="2"/>
  <c r="D120" i="7" s="1"/>
  <c r="AF158" i="2"/>
  <c r="AG158" i="2" s="1"/>
  <c r="AF206" i="2"/>
  <c r="AG206" i="2" s="1"/>
  <c r="AF322" i="2"/>
  <c r="AG322" i="2" s="1"/>
  <c r="AH322" i="2" s="1"/>
  <c r="AD75" i="2"/>
  <c r="D73" i="6"/>
  <c r="D181" i="6"/>
  <c r="AD183" i="2"/>
  <c r="D333" i="6"/>
  <c r="AD335" i="2"/>
  <c r="D245" i="6"/>
  <c r="AD247" i="2"/>
  <c r="AD59" i="2"/>
  <c r="D57" i="6"/>
  <c r="AJ29" i="2"/>
  <c r="AK29" i="2" s="1"/>
  <c r="AL29" i="2" s="1"/>
  <c r="L27" i="5" s="1"/>
  <c r="AJ41" i="2"/>
  <c r="AK41" i="2" s="1"/>
  <c r="AL41" i="2" s="1"/>
  <c r="L39" i="5" s="1"/>
  <c r="AD52" i="2"/>
  <c r="AJ77" i="2"/>
  <c r="AK77" i="2" s="1"/>
  <c r="AL77" i="2" s="1"/>
  <c r="L75" i="5" s="1"/>
  <c r="AJ93" i="2"/>
  <c r="AK93" i="2" s="1"/>
  <c r="AL93" i="2" s="1"/>
  <c r="L91" i="5" s="1"/>
  <c r="AJ109" i="2"/>
  <c r="AK109" i="2" s="1"/>
  <c r="AL109" i="2" s="1"/>
  <c r="L107" i="5" s="1"/>
  <c r="AJ145" i="2"/>
  <c r="AK145" i="2" s="1"/>
  <c r="AL145" i="2" s="1"/>
  <c r="L143" i="5" s="1"/>
  <c r="AJ161" i="2"/>
  <c r="AK161" i="2" s="1"/>
  <c r="AL161" i="2" s="1"/>
  <c r="L159" i="5" s="1"/>
  <c r="AD192" i="2"/>
  <c r="AJ201" i="2"/>
  <c r="AK201" i="2" s="1"/>
  <c r="AL201" i="2" s="1"/>
  <c r="L199" i="5" s="1"/>
  <c r="AJ217" i="2"/>
  <c r="AK217" i="2" s="1"/>
  <c r="AL217" i="2" s="1"/>
  <c r="L215" i="5" s="1"/>
  <c r="AJ233" i="2"/>
  <c r="AK233" i="2" s="1"/>
  <c r="AL233" i="2" s="1"/>
  <c r="L231" i="5" s="1"/>
  <c r="AJ269" i="2"/>
  <c r="AK269" i="2" s="1"/>
  <c r="AL269" i="2" s="1"/>
  <c r="L267" i="5" s="1"/>
  <c r="AJ289" i="2"/>
  <c r="AK289" i="2" s="1"/>
  <c r="AL289" i="2" s="1"/>
  <c r="L287" i="5" s="1"/>
  <c r="AJ313" i="2"/>
  <c r="AK313" i="2" s="1"/>
  <c r="AL313" i="2" s="1"/>
  <c r="L311" i="5" s="1"/>
  <c r="AJ317" i="2"/>
  <c r="AK317" i="2" s="1"/>
  <c r="AL317" i="2" s="1"/>
  <c r="L315" i="5" s="1"/>
  <c r="AD336" i="2"/>
  <c r="AJ341" i="2"/>
  <c r="AK341" i="2" s="1"/>
  <c r="AL341" i="2" s="1"/>
  <c r="L339" i="5" s="1"/>
  <c r="N329" i="6"/>
  <c r="AU331" i="2"/>
  <c r="N41" i="6"/>
  <c r="AU43" i="2"/>
  <c r="AU283" i="2"/>
  <c r="N281" i="6"/>
  <c r="F121" i="6"/>
  <c r="AE123" i="2"/>
  <c r="AU243" i="2"/>
  <c r="N241" i="6"/>
  <c r="AU311" i="2"/>
  <c r="AU327" i="2"/>
  <c r="N181" i="6"/>
  <c r="AU183" i="2"/>
  <c r="AU247" i="2"/>
  <c r="N245" i="6"/>
  <c r="AE283" i="2"/>
  <c r="F281" i="6"/>
  <c r="AU271" i="2"/>
  <c r="AW281" i="2"/>
  <c r="L279" i="7" s="1"/>
  <c r="AW192" i="2"/>
  <c r="L190" i="7" s="1"/>
  <c r="D313" i="6"/>
  <c r="AD315" i="2"/>
  <c r="D117" i="6"/>
  <c r="AD119" i="2"/>
  <c r="AD36" i="2"/>
  <c r="AE264" i="2"/>
  <c r="AU295" i="2"/>
  <c r="N293" i="6"/>
  <c r="AU91" i="2"/>
  <c r="N89" i="6"/>
  <c r="N169" i="6"/>
  <c r="AU171" i="2"/>
  <c r="AU167" i="2"/>
  <c r="N165" i="6"/>
  <c r="N233" i="6"/>
  <c r="AU235" i="2"/>
  <c r="AU319" i="2"/>
  <c r="AU259" i="2"/>
  <c r="N105" i="6"/>
  <c r="AE255" i="2"/>
  <c r="F253" i="6"/>
  <c r="AW109" i="2"/>
  <c r="L107" i="7" s="1"/>
  <c r="AF134" i="2"/>
  <c r="AG134" i="2" s="1"/>
  <c r="AW149" i="2"/>
  <c r="L147" i="7" s="1"/>
  <c r="AF302" i="2"/>
  <c r="D300" i="7" s="1"/>
  <c r="AW65" i="2"/>
  <c r="L63" i="7" s="1"/>
  <c r="AF338" i="2"/>
  <c r="AG338" i="2" s="1"/>
  <c r="AF14" i="2"/>
  <c r="AG14" i="2" s="1"/>
  <c r="AF38" i="2"/>
  <c r="D36" i="7" s="1"/>
  <c r="AF78" i="2"/>
  <c r="AG78" i="2" s="1"/>
  <c r="AF178" i="2"/>
  <c r="AG178" i="2" s="1"/>
  <c r="AF214" i="2"/>
  <c r="AG214" i="2" s="1"/>
  <c r="AW296" i="2"/>
  <c r="L294" i="7" s="1"/>
  <c r="D37" i="6"/>
  <c r="AD39" i="2"/>
  <c r="AD47" i="2"/>
  <c r="D45" i="6"/>
  <c r="D205" i="6"/>
  <c r="AD207" i="2"/>
  <c r="D49" i="6"/>
  <c r="AD51" i="2"/>
  <c r="AD211" i="2"/>
  <c r="D209" i="6"/>
  <c r="AJ128" i="2"/>
  <c r="AK128" i="2" s="1"/>
  <c r="AL128" i="2" s="1"/>
  <c r="L126" i="5" s="1"/>
  <c r="AJ96" i="2"/>
  <c r="AK96" i="2" s="1"/>
  <c r="AL96" i="2" s="1"/>
  <c r="L94" i="5" s="1"/>
  <c r="AJ167" i="2"/>
  <c r="AK167" i="2" s="1"/>
  <c r="AL167" i="2" s="1"/>
  <c r="L165" i="5" s="1"/>
  <c r="AJ48" i="2"/>
  <c r="AK48" i="2" s="1"/>
  <c r="AL48" i="2" s="1"/>
  <c r="L46" i="5" s="1"/>
  <c r="AJ247" i="2"/>
  <c r="AK247" i="2" s="1"/>
  <c r="AL247" i="2" s="1"/>
  <c r="L245" i="5" s="1"/>
  <c r="AJ336" i="2"/>
  <c r="AK336" i="2" s="1"/>
  <c r="AL336" i="2" s="1"/>
  <c r="L334" i="5" s="1"/>
  <c r="AJ35" i="2"/>
  <c r="AK35" i="2" s="1"/>
  <c r="AL35" i="2" s="1"/>
  <c r="L33" i="5" s="1"/>
  <c r="AJ51" i="2"/>
  <c r="AK51" i="2" s="1"/>
  <c r="AL51" i="2" s="1"/>
  <c r="L49" i="5" s="1"/>
  <c r="AJ251" i="2"/>
  <c r="AK251" i="2" s="1"/>
  <c r="AL251" i="2" s="1"/>
  <c r="L249" i="5" s="1"/>
  <c r="AJ46" i="2"/>
  <c r="AK46" i="2" s="1"/>
  <c r="AL46" i="2" s="1"/>
  <c r="L44" i="5" s="1"/>
  <c r="AJ86" i="2"/>
  <c r="AK86" i="2" s="1"/>
  <c r="AL86" i="2" s="1"/>
  <c r="L84" i="5" s="1"/>
  <c r="AJ102" i="2"/>
  <c r="AK102" i="2" s="1"/>
  <c r="AL102" i="2" s="1"/>
  <c r="L100" i="5" s="1"/>
  <c r="AJ126" i="2"/>
  <c r="AK126" i="2" s="1"/>
  <c r="AL126" i="2" s="1"/>
  <c r="L124" i="5" s="1"/>
  <c r="AJ319" i="2"/>
  <c r="AK319" i="2" s="1"/>
  <c r="AL319" i="2" s="1"/>
  <c r="L317" i="5" s="1"/>
  <c r="AJ351" i="2"/>
  <c r="AK351" i="2" s="1"/>
  <c r="AL351" i="2" s="1"/>
  <c r="L349" i="5" s="1"/>
  <c r="AJ160" i="2"/>
  <c r="AK160" i="2" s="1"/>
  <c r="AL160" i="2" s="1"/>
  <c r="L158" i="5" s="1"/>
  <c r="AJ52" i="2"/>
  <c r="AK52" i="2" s="1"/>
  <c r="AL52" i="2" s="1"/>
  <c r="L50" i="5" s="1"/>
  <c r="AJ148" i="2"/>
  <c r="AK148" i="2" s="1"/>
  <c r="AL148" i="2" s="1"/>
  <c r="L146" i="5" s="1"/>
  <c r="AJ246" i="2"/>
  <c r="AK246" i="2" s="1"/>
  <c r="AL246" i="2" s="1"/>
  <c r="L244" i="5" s="1"/>
  <c r="AJ19" i="2"/>
  <c r="AK19" i="2" s="1"/>
  <c r="AL19" i="2" s="1"/>
  <c r="L17" i="5" s="1"/>
  <c r="AJ331" i="2"/>
  <c r="AK331" i="2" s="1"/>
  <c r="AL331" i="2" s="1"/>
  <c r="L329" i="5" s="1"/>
  <c r="AJ206" i="2"/>
  <c r="AK206" i="2" s="1"/>
  <c r="AL206" i="2" s="1"/>
  <c r="L204" i="5" s="1"/>
  <c r="AJ202" i="2"/>
  <c r="AK202" i="2" s="1"/>
  <c r="AL202" i="2" s="1"/>
  <c r="L200" i="5" s="1"/>
  <c r="AJ184" i="2"/>
  <c r="AK184" i="2" s="1"/>
  <c r="AL184" i="2" s="1"/>
  <c r="L182" i="5" s="1"/>
  <c r="AJ314" i="2"/>
  <c r="AK314" i="2" s="1"/>
  <c r="AL314" i="2" s="1"/>
  <c r="L312" i="5" s="1"/>
  <c r="AJ328" i="2"/>
  <c r="AK328" i="2" s="1"/>
  <c r="AL328" i="2" s="1"/>
  <c r="L326" i="5" s="1"/>
  <c r="AJ151" i="2"/>
  <c r="AK151" i="2" s="1"/>
  <c r="AL151" i="2" s="1"/>
  <c r="L149" i="5" s="1"/>
  <c r="AJ344" i="2"/>
  <c r="AK344" i="2" s="1"/>
  <c r="AL344" i="2" s="1"/>
  <c r="L342" i="5" s="1"/>
  <c r="AJ135" i="2"/>
  <c r="AK135" i="2" s="1"/>
  <c r="AL135" i="2" s="1"/>
  <c r="L133" i="5" s="1"/>
  <c r="AJ9" i="2"/>
  <c r="AK9" i="2" s="1"/>
  <c r="AL9" i="2" s="1"/>
  <c r="L7" i="5" s="1"/>
  <c r="AJ348" i="2"/>
  <c r="AK348" i="2" s="1"/>
  <c r="AL348" i="2" s="1"/>
  <c r="L346" i="5" s="1"/>
  <c r="AJ139" i="2"/>
  <c r="AK139" i="2" s="1"/>
  <c r="AL139" i="2" s="1"/>
  <c r="L137" i="5" s="1"/>
  <c r="AJ38" i="2"/>
  <c r="AK38" i="2" s="1"/>
  <c r="AL38" i="2" s="1"/>
  <c r="L36" i="5" s="1"/>
  <c r="AJ70" i="2"/>
  <c r="AK70" i="2" s="1"/>
  <c r="AL70" i="2" s="1"/>
  <c r="L68" i="5" s="1"/>
  <c r="AJ94" i="2"/>
  <c r="AK94" i="2" s="1"/>
  <c r="AL94" i="2" s="1"/>
  <c r="L92" i="5" s="1"/>
  <c r="AJ118" i="2"/>
  <c r="AK118" i="2" s="1"/>
  <c r="AL118" i="2" s="1"/>
  <c r="L116" i="5" s="1"/>
  <c r="AJ150" i="2"/>
  <c r="AK150" i="2" s="1"/>
  <c r="AL150" i="2" s="1"/>
  <c r="L148" i="5" s="1"/>
  <c r="AJ42" i="2"/>
  <c r="AK42" i="2" s="1"/>
  <c r="AL42" i="2" s="1"/>
  <c r="L40" i="5" s="1"/>
  <c r="AJ335" i="2"/>
  <c r="AK335" i="2" s="1"/>
  <c r="AL335" i="2" s="1"/>
  <c r="L333" i="5" s="1"/>
  <c r="AJ352" i="2"/>
  <c r="AK352" i="2" s="1"/>
  <c r="AL352" i="2" s="1"/>
  <c r="L350" i="5" s="1"/>
  <c r="AJ82" i="2"/>
  <c r="AK82" i="2" s="1"/>
  <c r="AL82" i="2" s="1"/>
  <c r="L80" i="5" s="1"/>
  <c r="AJ263" i="2"/>
  <c r="AK263" i="2" s="1"/>
  <c r="AL263" i="2" s="1"/>
  <c r="L261" i="5" s="1"/>
  <c r="AJ119" i="2"/>
  <c r="AK119" i="2" s="1"/>
  <c r="AL119" i="2" s="1"/>
  <c r="L117" i="5" s="1"/>
  <c r="AJ211" i="2"/>
  <c r="AK211" i="2" s="1"/>
  <c r="AL211" i="2" s="1"/>
  <c r="L209" i="5" s="1"/>
  <c r="AJ347" i="2"/>
  <c r="AK347" i="2" s="1"/>
  <c r="AL347" i="2" s="1"/>
  <c r="L345" i="5" s="1"/>
  <c r="AJ302" i="2"/>
  <c r="AK302" i="2" s="1"/>
  <c r="AL302" i="2" s="1"/>
  <c r="L300" i="5" s="1"/>
  <c r="AJ138" i="2"/>
  <c r="AK138" i="2" s="1"/>
  <c r="AL138" i="2" s="1"/>
  <c r="L136" i="5" s="1"/>
  <c r="AJ79" i="2"/>
  <c r="AK79" i="2" s="1"/>
  <c r="AL79" i="2" s="1"/>
  <c r="L77" i="5" s="1"/>
  <c r="AJ250" i="2"/>
  <c r="AK250" i="2" s="1"/>
  <c r="AL250" i="2" s="1"/>
  <c r="L248" i="5" s="1"/>
  <c r="AJ144" i="2"/>
  <c r="AK144" i="2" s="1"/>
  <c r="AL144" i="2" s="1"/>
  <c r="L142" i="5" s="1"/>
  <c r="AJ98" i="2"/>
  <c r="AK98" i="2" s="1"/>
  <c r="AL98" i="2" s="1"/>
  <c r="L96" i="5" s="1"/>
  <c r="AJ44" i="2"/>
  <c r="AK44" i="2" s="1"/>
  <c r="AL44" i="2" s="1"/>
  <c r="L42" i="5" s="1"/>
  <c r="AJ228" i="2"/>
  <c r="AK228" i="2" s="1"/>
  <c r="AL228" i="2" s="1"/>
  <c r="L226" i="5" s="1"/>
  <c r="AJ315" i="2"/>
  <c r="AK315" i="2" s="1"/>
  <c r="AL315" i="2" s="1"/>
  <c r="L313" i="5" s="1"/>
  <c r="AJ357" i="2"/>
  <c r="AK357" i="2" s="1"/>
  <c r="AL357" i="2" s="1"/>
  <c r="AJ254" i="2"/>
  <c r="AK254" i="2" s="1"/>
  <c r="AL254" i="2" s="1"/>
  <c r="L252" i="5" s="1"/>
  <c r="AJ223" i="2"/>
  <c r="AK223" i="2" s="1"/>
  <c r="AL223" i="2" s="1"/>
  <c r="L221" i="5" s="1"/>
  <c r="AJ127" i="2"/>
  <c r="AK127" i="2" s="1"/>
  <c r="AL127" i="2" s="1"/>
  <c r="L125" i="5" s="1"/>
  <c r="AJ40" i="2"/>
  <c r="AK40" i="2" s="1"/>
  <c r="AL40" i="2" s="1"/>
  <c r="L38" i="5" s="1"/>
  <c r="AJ200" i="2"/>
  <c r="AK200" i="2" s="1"/>
  <c r="AL200" i="2" s="1"/>
  <c r="L198" i="5" s="1"/>
  <c r="AJ47" i="2"/>
  <c r="AK47" i="2" s="1"/>
  <c r="AL47" i="2" s="1"/>
  <c r="L45" i="5" s="1"/>
  <c r="AJ122" i="2"/>
  <c r="AK122" i="2" s="1"/>
  <c r="AL122" i="2" s="1"/>
  <c r="L120" i="5" s="1"/>
  <c r="AJ248" i="2"/>
  <c r="AK248" i="2" s="1"/>
  <c r="AL248" i="2" s="1"/>
  <c r="L246" i="5" s="1"/>
  <c r="AJ243" i="2"/>
  <c r="AK243" i="2" s="1"/>
  <c r="AL243" i="2" s="1"/>
  <c r="L241" i="5" s="1"/>
  <c r="AJ278" i="2"/>
  <c r="AK278" i="2" s="1"/>
  <c r="AL278" i="2" s="1"/>
  <c r="L276" i="5" s="1"/>
  <c r="AJ330" i="2"/>
  <c r="AK330" i="2" s="1"/>
  <c r="AL330" i="2" s="1"/>
  <c r="L328" i="5" s="1"/>
  <c r="AJ286" i="2"/>
  <c r="AK286" i="2" s="1"/>
  <c r="AL286" i="2" s="1"/>
  <c r="L284" i="5" s="1"/>
  <c r="AJ32" i="2"/>
  <c r="AK32" i="2" s="1"/>
  <c r="AL32" i="2" s="1"/>
  <c r="L30" i="5" s="1"/>
  <c r="AJ295" i="2"/>
  <c r="AK295" i="2" s="1"/>
  <c r="AL295" i="2" s="1"/>
  <c r="L293" i="5" s="1"/>
  <c r="AJ80" i="2"/>
  <c r="AK80" i="2" s="1"/>
  <c r="AL80" i="2" s="1"/>
  <c r="L78" i="5" s="1"/>
  <c r="AJ123" i="2"/>
  <c r="AK123" i="2" s="1"/>
  <c r="AL123" i="2" s="1"/>
  <c r="L121" i="5" s="1"/>
  <c r="AJ275" i="2"/>
  <c r="AK275" i="2" s="1"/>
  <c r="AL275" i="2" s="1"/>
  <c r="L273" i="5" s="1"/>
  <c r="AJ54" i="2"/>
  <c r="AK54" i="2" s="1"/>
  <c r="AL54" i="2" s="1"/>
  <c r="L52" i="5" s="1"/>
  <c r="AJ110" i="2"/>
  <c r="AK110" i="2" s="1"/>
  <c r="AL110" i="2" s="1"/>
  <c r="L108" i="5" s="1"/>
  <c r="AJ134" i="2"/>
  <c r="AK134" i="2" s="1"/>
  <c r="AL134" i="2" s="1"/>
  <c r="L132" i="5" s="1"/>
  <c r="AJ158" i="2"/>
  <c r="AK158" i="2" s="1"/>
  <c r="AL158" i="2" s="1"/>
  <c r="L156" i="5" s="1"/>
  <c r="AJ10" i="2"/>
  <c r="AK10" i="2" s="1"/>
  <c r="AL10" i="2" s="1"/>
  <c r="L8" i="5" s="1"/>
  <c r="AJ326" i="2"/>
  <c r="AK326" i="2" s="1"/>
  <c r="AL326" i="2" s="1"/>
  <c r="L324" i="5" s="1"/>
  <c r="AJ16" i="2"/>
  <c r="AK16" i="2" s="1"/>
  <c r="AL16" i="2" s="1"/>
  <c r="L14" i="5" s="1"/>
  <c r="AJ103" i="2"/>
  <c r="AK103" i="2" s="1"/>
  <c r="AL103" i="2" s="1"/>
  <c r="L101" i="5" s="1"/>
  <c r="AJ343" i="2"/>
  <c r="AK343" i="2" s="1"/>
  <c r="AL343" i="2" s="1"/>
  <c r="L341" i="5" s="1"/>
  <c r="AJ116" i="2"/>
  <c r="AK116" i="2" s="1"/>
  <c r="AL116" i="2" s="1"/>
  <c r="L114" i="5" s="1"/>
  <c r="AJ288" i="2"/>
  <c r="AK288" i="2" s="1"/>
  <c r="AL288" i="2" s="1"/>
  <c r="L286" i="5" s="1"/>
  <c r="AJ91" i="2"/>
  <c r="AK91" i="2" s="1"/>
  <c r="AL91" i="2" s="1"/>
  <c r="L89" i="5" s="1"/>
  <c r="AJ283" i="2"/>
  <c r="AK283" i="2" s="1"/>
  <c r="AL283" i="2" s="1"/>
  <c r="L281" i="5" s="1"/>
  <c r="AJ238" i="2"/>
  <c r="AK238" i="2" s="1"/>
  <c r="AL238" i="2" s="1"/>
  <c r="L236" i="5" s="1"/>
  <c r="AJ274" i="2"/>
  <c r="AK274" i="2" s="1"/>
  <c r="AL274" i="2" s="1"/>
  <c r="L272" i="5" s="1"/>
  <c r="AJ239" i="2"/>
  <c r="AK239" i="2" s="1"/>
  <c r="AL239" i="2" s="1"/>
  <c r="L237" i="5" s="1"/>
  <c r="AJ50" i="2"/>
  <c r="AK50" i="2" s="1"/>
  <c r="AL50" i="2" s="1"/>
  <c r="L48" i="5" s="1"/>
  <c r="AJ23" i="2"/>
  <c r="AK23" i="2" s="1"/>
  <c r="AL23" i="2" s="1"/>
  <c r="L21" i="5" s="1"/>
  <c r="AJ156" i="2"/>
  <c r="AK156" i="2" s="1"/>
  <c r="AL156" i="2" s="1"/>
  <c r="L154" i="5" s="1"/>
  <c r="AJ115" i="2"/>
  <c r="AK115" i="2" s="1"/>
  <c r="AL115" i="2" s="1"/>
  <c r="L113" i="5" s="1"/>
  <c r="AJ198" i="2"/>
  <c r="AK198" i="2" s="1"/>
  <c r="AL198" i="2" s="1"/>
  <c r="L196" i="5" s="1"/>
  <c r="AJ322" i="2"/>
  <c r="AK322" i="2" s="1"/>
  <c r="AL322" i="2" s="1"/>
  <c r="L320" i="5" s="1"/>
  <c r="AJ191" i="2"/>
  <c r="AK191" i="2" s="1"/>
  <c r="AL191" i="2" s="1"/>
  <c r="L189" i="5" s="1"/>
  <c r="AJ95" i="2"/>
  <c r="AK95" i="2" s="1"/>
  <c r="AL95" i="2" s="1"/>
  <c r="L93" i="5" s="1"/>
  <c r="AJ88" i="2"/>
  <c r="AK88" i="2" s="1"/>
  <c r="AL88" i="2" s="1"/>
  <c r="L86" i="5" s="1"/>
  <c r="AJ207" i="2"/>
  <c r="AK207" i="2" s="1"/>
  <c r="AL207" i="2" s="1"/>
  <c r="L205" i="5" s="1"/>
  <c r="AJ234" i="2"/>
  <c r="AK234" i="2" s="1"/>
  <c r="AL234" i="2" s="1"/>
  <c r="L232" i="5" s="1"/>
  <c r="AJ166" i="2"/>
  <c r="AK166" i="2" s="1"/>
  <c r="AL166" i="2" s="1"/>
  <c r="L164" i="5" s="1"/>
  <c r="AJ99" i="2"/>
  <c r="AK99" i="2" s="1"/>
  <c r="AL99" i="2" s="1"/>
  <c r="L97" i="5" s="1"/>
  <c r="AJ183" i="2"/>
  <c r="AK183" i="2" s="1"/>
  <c r="AL183" i="2" s="1"/>
  <c r="L181" i="5" s="1"/>
  <c r="AJ114" i="2"/>
  <c r="AK114" i="2" s="1"/>
  <c r="AL114" i="2" s="1"/>
  <c r="L112" i="5" s="1"/>
  <c r="AJ64" i="2"/>
  <c r="AK64" i="2" s="1"/>
  <c r="AL64" i="2" s="1"/>
  <c r="L62" i="5" s="1"/>
  <c r="AJ268" i="2"/>
  <c r="AK268" i="2" s="1"/>
  <c r="AL268" i="2" s="1"/>
  <c r="L266" i="5" s="1"/>
  <c r="AJ356" i="2"/>
  <c r="AK356" i="2" s="1"/>
  <c r="AL356" i="2" s="1"/>
  <c r="L354" i="5" s="1"/>
  <c r="AJ43" i="2"/>
  <c r="AK43" i="2" s="1"/>
  <c r="AL43" i="2" s="1"/>
  <c r="L41" i="5" s="1"/>
  <c r="AJ259" i="2"/>
  <c r="AK259" i="2" s="1"/>
  <c r="AL259" i="2" s="1"/>
  <c r="L257" i="5" s="1"/>
  <c r="AJ62" i="2"/>
  <c r="AK62" i="2" s="1"/>
  <c r="AL62" i="2" s="1"/>
  <c r="L60" i="5" s="1"/>
  <c r="AJ58" i="2"/>
  <c r="AK58" i="2" s="1"/>
  <c r="AL58" i="2" s="1"/>
  <c r="L56" i="5" s="1"/>
  <c r="AJ324" i="2"/>
  <c r="AK324" i="2" s="1"/>
  <c r="AL324" i="2" s="1"/>
  <c r="L322" i="5" s="1"/>
  <c r="AJ340" i="2"/>
  <c r="AK340" i="2" s="1"/>
  <c r="AL340" i="2" s="1"/>
  <c r="L338" i="5" s="1"/>
  <c r="AJ264" i="2"/>
  <c r="AK264" i="2" s="1"/>
  <c r="AL264" i="2" s="1"/>
  <c r="L262" i="5" s="1"/>
  <c r="AJ20" i="2"/>
  <c r="AK20" i="2" s="1"/>
  <c r="AL20" i="2" s="1"/>
  <c r="L18" i="5" s="1"/>
  <c r="AJ320" i="2"/>
  <c r="AK320" i="2" s="1"/>
  <c r="AL320" i="2" s="1"/>
  <c r="L318" i="5" s="1"/>
  <c r="AJ318" i="2"/>
  <c r="AK318" i="2" s="1"/>
  <c r="AL318" i="2" s="1"/>
  <c r="L316" i="5" s="1"/>
  <c r="AJ226" i="2"/>
  <c r="AK226" i="2" s="1"/>
  <c r="AL226" i="2" s="1"/>
  <c r="L224" i="5" s="1"/>
  <c r="AJ172" i="2"/>
  <c r="AK172" i="2" s="1"/>
  <c r="AL172" i="2" s="1"/>
  <c r="L170" i="5" s="1"/>
  <c r="AJ258" i="2"/>
  <c r="AK258" i="2" s="1"/>
  <c r="AL258" i="2" s="1"/>
  <c r="L256" i="5" s="1"/>
  <c r="AJ106" i="2"/>
  <c r="AK106" i="2" s="1"/>
  <c r="AL106" i="2" s="1"/>
  <c r="L104" i="5" s="1"/>
  <c r="AJ308" i="2"/>
  <c r="AK308" i="2" s="1"/>
  <c r="AL308" i="2" s="1"/>
  <c r="L306" i="5" s="1"/>
  <c r="AJ168" i="2"/>
  <c r="AK168" i="2" s="1"/>
  <c r="AL168" i="2" s="1"/>
  <c r="L166" i="5" s="1"/>
  <c r="AJ287" i="2"/>
  <c r="AK287" i="2" s="1"/>
  <c r="AL287" i="2" s="1"/>
  <c r="L285" i="5" s="1"/>
  <c r="AJ291" i="2"/>
  <c r="AK291" i="2" s="1"/>
  <c r="AL291" i="2" s="1"/>
  <c r="L289" i="5" s="1"/>
  <c r="AJ311" i="2"/>
  <c r="AK311" i="2" s="1"/>
  <c r="AL311" i="2" s="1"/>
  <c r="L309" i="5" s="1"/>
  <c r="AJ192" i="2"/>
  <c r="AK192" i="2" s="1"/>
  <c r="AL192" i="2" s="1"/>
  <c r="L190" i="5" s="1"/>
  <c r="AJ215" i="2"/>
  <c r="AK215" i="2" s="1"/>
  <c r="AL215" i="2" s="1"/>
  <c r="L213" i="5" s="1"/>
  <c r="AJ27" i="2"/>
  <c r="AK27" i="2" s="1"/>
  <c r="AL27" i="2" s="1"/>
  <c r="L25" i="5" s="1"/>
  <c r="AJ267" i="2"/>
  <c r="AK267" i="2" s="1"/>
  <c r="AL267" i="2" s="1"/>
  <c r="L265" i="5" s="1"/>
  <c r="AJ316" i="2"/>
  <c r="AK316" i="2" s="1"/>
  <c r="AL316" i="2" s="1"/>
  <c r="L314" i="5" s="1"/>
  <c r="AJ55" i="2"/>
  <c r="AK55" i="2" s="1"/>
  <c r="AL55" i="2" s="1"/>
  <c r="L53" i="5" s="1"/>
  <c r="AJ75" i="2"/>
  <c r="AK75" i="2" s="1"/>
  <c r="AL75" i="2" s="1"/>
  <c r="L73" i="5" s="1"/>
  <c r="AJ15" i="2"/>
  <c r="AK15" i="2" s="1"/>
  <c r="AL15" i="2" s="1"/>
  <c r="L13" i="5" s="1"/>
  <c r="AJ34" i="2"/>
  <c r="AK34" i="2" s="1"/>
  <c r="AL34" i="2" s="1"/>
  <c r="L32" i="5" s="1"/>
  <c r="AJ171" i="2"/>
  <c r="AK171" i="2" s="1"/>
  <c r="AL171" i="2" s="1"/>
  <c r="L169" i="5" s="1"/>
  <c r="AJ218" i="2"/>
  <c r="AK218" i="2" s="1"/>
  <c r="AL218" i="2" s="1"/>
  <c r="L216" i="5" s="1"/>
  <c r="AJ272" i="2"/>
  <c r="AK272" i="2" s="1"/>
  <c r="AL272" i="2" s="1"/>
  <c r="L270" i="5" s="1"/>
  <c r="AJ260" i="2"/>
  <c r="AK260" i="2" s="1"/>
  <c r="AL260" i="2" s="1"/>
  <c r="L258" i="5" s="1"/>
  <c r="AJ230" i="2"/>
  <c r="AK230" i="2" s="1"/>
  <c r="AL230" i="2" s="1"/>
  <c r="L228" i="5" s="1"/>
  <c r="AJ39" i="2"/>
  <c r="AK39" i="2" s="1"/>
  <c r="AL39" i="2" s="1"/>
  <c r="L37" i="5" s="1"/>
  <c r="AJ231" i="2"/>
  <c r="AK231" i="2" s="1"/>
  <c r="AL231" i="2" s="1"/>
  <c r="L229" i="5" s="1"/>
  <c r="AJ355" i="2"/>
  <c r="AK355" i="2" s="1"/>
  <c r="AL355" i="2" s="1"/>
  <c r="L353" i="5" s="1"/>
  <c r="AJ26" i="2"/>
  <c r="AK26" i="2" s="1"/>
  <c r="AL26" i="2" s="1"/>
  <c r="L24" i="5" s="1"/>
  <c r="AK6" i="2"/>
  <c r="BB4" i="2" s="1"/>
  <c r="BB5" i="2" s="1"/>
  <c r="BA23" i="2" s="1"/>
  <c r="AJ84" i="2"/>
  <c r="AK84" i="2" s="1"/>
  <c r="AL84" i="2" s="1"/>
  <c r="L82" i="5" s="1"/>
  <c r="AJ163" i="2"/>
  <c r="AK163" i="2" s="1"/>
  <c r="AL163" i="2" s="1"/>
  <c r="L161" i="5" s="1"/>
  <c r="AJ310" i="2"/>
  <c r="AK310" i="2" s="1"/>
  <c r="AL310" i="2" s="1"/>
  <c r="L308" i="5" s="1"/>
  <c r="AJ120" i="2"/>
  <c r="AK120" i="2" s="1"/>
  <c r="AL120" i="2" s="1"/>
  <c r="L118" i="5" s="1"/>
  <c r="AJ28" i="2"/>
  <c r="AK28" i="2" s="1"/>
  <c r="AL28" i="2" s="1"/>
  <c r="L26" i="5" s="1"/>
  <c r="AJ22" i="2"/>
  <c r="AK22" i="2" s="1"/>
  <c r="AL22" i="2" s="1"/>
  <c r="L20" i="5" s="1"/>
  <c r="AJ152" i="2"/>
  <c r="AK152" i="2" s="1"/>
  <c r="AL152" i="2" s="1"/>
  <c r="L150" i="5" s="1"/>
  <c r="AJ159" i="2"/>
  <c r="AK159" i="2" s="1"/>
  <c r="AL159" i="2" s="1"/>
  <c r="L157" i="5" s="1"/>
  <c r="AJ155" i="2"/>
  <c r="AK155" i="2" s="1"/>
  <c r="AL155" i="2" s="1"/>
  <c r="L153" i="5" s="1"/>
  <c r="AJ208" i="2"/>
  <c r="AK208" i="2" s="1"/>
  <c r="AL208" i="2" s="1"/>
  <c r="L206" i="5" s="1"/>
  <c r="BA336" i="2"/>
  <c r="BB336" i="2" s="1"/>
  <c r="BC336" i="2" s="1"/>
  <c r="V334" i="5" s="1"/>
  <c r="BA318" i="2"/>
  <c r="AJ112" i="2"/>
  <c r="AK112" i="2" s="1"/>
  <c r="AL112" i="2" s="1"/>
  <c r="L110" i="5" s="1"/>
  <c r="AJ244" i="2"/>
  <c r="AK244" i="2" s="1"/>
  <c r="AL244" i="2" s="1"/>
  <c r="L242" i="5" s="1"/>
  <c r="AJ131" i="2"/>
  <c r="AK131" i="2" s="1"/>
  <c r="AL131" i="2" s="1"/>
  <c r="L129" i="5" s="1"/>
  <c r="AJ224" i="2"/>
  <c r="AK224" i="2" s="1"/>
  <c r="AL224" i="2" s="1"/>
  <c r="L222" i="5" s="1"/>
  <c r="AJ194" i="2"/>
  <c r="AK194" i="2" s="1"/>
  <c r="AL194" i="2" s="1"/>
  <c r="L192" i="5" s="1"/>
  <c r="AJ180" i="2"/>
  <c r="AK180" i="2" s="1"/>
  <c r="AL180" i="2" s="1"/>
  <c r="L178" i="5" s="1"/>
  <c r="AJ227" i="2"/>
  <c r="AK227" i="2" s="1"/>
  <c r="AL227" i="2" s="1"/>
  <c r="L225" i="5" s="1"/>
  <c r="AJ74" i="2"/>
  <c r="AK74" i="2" s="1"/>
  <c r="AL74" i="2" s="1"/>
  <c r="L72" i="5" s="1"/>
  <c r="AJ56" i="2"/>
  <c r="AK56" i="2" s="1"/>
  <c r="AL56" i="2" s="1"/>
  <c r="L54" i="5" s="1"/>
  <c r="AJ100" i="2"/>
  <c r="AK100" i="2" s="1"/>
  <c r="AL100" i="2" s="1"/>
  <c r="L98" i="5" s="1"/>
  <c r="AJ346" i="2"/>
  <c r="AK346" i="2" s="1"/>
  <c r="AL346" i="2" s="1"/>
  <c r="L344" i="5" s="1"/>
  <c r="AJ154" i="2"/>
  <c r="AK154" i="2" s="1"/>
  <c r="AL154" i="2" s="1"/>
  <c r="L152" i="5" s="1"/>
  <c r="AJ312" i="2"/>
  <c r="AK312" i="2" s="1"/>
  <c r="AL312" i="2" s="1"/>
  <c r="L310" i="5" s="1"/>
  <c r="AJ262" i="2"/>
  <c r="AK262" i="2" s="1"/>
  <c r="AL262" i="2" s="1"/>
  <c r="L260" i="5" s="1"/>
  <c r="BA94" i="2"/>
  <c r="BA82" i="2"/>
  <c r="BA188" i="2"/>
  <c r="BA341" i="2"/>
  <c r="BB341" i="2" s="1"/>
  <c r="BC341" i="2" s="1"/>
  <c r="V339" i="5" s="1"/>
  <c r="BA44" i="2"/>
  <c r="BA223" i="2"/>
  <c r="BB223" i="2" s="1"/>
  <c r="BC223" i="2" s="1"/>
  <c r="V221" i="5" s="1"/>
  <c r="BA174" i="2"/>
  <c r="BB174" i="2" s="1"/>
  <c r="BC174" i="2" s="1"/>
  <c r="V172" i="5" s="1"/>
  <c r="AJ279" i="2"/>
  <c r="AK279" i="2" s="1"/>
  <c r="AL279" i="2" s="1"/>
  <c r="L277" i="5" s="1"/>
  <c r="AJ300" i="2"/>
  <c r="AK300" i="2" s="1"/>
  <c r="AL300" i="2" s="1"/>
  <c r="L298" i="5" s="1"/>
  <c r="AJ147" i="2"/>
  <c r="AK147" i="2" s="1"/>
  <c r="AL147" i="2" s="1"/>
  <c r="L145" i="5" s="1"/>
  <c r="AJ78" i="2"/>
  <c r="AK78" i="2" s="1"/>
  <c r="AL78" i="2" s="1"/>
  <c r="L76" i="5" s="1"/>
  <c r="AJ142" i="2"/>
  <c r="AK142" i="2" s="1"/>
  <c r="AL142" i="2" s="1"/>
  <c r="L140" i="5" s="1"/>
  <c r="AJ303" i="2"/>
  <c r="AK303" i="2" s="1"/>
  <c r="AL303" i="2" s="1"/>
  <c r="L301" i="5" s="1"/>
  <c r="AJ176" i="2"/>
  <c r="AK176" i="2" s="1"/>
  <c r="AL176" i="2" s="1"/>
  <c r="L174" i="5" s="1"/>
  <c r="AJ212" i="2"/>
  <c r="AK212" i="2" s="1"/>
  <c r="AL212" i="2" s="1"/>
  <c r="L210" i="5" s="1"/>
  <c r="AJ190" i="2"/>
  <c r="AK190" i="2" s="1"/>
  <c r="AL190" i="2" s="1"/>
  <c r="L188" i="5" s="1"/>
  <c r="AJ143" i="2"/>
  <c r="AK143" i="2" s="1"/>
  <c r="AL143" i="2" s="1"/>
  <c r="L141" i="5" s="1"/>
  <c r="AJ298" i="2"/>
  <c r="AK298" i="2" s="1"/>
  <c r="AL298" i="2" s="1"/>
  <c r="L296" i="5" s="1"/>
  <c r="AJ294" i="2"/>
  <c r="AK294" i="2" s="1"/>
  <c r="AL294" i="2" s="1"/>
  <c r="L292" i="5" s="1"/>
  <c r="AJ280" i="2"/>
  <c r="AK280" i="2" s="1"/>
  <c r="AL280" i="2" s="1"/>
  <c r="L278" i="5" s="1"/>
  <c r="AJ60" i="2"/>
  <c r="AK60" i="2" s="1"/>
  <c r="AL60" i="2" s="1"/>
  <c r="L58" i="5" s="1"/>
  <c r="BA358" i="2"/>
  <c r="BA254" i="2"/>
  <c r="BA325" i="2"/>
  <c r="BA142" i="2"/>
  <c r="BA333" i="2"/>
  <c r="BA274" i="2"/>
  <c r="BA177" i="2"/>
  <c r="BB177" i="2" s="1"/>
  <c r="BC177" i="2" s="1"/>
  <c r="V175" i="5" s="1"/>
  <c r="BA332" i="2"/>
  <c r="BB332" i="2" s="1"/>
  <c r="BC332" i="2" s="1"/>
  <c r="V330" i="5" s="1"/>
  <c r="BA350" i="2"/>
  <c r="BB350" i="2" s="1"/>
  <c r="BC350" i="2" s="1"/>
  <c r="V348" i="5" s="1"/>
  <c r="BA125" i="2"/>
  <c r="BB125" i="2" s="1"/>
  <c r="BC125" i="2" s="1"/>
  <c r="V123" i="5" s="1"/>
  <c r="BA217" i="2"/>
  <c r="BA178" i="2"/>
  <c r="BB178" i="2" s="1"/>
  <c r="BC178" i="2" s="1"/>
  <c r="V176" i="5" s="1"/>
  <c r="BA253" i="2"/>
  <c r="BB253" i="2" s="1"/>
  <c r="BC253" i="2" s="1"/>
  <c r="V251" i="5" s="1"/>
  <c r="BA133" i="2"/>
  <c r="BB133" i="2" s="1"/>
  <c r="BC133" i="2" s="1"/>
  <c r="V131" i="5" s="1"/>
  <c r="AJ13" i="2"/>
  <c r="AK13" i="2" s="1"/>
  <c r="AL13" i="2" s="1"/>
  <c r="L11" i="5" s="1"/>
  <c r="AJ37" i="2"/>
  <c r="AK37" i="2" s="1"/>
  <c r="AL37" i="2" s="1"/>
  <c r="L35" i="5" s="1"/>
  <c r="AJ49" i="2"/>
  <c r="AK49" i="2" s="1"/>
  <c r="AL49" i="2" s="1"/>
  <c r="L47" i="5" s="1"/>
  <c r="BA55" i="2"/>
  <c r="AJ69" i="2"/>
  <c r="AK69" i="2" s="1"/>
  <c r="AL69" i="2" s="1"/>
  <c r="L67" i="5" s="1"/>
  <c r="BA91" i="2"/>
  <c r="AJ105" i="2"/>
  <c r="AK105" i="2" s="1"/>
  <c r="AL105" i="2" s="1"/>
  <c r="L103" i="5" s="1"/>
  <c r="AD112" i="2"/>
  <c r="AJ117" i="2"/>
  <c r="AK117" i="2" s="1"/>
  <c r="AL117" i="2" s="1"/>
  <c r="L115" i="5" s="1"/>
  <c r="AD124" i="2"/>
  <c r="AD148" i="2"/>
  <c r="BA159" i="2"/>
  <c r="AJ165" i="2"/>
  <c r="AK165" i="2" s="1"/>
  <c r="AL165" i="2" s="1"/>
  <c r="L163" i="5" s="1"/>
  <c r="AJ189" i="2"/>
  <c r="AK189" i="2" s="1"/>
  <c r="AL189" i="2" s="1"/>
  <c r="L187" i="5" s="1"/>
  <c r="BA231" i="2"/>
  <c r="AJ237" i="2"/>
  <c r="AK237" i="2" s="1"/>
  <c r="AL237" i="2" s="1"/>
  <c r="L235" i="5" s="1"/>
  <c r="AD248" i="2"/>
  <c r="AJ265" i="2"/>
  <c r="AK265" i="2" s="1"/>
  <c r="AL265" i="2" s="1"/>
  <c r="L263" i="5" s="1"/>
  <c r="AJ273" i="2"/>
  <c r="AK273" i="2" s="1"/>
  <c r="AL273" i="2" s="1"/>
  <c r="L271" i="5" s="1"/>
  <c r="AJ293" i="2"/>
  <c r="AK293" i="2" s="1"/>
  <c r="AL293" i="2" s="1"/>
  <c r="L291" i="5" s="1"/>
  <c r="AJ333" i="2"/>
  <c r="AK333" i="2" s="1"/>
  <c r="AL333" i="2" s="1"/>
  <c r="L331" i="5" s="1"/>
  <c r="AJ337" i="2"/>
  <c r="AK337" i="2" s="1"/>
  <c r="AL337" i="2" s="1"/>
  <c r="L335" i="5" s="1"/>
  <c r="AJ349" i="2"/>
  <c r="AK349" i="2" s="1"/>
  <c r="AL349" i="2" s="1"/>
  <c r="L347" i="5" s="1"/>
  <c r="AJ358" i="2"/>
  <c r="AK358" i="2" s="1"/>
  <c r="AL358" i="2" s="1"/>
  <c r="AU287" i="2"/>
  <c r="N143" i="6"/>
  <c r="AU145" i="2"/>
  <c r="AU211" i="2"/>
  <c r="N209" i="6"/>
  <c r="AE23" i="2"/>
  <c r="F21" i="6"/>
  <c r="N161" i="6"/>
  <c r="AU163" i="2"/>
  <c r="N225" i="6"/>
  <c r="AU227" i="2"/>
  <c r="N221" i="6"/>
  <c r="AU223" i="2"/>
  <c r="AU59" i="2"/>
  <c r="AU275" i="2"/>
  <c r="N273" i="6"/>
  <c r="N353" i="6"/>
  <c r="AU355" i="2"/>
  <c r="AU203" i="2"/>
  <c r="N201" i="6"/>
  <c r="N253" i="6"/>
  <c r="AU255" i="2"/>
  <c r="N153" i="6"/>
  <c r="AU155" i="2"/>
  <c r="AU315" i="2"/>
  <c r="N313" i="6"/>
  <c r="AV318" i="2"/>
  <c r="R316" i="6" s="1"/>
  <c r="N47" i="6"/>
  <c r="AU49" i="2"/>
  <c r="AU144" i="2"/>
  <c r="AD226" i="2"/>
  <c r="D224" i="6"/>
  <c r="AG302" i="2"/>
  <c r="AD41" i="2"/>
  <c r="D39" i="6"/>
  <c r="AD133" i="2"/>
  <c r="D131" i="6"/>
  <c r="D183" i="6"/>
  <c r="AD185" i="2"/>
  <c r="N38" i="6"/>
  <c r="AU40" i="2"/>
  <c r="AU200" i="2"/>
  <c r="N198" i="6"/>
  <c r="AD234" i="2"/>
  <c r="D232" i="6"/>
  <c r="AU234" i="2"/>
  <c r="AD298" i="2"/>
  <c r="D296" i="6"/>
  <c r="AU298" i="2"/>
  <c r="AD338" i="2"/>
  <c r="D336" i="6"/>
  <c r="N139" i="6"/>
  <c r="AU141" i="2"/>
  <c r="AU293" i="2"/>
  <c r="N291" i="6"/>
  <c r="AU336" i="2"/>
  <c r="H30" i="6"/>
  <c r="AD198" i="2"/>
  <c r="D196" i="6"/>
  <c r="AU13" i="2"/>
  <c r="N11" i="6"/>
  <c r="N127" i="6"/>
  <c r="AU129" i="2"/>
  <c r="N295" i="6"/>
  <c r="AU297" i="2"/>
  <c r="AE256" i="2"/>
  <c r="F254" i="6"/>
  <c r="N70" i="6"/>
  <c r="AU72" i="2"/>
  <c r="D224" i="7"/>
  <c r="N314" i="6"/>
  <c r="AU316" i="2"/>
  <c r="N99" i="6"/>
  <c r="AU101" i="2"/>
  <c r="N163" i="6"/>
  <c r="AU165" i="2"/>
  <c r="AU241" i="2"/>
  <c r="N239" i="6"/>
  <c r="AU321" i="2"/>
  <c r="N319" i="6"/>
  <c r="F343" i="6"/>
  <c r="AE345" i="2"/>
  <c r="AU168" i="2"/>
  <c r="N166" i="6"/>
  <c r="AU60" i="2"/>
  <c r="N58" i="6"/>
  <c r="N110" i="6"/>
  <c r="AU112" i="2"/>
  <c r="L206" i="7"/>
  <c r="AG330" i="2"/>
  <c r="D83" i="6"/>
  <c r="AD85" i="2"/>
  <c r="D135" i="6"/>
  <c r="AD137" i="2"/>
  <c r="D215" i="6"/>
  <c r="AD217" i="2"/>
  <c r="D331" i="6"/>
  <c r="AD333" i="2"/>
  <c r="D160" i="6"/>
  <c r="AD162" i="2"/>
  <c r="AU162" i="2"/>
  <c r="AD270" i="2"/>
  <c r="D268" i="6"/>
  <c r="AU270" i="2"/>
  <c r="D11" i="6"/>
  <c r="AD13" i="2"/>
  <c r="AD17" i="2"/>
  <c r="D15" i="6"/>
  <c r="AD29" i="2"/>
  <c r="D27" i="6"/>
  <c r="D79" i="6"/>
  <c r="AD81" i="2"/>
  <c r="D115" i="6"/>
  <c r="AD117" i="2"/>
  <c r="D127" i="6"/>
  <c r="AD129" i="2"/>
  <c r="F159" i="6"/>
  <c r="AE161" i="2"/>
  <c r="D231" i="6"/>
  <c r="AD233" i="2"/>
  <c r="D259" i="6"/>
  <c r="AD261" i="2"/>
  <c r="AE285" i="2"/>
  <c r="AD297" i="2"/>
  <c r="D295" i="6"/>
  <c r="D303" i="6"/>
  <c r="AD305" i="2"/>
  <c r="J314" i="6"/>
  <c r="H314" i="6"/>
  <c r="AD329" i="2"/>
  <c r="D327" i="6"/>
  <c r="N87" i="6"/>
  <c r="AU89" i="2"/>
  <c r="J210" i="6"/>
  <c r="H210" i="6"/>
  <c r="D20" i="6"/>
  <c r="AD22" i="2"/>
  <c r="D132" i="6"/>
  <c r="AD134" i="2"/>
  <c r="AD166" i="2"/>
  <c r="D164" i="6"/>
  <c r="AG290" i="2"/>
  <c r="D288" i="7"/>
  <c r="N322" i="6"/>
  <c r="AU324" i="2"/>
  <c r="AD69" i="2"/>
  <c r="D67" i="6"/>
  <c r="D103" i="6"/>
  <c r="AD105" i="2"/>
  <c r="D167" i="6"/>
  <c r="AD169" i="2"/>
  <c r="AD229" i="2"/>
  <c r="D227" i="6"/>
  <c r="AD281" i="2"/>
  <c r="D279" i="6"/>
  <c r="AU213" i="2"/>
  <c r="N211" i="6"/>
  <c r="N199" i="6"/>
  <c r="AU201" i="2"/>
  <c r="N190" i="6"/>
  <c r="AU192" i="2"/>
  <c r="AD254" i="2"/>
  <c r="D252" i="6"/>
  <c r="AU284" i="2"/>
  <c r="N282" i="6"/>
  <c r="D316" i="6"/>
  <c r="AD318" i="2"/>
  <c r="AU85" i="2"/>
  <c r="N83" i="6"/>
  <c r="AU137" i="2"/>
  <c r="N135" i="6"/>
  <c r="F179" i="6"/>
  <c r="AE181" i="2"/>
  <c r="N215" i="6"/>
  <c r="AU217" i="2"/>
  <c r="N263" i="6"/>
  <c r="AU265" i="2"/>
  <c r="AU333" i="2"/>
  <c r="AD14" i="2"/>
  <c r="D12" i="6"/>
  <c r="AU14" i="2"/>
  <c r="AU116" i="2"/>
  <c r="N114" i="6"/>
  <c r="D280" i="7"/>
  <c r="AG282" i="2"/>
  <c r="N306" i="6"/>
  <c r="AU308" i="2"/>
  <c r="N15" i="6"/>
  <c r="AU17" i="2"/>
  <c r="AU81" i="2"/>
  <c r="N79" i="6"/>
  <c r="N259" i="6"/>
  <c r="AU305" i="2"/>
  <c r="N303" i="6"/>
  <c r="N327" i="6"/>
  <c r="AU329" i="2"/>
  <c r="AV140" i="2"/>
  <c r="R138" i="6" s="1"/>
  <c r="N69" i="6"/>
  <c r="AU71" i="2"/>
  <c r="F78" i="6"/>
  <c r="AE80" i="2"/>
  <c r="F174" i="6"/>
  <c r="AE176" i="2"/>
  <c r="D40" i="6"/>
  <c r="AU42" i="2"/>
  <c r="AD42" i="2"/>
  <c r="AD190" i="2"/>
  <c r="D188" i="6"/>
  <c r="AU25" i="2"/>
  <c r="N23" i="6"/>
  <c r="AE89" i="2"/>
  <c r="F87" i="6"/>
  <c r="N107" i="6"/>
  <c r="AU109" i="2"/>
  <c r="AU205" i="2"/>
  <c r="N203" i="6"/>
  <c r="F223" i="6"/>
  <c r="AE225" i="2"/>
  <c r="AE12" i="2"/>
  <c r="F10" i="6"/>
  <c r="J86" i="6"/>
  <c r="H86" i="6"/>
  <c r="N102" i="6"/>
  <c r="AG170" i="2"/>
  <c r="D168" i="7"/>
  <c r="AU220" i="2"/>
  <c r="N218" i="6"/>
  <c r="D264" i="6"/>
  <c r="AD266" i="2"/>
  <c r="AU266" i="2"/>
  <c r="AD274" i="2"/>
  <c r="D272" i="6"/>
  <c r="AU274" i="2"/>
  <c r="D336" i="7"/>
  <c r="D348" i="6"/>
  <c r="AD350" i="2"/>
  <c r="AU350" i="2"/>
  <c r="AD9" i="2"/>
  <c r="AU9" i="2"/>
  <c r="D7" i="6"/>
  <c r="D43" i="6"/>
  <c r="AD45" i="2"/>
  <c r="D139" i="6"/>
  <c r="AD141" i="2"/>
  <c r="F211" i="6"/>
  <c r="AE213" i="2"/>
  <c r="AD265" i="2"/>
  <c r="D263" i="6"/>
  <c r="D291" i="6"/>
  <c r="AD293" i="2"/>
  <c r="H38" i="6"/>
  <c r="N223" i="6"/>
  <c r="D24" i="6"/>
  <c r="AD26" i="2"/>
  <c r="AU26" i="2"/>
  <c r="N34" i="6"/>
  <c r="AU36" i="2"/>
  <c r="D52" i="6"/>
  <c r="AU54" i="2"/>
  <c r="AD54" i="2"/>
  <c r="N62" i="6"/>
  <c r="AU64" i="2"/>
  <c r="D80" i="6"/>
  <c r="AD82" i="2"/>
  <c r="AU82" i="2"/>
  <c r="D96" i="6"/>
  <c r="AD98" i="2"/>
  <c r="AU98" i="2"/>
  <c r="D124" i="6"/>
  <c r="AD126" i="2"/>
  <c r="AD154" i="2"/>
  <c r="D152" i="6"/>
  <c r="D180" i="6"/>
  <c r="AD182" i="2"/>
  <c r="AU182" i="2"/>
  <c r="AG218" i="2"/>
  <c r="N262" i="6"/>
  <c r="AU264" i="2"/>
  <c r="AU280" i="2"/>
  <c r="N278" i="6"/>
  <c r="AU300" i="2"/>
  <c r="N298" i="6"/>
  <c r="AU154" i="2"/>
  <c r="AU73" i="2"/>
  <c r="N71" i="6"/>
  <c r="AF332" i="2"/>
  <c r="AF227" i="2"/>
  <c r="AF285" i="2"/>
  <c r="AF140" i="2"/>
  <c r="AF180" i="2"/>
  <c r="AF291" i="2"/>
  <c r="AF333" i="2"/>
  <c r="AF336" i="2"/>
  <c r="AF308" i="2"/>
  <c r="AF331" i="2"/>
  <c r="AF231" i="2"/>
  <c r="AF95" i="2"/>
  <c r="AF347" i="2"/>
  <c r="AF296" i="2"/>
  <c r="AF91" i="2"/>
  <c r="AF100" i="2"/>
  <c r="AF295" i="2"/>
  <c r="AF104" i="2"/>
  <c r="AF263" i="2"/>
  <c r="AF168" i="2"/>
  <c r="AF311" i="2"/>
  <c r="AF235" i="2"/>
  <c r="AF69" i="2"/>
  <c r="AF173" i="2"/>
  <c r="AF272" i="2"/>
  <c r="AF63" i="2"/>
  <c r="AF319" i="2"/>
  <c r="AF339" i="2"/>
  <c r="AF184" i="2"/>
  <c r="AF345" i="2"/>
  <c r="AF87" i="2"/>
  <c r="AF64" i="2"/>
  <c r="AF205" i="2"/>
  <c r="AF252" i="2"/>
  <c r="AF305" i="2"/>
  <c r="AF127" i="2"/>
  <c r="AF128" i="2"/>
  <c r="AF116" i="2"/>
  <c r="AF255" i="2"/>
  <c r="AF181" i="2"/>
  <c r="AF215" i="2"/>
  <c r="AF171" i="2"/>
  <c r="AF349" i="2"/>
  <c r="AF315" i="2"/>
  <c r="AF72" i="2"/>
  <c r="AF288" i="2"/>
  <c r="AF251" i="2"/>
  <c r="AF123" i="2"/>
  <c r="AF80" i="2"/>
  <c r="AF136" i="2"/>
  <c r="AF125" i="2"/>
  <c r="AF41" i="2"/>
  <c r="AF287" i="2"/>
  <c r="AF60" i="2"/>
  <c r="AF97" i="2"/>
  <c r="AF144" i="2"/>
  <c r="AF216" i="2"/>
  <c r="AF103" i="2"/>
  <c r="AF161" i="2"/>
  <c r="AF195" i="2"/>
  <c r="AF277" i="2"/>
  <c r="AF300" i="2"/>
  <c r="AF148" i="2"/>
  <c r="AF335" i="2"/>
  <c r="AF111" i="2"/>
  <c r="AF199" i="2"/>
  <c r="AF233" i="2"/>
  <c r="AF357" i="2"/>
  <c r="AG357" i="2" s="1"/>
  <c r="AH357" i="2" s="1"/>
  <c r="AF211" i="2"/>
  <c r="AF185" i="2"/>
  <c r="AF188" i="2"/>
  <c r="AF217" i="2"/>
  <c r="AF220" i="2"/>
  <c r="AF351" i="2"/>
  <c r="AF117" i="2"/>
  <c r="AF327" i="2"/>
  <c r="AF145" i="2"/>
  <c r="AF52" i="2"/>
  <c r="AF279" i="2"/>
  <c r="AF358" i="2"/>
  <c r="AG358" i="2" s="1"/>
  <c r="AH358" i="2" s="1"/>
  <c r="AF89" i="2"/>
  <c r="AF201" i="2"/>
  <c r="AF13" i="2"/>
  <c r="AF245" i="2"/>
  <c r="AF131" i="2"/>
  <c r="AF237" i="2"/>
  <c r="AF208" i="2"/>
  <c r="AF253" i="2"/>
  <c r="AF225" i="2"/>
  <c r="AF293" i="2"/>
  <c r="AF304" i="2"/>
  <c r="AF337" i="2"/>
  <c r="AF177" i="2"/>
  <c r="AF289" i="2"/>
  <c r="AF297" i="2"/>
  <c r="AF183" i="2"/>
  <c r="AF329" i="2"/>
  <c r="AF247" i="2"/>
  <c r="AF275" i="2"/>
  <c r="AF139" i="2"/>
  <c r="AF261" i="2"/>
  <c r="AF132" i="2"/>
  <c r="AF36" i="2"/>
  <c r="AF43" i="2"/>
  <c r="AF204" i="2"/>
  <c r="AF129" i="2"/>
  <c r="AF124" i="2"/>
  <c r="AF259" i="2"/>
  <c r="AF115" i="2"/>
  <c r="AF257" i="2"/>
  <c r="AF149" i="2"/>
  <c r="AF229" i="2"/>
  <c r="AF152" i="2"/>
  <c r="AF25" i="2"/>
  <c r="AF49" i="2"/>
  <c r="AF109" i="2"/>
  <c r="AF71" i="2"/>
  <c r="AF169" i="2"/>
  <c r="AF244" i="2"/>
  <c r="AF21" i="2"/>
  <c r="AF135" i="2"/>
  <c r="AF312" i="2"/>
  <c r="AF67" i="2"/>
  <c r="AF224" i="2"/>
  <c r="AF73" i="2"/>
  <c r="AF353" i="2"/>
  <c r="AF44" i="2"/>
  <c r="AF280" i="2"/>
  <c r="AF264" i="2"/>
  <c r="AF167" i="2"/>
  <c r="AF187" i="2"/>
  <c r="AF221" i="2"/>
  <c r="AF328" i="2"/>
  <c r="AF68" i="2"/>
  <c r="AF256" i="2"/>
  <c r="AF53" i="2"/>
  <c r="AF316" i="2"/>
  <c r="AF35" i="2"/>
  <c r="AF55" i="2"/>
  <c r="AF320" i="2"/>
  <c r="AF307" i="2"/>
  <c r="AF88" i="2"/>
  <c r="AF276" i="2"/>
  <c r="AF151" i="2"/>
  <c r="AF12" i="2"/>
  <c r="AF37" i="2"/>
  <c r="AF61" i="2"/>
  <c r="AF137" i="2"/>
  <c r="AF344" i="2"/>
  <c r="AF40" i="2"/>
  <c r="AF267" i="2"/>
  <c r="AF265" i="2"/>
  <c r="AF159" i="2"/>
  <c r="AF155" i="2"/>
  <c r="AF324" i="2"/>
  <c r="AF341" i="2"/>
  <c r="AF239" i="2"/>
  <c r="AF29" i="2"/>
  <c r="AF313" i="2"/>
  <c r="AF51" i="2"/>
  <c r="AF160" i="2"/>
  <c r="AF196" i="2"/>
  <c r="AF76" i="2"/>
  <c r="AF191" i="2"/>
  <c r="AF200" i="2"/>
  <c r="AF189" i="2"/>
  <c r="AF32" i="2"/>
  <c r="AF209" i="2"/>
  <c r="AF284" i="2"/>
  <c r="AF301" i="2"/>
  <c r="AF31" i="2"/>
  <c r="AF240" i="2"/>
  <c r="AF203" i="2"/>
  <c r="AF83" i="2"/>
  <c r="AF207" i="2"/>
  <c r="AF323" i="2"/>
  <c r="AF325" i="2"/>
  <c r="AF243" i="2"/>
  <c r="AF164" i="2"/>
  <c r="AF241" i="2"/>
  <c r="AF79" i="2"/>
  <c r="AF348" i="2"/>
  <c r="AF352" i="2"/>
  <c r="AF299" i="2"/>
  <c r="AF355" i="2"/>
  <c r="AF120" i="2"/>
  <c r="AF156" i="2"/>
  <c r="AF93" i="2"/>
  <c r="AF75" i="2"/>
  <c r="AF249" i="2"/>
  <c r="AF77" i="2"/>
  <c r="AF23" i="2"/>
  <c r="AF121" i="2"/>
  <c r="AF271" i="2"/>
  <c r="AF163" i="2"/>
  <c r="AF27" i="2"/>
  <c r="AF84" i="2"/>
  <c r="AF283" i="2"/>
  <c r="AF281" i="2"/>
  <c r="AF232" i="2"/>
  <c r="AF269" i="2"/>
  <c r="AF133" i="2"/>
  <c r="AF119" i="2"/>
  <c r="AF165" i="2"/>
  <c r="AF212" i="2"/>
  <c r="AF19" i="2"/>
  <c r="AF81" i="2"/>
  <c r="AF141" i="2"/>
  <c r="AF273" i="2"/>
  <c r="AF48" i="2"/>
  <c r="AF101" i="2"/>
  <c r="AF303" i="2"/>
  <c r="AF65" i="2"/>
  <c r="AF59" i="2"/>
  <c r="AF192" i="2"/>
  <c r="AF11" i="2"/>
  <c r="AF248" i="2"/>
  <c r="AF107" i="2"/>
  <c r="AF105" i="2"/>
  <c r="AF223" i="2"/>
  <c r="AF176" i="2"/>
  <c r="AF57" i="2"/>
  <c r="AF213" i="2"/>
  <c r="AF47" i="2"/>
  <c r="AF20" i="2"/>
  <c r="AF268" i="2"/>
  <c r="AF317" i="2"/>
  <c r="AF85" i="2"/>
  <c r="AF96" i="2"/>
  <c r="AF228" i="2"/>
  <c r="AF99" i="2"/>
  <c r="AF24" i="2"/>
  <c r="AF45" i="2"/>
  <c r="AF15" i="2"/>
  <c r="AF153" i="2"/>
  <c r="AF56" i="2"/>
  <c r="AF147" i="2"/>
  <c r="AF179" i="2"/>
  <c r="AW315" i="2"/>
  <c r="AW274" i="2"/>
  <c r="AW118" i="2"/>
  <c r="AW19" i="2"/>
  <c r="AF113" i="2"/>
  <c r="AF197" i="2"/>
  <c r="AF143" i="2"/>
  <c r="AF343" i="2"/>
  <c r="AF172" i="2"/>
  <c r="AF28" i="2"/>
  <c r="AF92" i="2"/>
  <c r="AF292" i="2"/>
  <c r="AW10" i="2"/>
  <c r="AW75" i="2"/>
  <c r="AW23" i="2"/>
  <c r="AW58" i="2"/>
  <c r="AF17" i="2"/>
  <c r="AF321" i="2"/>
  <c r="AF219" i="2"/>
  <c r="AF356" i="2"/>
  <c r="AF157" i="2"/>
  <c r="AF340" i="2"/>
  <c r="AF33" i="2"/>
  <c r="AW211" i="2"/>
  <c r="AW194" i="2"/>
  <c r="AW223" i="2"/>
  <c r="AF175" i="2"/>
  <c r="AW203" i="2"/>
  <c r="AW183" i="2"/>
  <c r="AF193" i="2"/>
  <c r="AF16" i="2"/>
  <c r="AW102" i="2"/>
  <c r="AW279" i="2"/>
  <c r="AW238" i="2"/>
  <c r="AF309" i="2"/>
  <c r="AF108" i="2"/>
  <c r="AW322" i="2"/>
  <c r="AW51" i="2"/>
  <c r="AW107" i="2"/>
  <c r="AW263" i="2"/>
  <c r="AW207" i="2"/>
  <c r="AW346" i="2"/>
  <c r="AW111" i="2"/>
  <c r="AF112" i="2"/>
  <c r="AW43" i="2"/>
  <c r="AW335" i="2"/>
  <c r="AW234" i="2"/>
  <c r="AW246" i="2"/>
  <c r="AW255" i="2"/>
  <c r="AW34" i="2"/>
  <c r="AW18" i="2"/>
  <c r="AF260" i="2"/>
  <c r="AW143" i="2"/>
  <c r="AF236" i="2"/>
  <c r="AW290" i="2"/>
  <c r="AF39" i="2"/>
  <c r="AW347" i="2"/>
  <c r="AW27" i="2"/>
  <c r="AF30" i="2"/>
  <c r="AF42" i="2"/>
  <c r="AD86" i="2"/>
  <c r="AU86" i="2"/>
  <c r="D84" i="6"/>
  <c r="AD102" i="2"/>
  <c r="AU102" i="2"/>
  <c r="D100" i="6"/>
  <c r="AW113" i="2"/>
  <c r="AU148" i="2"/>
  <c r="N146" i="6"/>
  <c r="AW177" i="2"/>
  <c r="AF190" i="2"/>
  <c r="AW205" i="2"/>
  <c r="AD250" i="2"/>
  <c r="D248" i="6"/>
  <c r="AU250" i="2"/>
  <c r="AD262" i="2"/>
  <c r="D260" i="6"/>
  <c r="AF286" i="2"/>
  <c r="AD310" i="2"/>
  <c r="D308" i="6"/>
  <c r="AW316" i="2"/>
  <c r="AF326" i="2"/>
  <c r="D340" i="6"/>
  <c r="AD342" i="2"/>
  <c r="AF354" i="2"/>
  <c r="AD25" i="2"/>
  <c r="D23" i="6"/>
  <c r="AD37" i="2"/>
  <c r="D35" i="6"/>
  <c r="AE53" i="2"/>
  <c r="F51" i="6"/>
  <c r="D99" i="6"/>
  <c r="AD101" i="2"/>
  <c r="AD109" i="2"/>
  <c r="D107" i="6"/>
  <c r="AD165" i="2"/>
  <c r="D163" i="6"/>
  <c r="D203" i="6"/>
  <c r="AD205" i="2"/>
  <c r="D239" i="6"/>
  <c r="AD241" i="2"/>
  <c r="F271" i="6"/>
  <c r="AE273" i="2"/>
  <c r="J310" i="6"/>
  <c r="H310" i="6"/>
  <c r="D319" i="6"/>
  <c r="AD321" i="2"/>
  <c r="D339" i="6"/>
  <c r="AD341" i="2"/>
  <c r="AU358" i="2"/>
  <c r="AV358" i="2" s="1"/>
  <c r="N343" i="6"/>
  <c r="AU345" i="2"/>
  <c r="AF34" i="2"/>
  <c r="N42" i="6"/>
  <c r="AU44" i="2"/>
  <c r="AF50" i="2"/>
  <c r="AW60" i="2"/>
  <c r="D68" i="6"/>
  <c r="AD70" i="2"/>
  <c r="AU70" i="2"/>
  <c r="AU88" i="2"/>
  <c r="N86" i="6"/>
  <c r="D92" i="6"/>
  <c r="AD94" i="2"/>
  <c r="AW112" i="2"/>
  <c r="AF146" i="2"/>
  <c r="AW176" i="2"/>
  <c r="AU196" i="2"/>
  <c r="N194" i="6"/>
  <c r="AF210" i="2"/>
  <c r="AW220" i="2"/>
  <c r="AD230" i="2"/>
  <c r="D228" i="6"/>
  <c r="D236" i="6"/>
  <c r="AD238" i="2"/>
  <c r="AU238" i="2"/>
  <c r="D256" i="6"/>
  <c r="AU258" i="2"/>
  <c r="AD258" i="2"/>
  <c r="AF266" i="2"/>
  <c r="AF274" i="2"/>
  <c r="AU288" i="2"/>
  <c r="N286" i="6"/>
  <c r="D292" i="6"/>
  <c r="AD294" i="2"/>
  <c r="D312" i="6"/>
  <c r="AD314" i="2"/>
  <c r="AU314" i="2"/>
  <c r="AD334" i="2"/>
  <c r="D332" i="6"/>
  <c r="AW341" i="2"/>
  <c r="AF350" i="2"/>
  <c r="AF9" i="2"/>
  <c r="AU33" i="2"/>
  <c r="N119" i="6"/>
  <c r="AU121" i="2"/>
  <c r="AU153" i="2"/>
  <c r="N151" i="6"/>
  <c r="AU209" i="2"/>
  <c r="N207" i="6"/>
  <c r="AE257" i="2"/>
  <c r="F255" i="6"/>
  <c r="N326" i="6"/>
  <c r="AU328" i="2"/>
  <c r="N155" i="6"/>
  <c r="AU157" i="2"/>
  <c r="D8" i="6"/>
  <c r="AD10" i="2"/>
  <c r="AU10" i="2"/>
  <c r="AD18" i="2"/>
  <c r="D16" i="6"/>
  <c r="AU18" i="2"/>
  <c r="AF26" i="2"/>
  <c r="AF46" i="2"/>
  <c r="AF54" i="2"/>
  <c r="AW73" i="2"/>
  <c r="AF82" i="2"/>
  <c r="AF98" i="2"/>
  <c r="D108" i="6"/>
  <c r="AD110" i="2"/>
  <c r="N118" i="6"/>
  <c r="AU120" i="2"/>
  <c r="AF126" i="2"/>
  <c r="D136" i="6"/>
  <c r="AU138" i="2"/>
  <c r="AD138" i="2"/>
  <c r="AF154" i="2"/>
  <c r="AF162" i="2"/>
  <c r="AF182" i="2"/>
  <c r="AD194" i="2"/>
  <c r="D192" i="6"/>
  <c r="D200" i="6"/>
  <c r="AD202" i="2"/>
  <c r="AU202" i="2"/>
  <c r="AW209" i="2"/>
  <c r="AU224" i="2"/>
  <c r="N222" i="6"/>
  <c r="N230" i="6"/>
  <c r="AU232" i="2"/>
  <c r="AF246" i="2"/>
  <c r="AW256" i="2"/>
  <c r="AF270" i="2"/>
  <c r="AW289" i="2"/>
  <c r="N338" i="6"/>
  <c r="N346" i="6"/>
  <c r="AU348" i="2"/>
  <c r="N354" i="6"/>
  <c r="AU356" i="2"/>
  <c r="AU61" i="2"/>
  <c r="N59" i="6"/>
  <c r="N123" i="6"/>
  <c r="AU125" i="2"/>
  <c r="AE149" i="2"/>
  <c r="F147" i="6"/>
  <c r="N235" i="6"/>
  <c r="AU237" i="2"/>
  <c r="N267" i="6"/>
  <c r="AU269" i="2"/>
  <c r="AU277" i="2"/>
  <c r="N299" i="6"/>
  <c r="AU301" i="2"/>
  <c r="H306" i="6"/>
  <c r="J306" i="6"/>
  <c r="AU349" i="2"/>
  <c r="AV16" i="2"/>
  <c r="R14" i="6" s="1"/>
  <c r="P14" i="6"/>
  <c r="F150" i="6"/>
  <c r="AE152" i="2"/>
  <c r="AU189" i="2"/>
  <c r="N246" i="6"/>
  <c r="AU248" i="2"/>
  <c r="AD21" i="2"/>
  <c r="D19" i="6"/>
  <c r="AD97" i="2"/>
  <c r="D95" i="6"/>
  <c r="D195" i="6"/>
  <c r="AD197" i="2"/>
  <c r="D243" i="6"/>
  <c r="AD245" i="2"/>
  <c r="AU257" i="2"/>
  <c r="N255" i="6"/>
  <c r="D88" i="6"/>
  <c r="AD90" i="2"/>
  <c r="D168" i="6"/>
  <c r="AD170" i="2"/>
  <c r="AU170" i="2"/>
  <c r="N206" i="6"/>
  <c r="D240" i="6"/>
  <c r="AD242" i="2"/>
  <c r="AU242" i="2"/>
  <c r="N290" i="6"/>
  <c r="AU292" i="2"/>
  <c r="D328" i="6"/>
  <c r="AD330" i="2"/>
  <c r="AU330" i="2"/>
  <c r="N43" i="6"/>
  <c r="AU45" i="2"/>
  <c r="H102" i="6"/>
  <c r="AE193" i="2"/>
  <c r="F191" i="6"/>
  <c r="AE249" i="2"/>
  <c r="F247" i="6"/>
  <c r="AU289" i="2"/>
  <c r="N287" i="6"/>
  <c r="D64" i="7"/>
  <c r="D104" i="6"/>
  <c r="AD106" i="2"/>
  <c r="AU106" i="2"/>
  <c r="AD142" i="2"/>
  <c r="D140" i="6"/>
  <c r="AU142" i="2"/>
  <c r="D204" i="6"/>
  <c r="AD206" i="2"/>
  <c r="D320" i="6"/>
  <c r="AD322" i="2"/>
  <c r="AU344" i="2"/>
  <c r="N342" i="6"/>
  <c r="N115" i="6"/>
  <c r="AU117" i="2"/>
  <c r="AU233" i="2"/>
  <c r="N231" i="6"/>
  <c r="AV353" i="2"/>
  <c r="R351" i="6" s="1"/>
  <c r="N323" i="6"/>
  <c r="AU325" i="2"/>
  <c r="D28" i="6"/>
  <c r="AD30" i="2"/>
  <c r="N238" i="6"/>
  <c r="AU240" i="2"/>
  <c r="N247" i="6"/>
  <c r="AU249" i="2"/>
  <c r="AW20" i="2"/>
  <c r="AU28" i="2"/>
  <c r="N26" i="6"/>
  <c r="D72" i="6"/>
  <c r="AD74" i="2"/>
  <c r="AW80" i="2"/>
  <c r="AW117" i="2"/>
  <c r="AW161" i="2"/>
  <c r="N170" i="6"/>
  <c r="AU172" i="2"/>
  <c r="AU212" i="2"/>
  <c r="N210" i="6"/>
  <c r="AW233" i="2"/>
  <c r="D276" i="6"/>
  <c r="AU278" i="2"/>
  <c r="AD278" i="2"/>
  <c r="D288" i="6"/>
  <c r="AD290" i="2"/>
  <c r="AD302" i="2"/>
  <c r="D300" i="6"/>
  <c r="AW329" i="2"/>
  <c r="AD354" i="2"/>
  <c r="D352" i="6"/>
  <c r="AU354" i="2"/>
  <c r="AW358" i="2"/>
  <c r="N39" i="6"/>
  <c r="AU41" i="2"/>
  <c r="AE49" i="2"/>
  <c r="F47" i="6"/>
  <c r="J54" i="6"/>
  <c r="N67" i="6"/>
  <c r="AU105" i="2"/>
  <c r="N103" i="6"/>
  <c r="AU133" i="2"/>
  <c r="N131" i="6"/>
  <c r="N167" i="6"/>
  <c r="N183" i="6"/>
  <c r="AU185" i="2"/>
  <c r="N195" i="6"/>
  <c r="H206" i="6"/>
  <c r="J206" i="6"/>
  <c r="AU229" i="2"/>
  <c r="N227" i="6"/>
  <c r="N243" i="6"/>
  <c r="AU245" i="2"/>
  <c r="AU281" i="2"/>
  <c r="N279" i="6"/>
  <c r="F287" i="6"/>
  <c r="AE289" i="2"/>
  <c r="H302" i="6"/>
  <c r="N74" i="6"/>
  <c r="AU76" i="2"/>
  <c r="N159" i="6"/>
  <c r="AU161" i="2"/>
  <c r="N22" i="6"/>
  <c r="AU24" i="2"/>
  <c r="AD34" i="2"/>
  <c r="D32" i="6"/>
  <c r="AU34" i="2"/>
  <c r="AU56" i="2"/>
  <c r="N54" i="6"/>
  <c r="D60" i="6"/>
  <c r="AD62" i="2"/>
  <c r="AF70" i="2"/>
  <c r="AF94" i="2"/>
  <c r="N106" i="6"/>
  <c r="AU108" i="2"/>
  <c r="D112" i="6"/>
  <c r="AU114" i="2"/>
  <c r="AD114" i="2"/>
  <c r="AW129" i="2"/>
  <c r="N178" i="6"/>
  <c r="AU180" i="2"/>
  <c r="AW196" i="2"/>
  <c r="N214" i="6"/>
  <c r="AU216" i="2"/>
  <c r="D220" i="6"/>
  <c r="AD222" i="2"/>
  <c r="AU222" i="2"/>
  <c r="AF230" i="2"/>
  <c r="AF238" i="2"/>
  <c r="AF258" i="2"/>
  <c r="AU272" i="2"/>
  <c r="N270" i="6"/>
  <c r="AF294" i="2"/>
  <c r="AD306" i="2"/>
  <c r="D304" i="6"/>
  <c r="AF314" i="2"/>
  <c r="AF334" i="2"/>
  <c r="D344" i="6"/>
  <c r="AD346" i="2"/>
  <c r="AD33" i="2"/>
  <c r="D31" i="6"/>
  <c r="D75" i="6"/>
  <c r="AD77" i="2"/>
  <c r="D119" i="6"/>
  <c r="AD121" i="2"/>
  <c r="AD153" i="2"/>
  <c r="D151" i="6"/>
  <c r="AE189" i="2"/>
  <c r="F187" i="6"/>
  <c r="D207" i="6"/>
  <c r="AD209" i="2"/>
  <c r="H222" i="6"/>
  <c r="J222" i="6"/>
  <c r="AD353" i="2"/>
  <c r="D351" i="6"/>
  <c r="N179" i="6"/>
  <c r="AU181" i="2"/>
  <c r="N234" i="6"/>
  <c r="AU236" i="2"/>
  <c r="N63" i="6"/>
  <c r="AU65" i="2"/>
  <c r="AF10" i="2"/>
  <c r="AF18" i="2"/>
  <c r="N30" i="6"/>
  <c r="AU32" i="2"/>
  <c r="AD38" i="2"/>
  <c r="D36" i="6"/>
  <c r="AU38" i="2"/>
  <c r="AU52" i="2"/>
  <c r="N50" i="6"/>
  <c r="AD58" i="2"/>
  <c r="D56" i="6"/>
  <c r="AU58" i="2"/>
  <c r="AD66" i="2"/>
  <c r="D64" i="6"/>
  <c r="AU66" i="2"/>
  <c r="AD78" i="2"/>
  <c r="D76" i="6"/>
  <c r="AU78" i="2"/>
  <c r="AF110" i="2"/>
  <c r="AD130" i="2"/>
  <c r="D128" i="6"/>
  <c r="AU130" i="2"/>
  <c r="AF138" i="2"/>
  <c r="D148" i="6"/>
  <c r="AD150" i="2"/>
  <c r="AU150" i="2"/>
  <c r="D156" i="6"/>
  <c r="AD158" i="2"/>
  <c r="AU158" i="2"/>
  <c r="AU164" i="2"/>
  <c r="N162" i="6"/>
  <c r="D176" i="6"/>
  <c r="AU178" i="2"/>
  <c r="AD178" i="2"/>
  <c r="D184" i="6"/>
  <c r="AD186" i="2"/>
  <c r="AF194" i="2"/>
  <c r="AF202" i="2"/>
  <c r="AD214" i="2"/>
  <c r="D212" i="6"/>
  <c r="AU214" i="2"/>
  <c r="N258" i="6"/>
  <c r="AU260" i="2"/>
  <c r="N274" i="6"/>
  <c r="AU276" i="2"/>
  <c r="D280" i="6"/>
  <c r="AD282" i="2"/>
  <c r="AU282" i="2"/>
  <c r="N294" i="6"/>
  <c r="AW317" i="2"/>
  <c r="AU332" i="2"/>
  <c r="N330" i="6"/>
  <c r="D59" i="6"/>
  <c r="AD61" i="2"/>
  <c r="H71" i="6"/>
  <c r="J71" i="6"/>
  <c r="AD125" i="2"/>
  <c r="D123" i="6"/>
  <c r="AE145" i="2"/>
  <c r="F143" i="6"/>
  <c r="F199" i="6"/>
  <c r="AD237" i="2"/>
  <c r="D235" i="6"/>
  <c r="AD269" i="2"/>
  <c r="D267" i="6"/>
  <c r="AD277" i="2"/>
  <c r="D275" i="6"/>
  <c r="D299" i="6"/>
  <c r="AD301" i="2"/>
  <c r="D347" i="6"/>
  <c r="AD349" i="2"/>
  <c r="AM38" i="2"/>
  <c r="AN38" i="2" s="1"/>
  <c r="AO38" i="2" s="1"/>
  <c r="L36" i="6" s="1"/>
  <c r="AK178" i="2"/>
  <c r="AL178" i="2" s="1"/>
  <c r="L176" i="5" s="1"/>
  <c r="AK334" i="2"/>
  <c r="AL334" i="2" s="1"/>
  <c r="L332" i="5" s="1"/>
  <c r="D130" i="6"/>
  <c r="AD132" i="2"/>
  <c r="AU132" i="2"/>
  <c r="AD156" i="2"/>
  <c r="D154" i="6"/>
  <c r="AU156" i="2"/>
  <c r="D171" i="6"/>
  <c r="AD173" i="2"/>
  <c r="AU173" i="2"/>
  <c r="D251" i="6"/>
  <c r="AD253" i="2"/>
  <c r="AD63" i="2"/>
  <c r="D61" i="6"/>
  <c r="D177" i="6"/>
  <c r="AD179" i="2"/>
  <c r="AU179" i="2"/>
  <c r="D307" i="6"/>
  <c r="AD309" i="2"/>
  <c r="AU309" i="2"/>
  <c r="AD210" i="2"/>
  <c r="D208" i="6"/>
  <c r="AU210" i="2"/>
  <c r="D350" i="6"/>
  <c r="AD352" i="2"/>
  <c r="AU352" i="2"/>
  <c r="AD244" i="2"/>
  <c r="D242" i="6"/>
  <c r="AU244" i="2"/>
  <c r="AD143" i="2"/>
  <c r="D141" i="6"/>
  <c r="F320" i="7"/>
  <c r="AK18" i="2"/>
  <c r="AL18" i="2" s="1"/>
  <c r="L16" i="5" s="1"/>
  <c r="AK323" i="2"/>
  <c r="AL323" i="2" s="1"/>
  <c r="L321" i="5" s="1"/>
  <c r="Z18" i="2"/>
  <c r="Z30" i="2"/>
  <c r="Z46" i="2"/>
  <c r="Z58" i="2"/>
  <c r="Z66" i="2"/>
  <c r="Z39" i="2"/>
  <c r="Z60" i="2"/>
  <c r="Z77" i="2"/>
  <c r="Z85" i="2"/>
  <c r="Z101" i="2"/>
  <c r="Z109" i="2"/>
  <c r="Z129" i="2"/>
  <c r="Z145" i="2"/>
  <c r="Z169" i="2"/>
  <c r="Z177" i="2"/>
  <c r="Z205" i="2"/>
  <c r="Z213" i="2"/>
  <c r="Z14" i="2"/>
  <c r="Z26" i="2"/>
  <c r="Z38" i="2"/>
  <c r="Z42" i="2"/>
  <c r="Z62" i="2"/>
  <c r="Z12" i="2"/>
  <c r="Z28" i="2"/>
  <c r="Z55" i="2"/>
  <c r="Z81" i="2"/>
  <c r="Z97" i="2"/>
  <c r="Z121" i="2"/>
  <c r="Z153" i="2"/>
  <c r="Z165" i="2"/>
  <c r="Z173" i="2"/>
  <c r="Z189" i="2"/>
  <c r="Z201" i="2"/>
  <c r="Z209" i="2"/>
  <c r="Z225" i="2"/>
  <c r="Z241" i="2"/>
  <c r="Z253" i="2"/>
  <c r="Z277" i="2"/>
  <c r="Z50" i="2"/>
  <c r="Z70" i="2"/>
  <c r="Z61" i="2"/>
  <c r="Z89" i="2"/>
  <c r="Z113" i="2"/>
  <c r="Z133" i="2"/>
  <c r="Z193" i="2"/>
  <c r="Z217" i="2"/>
  <c r="Z233" i="2"/>
  <c r="Z245" i="2"/>
  <c r="Z261" i="2"/>
  <c r="Z273" i="2"/>
  <c r="Z285" i="2"/>
  <c r="Z305" i="2"/>
  <c r="Z321" i="2"/>
  <c r="Z337" i="2"/>
  <c r="Z349" i="2"/>
  <c r="Z24" i="2"/>
  <c r="Z35" i="2"/>
  <c r="Z41" i="2"/>
  <c r="Z57" i="2"/>
  <c r="Z88" i="2"/>
  <c r="Z112" i="2"/>
  <c r="Z124" i="2"/>
  <c r="Z140" i="2"/>
  <c r="Z156" i="2"/>
  <c r="Z168" i="2"/>
  <c r="Z192" i="2"/>
  <c r="Z204" i="2"/>
  <c r="Z212" i="2"/>
  <c r="Z232" i="2"/>
  <c r="Z244" i="2"/>
  <c r="Z256" i="2"/>
  <c r="Z280" i="2"/>
  <c r="Z292" i="2"/>
  <c r="Z304" i="2"/>
  <c r="Z316" i="2"/>
  <c r="Z324" i="2"/>
  <c r="Z348" i="2"/>
  <c r="Z78" i="2"/>
  <c r="Z86" i="2"/>
  <c r="Z110" i="2"/>
  <c r="Z118" i="2"/>
  <c r="Z131" i="2"/>
  <c r="Z142" i="2"/>
  <c r="Z155" i="2"/>
  <c r="Z166" i="2"/>
  <c r="Z174" i="2"/>
  <c r="Z187" i="2"/>
  <c r="Z198" i="2"/>
  <c r="Z235" i="2"/>
  <c r="Z246" i="2"/>
  <c r="Z262" i="2"/>
  <c r="Z275" i="2"/>
  <c r="Z286" i="2"/>
  <c r="Z299" i="2"/>
  <c r="Z315" i="2"/>
  <c r="Z350" i="2"/>
  <c r="Z52" i="2"/>
  <c r="Z87" i="2"/>
  <c r="Z138" i="2"/>
  <c r="Z215" i="2"/>
  <c r="Z298" i="2"/>
  <c r="Z343" i="2"/>
  <c r="Z175" i="2"/>
  <c r="Z17" i="2"/>
  <c r="Z114" i="2"/>
  <c r="Z159" i="2"/>
  <c r="Z274" i="2"/>
  <c r="Z306" i="2"/>
  <c r="Z271" i="2"/>
  <c r="Z335" i="2"/>
  <c r="Z59" i="2"/>
  <c r="Z167" i="2"/>
  <c r="Z231" i="2"/>
  <c r="Z295" i="2"/>
  <c r="Z327" i="2"/>
  <c r="Z23" i="2"/>
  <c r="Z45" i="2"/>
  <c r="Z141" i="2"/>
  <c r="Z161" i="2"/>
  <c r="Z185" i="2"/>
  <c r="Z229" i="2"/>
  <c r="Z257" i="2"/>
  <c r="Z297" i="2"/>
  <c r="Z317" i="2"/>
  <c r="Z333" i="2"/>
  <c r="Z345" i="2"/>
  <c r="Z353" i="2"/>
  <c r="Z25" i="2"/>
  <c r="Z56" i="2"/>
  <c r="Z76" i="2"/>
  <c r="Z96" i="2"/>
  <c r="Z108" i="2"/>
  <c r="Z120" i="2"/>
  <c r="Z136" i="2"/>
  <c r="Z152" i="2"/>
  <c r="Z164" i="2"/>
  <c r="Z176" i="2"/>
  <c r="Z188" i="2"/>
  <c r="Z196" i="2"/>
  <c r="Z200" i="2"/>
  <c r="Z220" i="2"/>
  <c r="Z228" i="2"/>
  <c r="Z268" i="2"/>
  <c r="Z288" i="2"/>
  <c r="Z312" i="2"/>
  <c r="Z336" i="2"/>
  <c r="Z344" i="2"/>
  <c r="Z356" i="2"/>
  <c r="Z357" i="2"/>
  <c r="AA357" i="2" s="1"/>
  <c r="AB357" i="2" s="1"/>
  <c r="Z36" i="2"/>
  <c r="Z68" i="2"/>
  <c r="Z32" i="2"/>
  <c r="Z64" i="2"/>
  <c r="Z75" i="2"/>
  <c r="Z94" i="2"/>
  <c r="Z107" i="2"/>
  <c r="Z139" i="2"/>
  <c r="Z150" i="2"/>
  <c r="Z163" i="2"/>
  <c r="Z171" i="2"/>
  <c r="Z182" i="2"/>
  <c r="Z195" i="2"/>
  <c r="Z211" i="2"/>
  <c r="Z222" i="2"/>
  <c r="Z230" i="2"/>
  <c r="Z243" i="2"/>
  <c r="Z283" i="2"/>
  <c r="Z294" i="2"/>
  <c r="Z310" i="2"/>
  <c r="Z323" i="2"/>
  <c r="Z334" i="2"/>
  <c r="Z347" i="2"/>
  <c r="Z20" i="2"/>
  <c r="Z37" i="2"/>
  <c r="Z74" i="2"/>
  <c r="Z247" i="2"/>
  <c r="Z279" i="2"/>
  <c r="Z330" i="2"/>
  <c r="Z143" i="2"/>
  <c r="Z322" i="2"/>
  <c r="Z95" i="2"/>
  <c r="Z210" i="2"/>
  <c r="Z255" i="2"/>
  <c r="Z287" i="2"/>
  <c r="Z338" i="2"/>
  <c r="Z130" i="2"/>
  <c r="Z239" i="2"/>
  <c r="Z303" i="2"/>
  <c r="Z154" i="2"/>
  <c r="Z218" i="2"/>
  <c r="Z282" i="2"/>
  <c r="Z314" i="2"/>
  <c r="Z98" i="2"/>
  <c r="Z194" i="2"/>
  <c r="Z10" i="2"/>
  <c r="Z54" i="2"/>
  <c r="Z29" i="2"/>
  <c r="Z93" i="2"/>
  <c r="Z137" i="2"/>
  <c r="Z221" i="2"/>
  <c r="Z249" i="2"/>
  <c r="Z281" i="2"/>
  <c r="Z325" i="2"/>
  <c r="Z9" i="2"/>
  <c r="Z40" i="2"/>
  <c r="Z80" i="2"/>
  <c r="Z100" i="2"/>
  <c r="Z128" i="2"/>
  <c r="Z180" i="2"/>
  <c r="Z236" i="2"/>
  <c r="Z260" i="2"/>
  <c r="Z284" i="2"/>
  <c r="Z308" i="2"/>
  <c r="Z328" i="2"/>
  <c r="Z15" i="2"/>
  <c r="Z115" i="2"/>
  <c r="Z158" i="2"/>
  <c r="Z179" i="2"/>
  <c r="Z203" i="2"/>
  <c r="Z227" i="2"/>
  <c r="Z251" i="2"/>
  <c r="Z267" i="2"/>
  <c r="Z291" i="2"/>
  <c r="Z318" i="2"/>
  <c r="Z339" i="2"/>
  <c r="Z63" i="2"/>
  <c r="Z106" i="2"/>
  <c r="Z183" i="2"/>
  <c r="Z82" i="2"/>
  <c r="Z178" i="2"/>
  <c r="Z351" i="2"/>
  <c r="Z90" i="2"/>
  <c r="Z186" i="2"/>
  <c r="Z22" i="2"/>
  <c r="Z44" i="2"/>
  <c r="Z105" i="2"/>
  <c r="Z181" i="2"/>
  <c r="Z301" i="2"/>
  <c r="Z329" i="2"/>
  <c r="Z19" i="2"/>
  <c r="Z67" i="2"/>
  <c r="Z84" i="2"/>
  <c r="Z104" i="2"/>
  <c r="Z132" i="2"/>
  <c r="Z160" i="2"/>
  <c r="Z184" i="2"/>
  <c r="Z216" i="2"/>
  <c r="Z240" i="2"/>
  <c r="Z264" i="2"/>
  <c r="Z332" i="2"/>
  <c r="Z352" i="2"/>
  <c r="Z34" i="2"/>
  <c r="Z71" i="2"/>
  <c r="Z117" i="2"/>
  <c r="Z149" i="2"/>
  <c r="Z197" i="2"/>
  <c r="Z237" i="2"/>
  <c r="Z265" i="2"/>
  <c r="Z289" i="2"/>
  <c r="Z309" i="2"/>
  <c r="Z51" i="2"/>
  <c r="Z72" i="2"/>
  <c r="Z92" i="2"/>
  <c r="Z116" i="2"/>
  <c r="Z144" i="2"/>
  <c r="Z172" i="2"/>
  <c r="Z248" i="2"/>
  <c r="Z272" i="2"/>
  <c r="Z296" i="2"/>
  <c r="Z47" i="2"/>
  <c r="Z33" i="2"/>
  <c r="Z99" i="2"/>
  <c r="Z123" i="2"/>
  <c r="Z147" i="2"/>
  <c r="Z190" i="2"/>
  <c r="Z214" i="2"/>
  <c r="Z238" i="2"/>
  <c r="Z259" i="2"/>
  <c r="Z278" i="2"/>
  <c r="Z302" i="2"/>
  <c r="Z326" i="2"/>
  <c r="Z49" i="2"/>
  <c r="Z151" i="2"/>
  <c r="Z234" i="2"/>
  <c r="Z258" i="2"/>
  <c r="Z48" i="2"/>
  <c r="Z127" i="2"/>
  <c r="Z223" i="2"/>
  <c r="Z319" i="2"/>
  <c r="Z207" i="2"/>
  <c r="Z354" i="2"/>
  <c r="Z122" i="2"/>
  <c r="Z250" i="2"/>
  <c r="Z111" i="2"/>
  <c r="Z157" i="2"/>
  <c r="Z293" i="2"/>
  <c r="Z358" i="2"/>
  <c r="AA358" i="2" s="1"/>
  <c r="AB358" i="2" s="1"/>
  <c r="Z276" i="2"/>
  <c r="Z43" i="2"/>
  <c r="Z102" i="2"/>
  <c r="Z331" i="2"/>
  <c r="Z31" i="2"/>
  <c r="Z170" i="2"/>
  <c r="Z311" i="2"/>
  <c r="Z242" i="2"/>
  <c r="Z226" i="2"/>
  <c r="Z135" i="2"/>
  <c r="Z346" i="2"/>
  <c r="Z13" i="2"/>
  <c r="Z313" i="2"/>
  <c r="Z208" i="2"/>
  <c r="Z300" i="2"/>
  <c r="Z21" i="2"/>
  <c r="Z65" i="2"/>
  <c r="Z206" i="2"/>
  <c r="Z254" i="2"/>
  <c r="Z342" i="2"/>
  <c r="Z69" i="2"/>
  <c r="Z202" i="2"/>
  <c r="Z79" i="2"/>
  <c r="Z290" i="2"/>
  <c r="Z199" i="2"/>
  <c r="Z341" i="2"/>
  <c r="Z148" i="2"/>
  <c r="Z224" i="2"/>
  <c r="Z320" i="2"/>
  <c r="Z53" i="2"/>
  <c r="Z83" i="2"/>
  <c r="Z126" i="2"/>
  <c r="Z219" i="2"/>
  <c r="Z307" i="2"/>
  <c r="Z355" i="2"/>
  <c r="Z146" i="2"/>
  <c r="Z16" i="2"/>
  <c r="Z263" i="2"/>
  <c r="Z162" i="2"/>
  <c r="Z340" i="2"/>
  <c r="Z191" i="2"/>
  <c r="Z73" i="2"/>
  <c r="Z11" i="2"/>
  <c r="Z119" i="2"/>
  <c r="Z27" i="2"/>
  <c r="Z125" i="2"/>
  <c r="Z91" i="2"/>
  <c r="Z270" i="2"/>
  <c r="Z266" i="2"/>
  <c r="Z103" i="2"/>
  <c r="Z269" i="2"/>
  <c r="Z134" i="2"/>
  <c r="Z252" i="2"/>
  <c r="AN6" i="2"/>
  <c r="BE4" i="2" s="1"/>
  <c r="AD93" i="2"/>
  <c r="D91" i="6"/>
  <c r="AU93" i="2"/>
  <c r="D172" i="6"/>
  <c r="AD174" i="2"/>
  <c r="AD337" i="2"/>
  <c r="D335" i="6"/>
  <c r="AU337" i="2"/>
  <c r="D116" i="6"/>
  <c r="AD118" i="2"/>
  <c r="AU118" i="2"/>
  <c r="D311" i="6"/>
  <c r="AD313" i="2"/>
  <c r="AU313" i="2"/>
  <c r="D305" i="6"/>
  <c r="AD307" i="2"/>
  <c r="AU307" i="2"/>
  <c r="D265" i="6"/>
  <c r="AD267" i="2"/>
  <c r="AU267" i="2"/>
  <c r="AD286" i="2"/>
  <c r="D284" i="6"/>
  <c r="AU286" i="2"/>
  <c r="D94" i="6"/>
  <c r="AD96" i="2"/>
  <c r="AU96" i="2"/>
  <c r="AD268" i="2"/>
  <c r="D266" i="6"/>
  <c r="AU268" i="2"/>
  <c r="D149" i="6"/>
  <c r="AD151" i="2"/>
  <c r="AU151" i="2"/>
  <c r="D250" i="6"/>
  <c r="AD252" i="2"/>
  <c r="AU252" i="2"/>
  <c r="AK66" i="2"/>
  <c r="AL66" i="2" s="1"/>
  <c r="L64" i="5" s="1"/>
  <c r="AK125" i="2"/>
  <c r="AL125" i="2" s="1"/>
  <c r="L123" i="5" s="1"/>
  <c r="AK63" i="2"/>
  <c r="AL63" i="2" s="1"/>
  <c r="L61" i="5" s="1"/>
  <c r="AK220" i="2"/>
  <c r="AL220" i="2" s="1"/>
  <c r="L218" i="5" s="1"/>
  <c r="AK108" i="2"/>
  <c r="AL108" i="2" s="1"/>
  <c r="L106" i="5" s="1"/>
  <c r="AK225" i="2"/>
  <c r="AL225" i="2" s="1"/>
  <c r="L223" i="5" s="1"/>
  <c r="AK203" i="2"/>
  <c r="AL203" i="2" s="1"/>
  <c r="L201" i="5" s="1"/>
  <c r="AK327" i="2"/>
  <c r="AL327" i="2" s="1"/>
  <c r="L325" i="5" s="1"/>
  <c r="AA6" i="2"/>
  <c r="AR4" i="2" s="1"/>
  <c r="AM123" i="2"/>
  <c r="AN123" i="2" s="1"/>
  <c r="AO123" i="2" s="1"/>
  <c r="L121" i="6" s="1"/>
  <c r="AM215" i="2"/>
  <c r="AN215" i="2" s="1"/>
  <c r="AO215" i="2" s="1"/>
  <c r="L213" i="6" s="1"/>
  <c r="AM331" i="2"/>
  <c r="AN331" i="2" s="1"/>
  <c r="AO331" i="2" s="1"/>
  <c r="L329" i="6" s="1"/>
  <c r="AM355" i="2"/>
  <c r="AN355" i="2" s="1"/>
  <c r="AO355" i="2" s="1"/>
  <c r="L353" i="6" s="1"/>
  <c r="AM184" i="2"/>
  <c r="AN184" i="2" s="1"/>
  <c r="AO184" i="2" s="1"/>
  <c r="L182" i="6" s="1"/>
  <c r="AM256" i="2"/>
  <c r="AN256" i="2" s="1"/>
  <c r="AO256" i="2" s="1"/>
  <c r="L254" i="6" s="1"/>
  <c r="AM329" i="2"/>
  <c r="AN329" i="2" s="1"/>
  <c r="AO329" i="2" s="1"/>
  <c r="L327" i="6" s="1"/>
  <c r="AM95" i="2"/>
  <c r="AN95" i="2" s="1"/>
  <c r="AO95" i="2" s="1"/>
  <c r="L93" i="6" s="1"/>
  <c r="AM15" i="2"/>
  <c r="AN15" i="2" s="1"/>
  <c r="AO15" i="2" s="1"/>
  <c r="L13" i="6" s="1"/>
  <c r="AM252" i="2"/>
  <c r="AN252" i="2" s="1"/>
  <c r="AO252" i="2" s="1"/>
  <c r="L250" i="6" s="1"/>
  <c r="AM260" i="2"/>
  <c r="AN260" i="2" s="1"/>
  <c r="AO260" i="2" s="1"/>
  <c r="L258" i="6" s="1"/>
  <c r="AM13" i="2"/>
  <c r="AN13" i="2" s="1"/>
  <c r="AO13" i="2" s="1"/>
  <c r="L11" i="6" s="1"/>
  <c r="AM49" i="2"/>
  <c r="AN49" i="2" s="1"/>
  <c r="AO49" i="2" s="1"/>
  <c r="L47" i="6" s="1"/>
  <c r="AM51" i="2"/>
  <c r="AN51" i="2" s="1"/>
  <c r="AO51" i="2" s="1"/>
  <c r="L49" i="6" s="1"/>
  <c r="AM97" i="2"/>
  <c r="AN97" i="2" s="1"/>
  <c r="AO97" i="2" s="1"/>
  <c r="L95" i="6" s="1"/>
  <c r="AM109" i="2"/>
  <c r="AN109" i="2" s="1"/>
  <c r="AO109" i="2" s="1"/>
  <c r="L107" i="6" s="1"/>
  <c r="AM344" i="2"/>
  <c r="AN344" i="2" s="1"/>
  <c r="AO344" i="2" s="1"/>
  <c r="L342" i="6" s="1"/>
  <c r="AM12" i="2"/>
  <c r="AN12" i="2" s="1"/>
  <c r="AO12" i="2" s="1"/>
  <c r="L10" i="6" s="1"/>
  <c r="AM308" i="2"/>
  <c r="AN308" i="2" s="1"/>
  <c r="AO308" i="2" s="1"/>
  <c r="L306" i="6" s="1"/>
  <c r="AM99" i="2"/>
  <c r="AN99" i="2" s="1"/>
  <c r="AO99" i="2" s="1"/>
  <c r="L97" i="6" s="1"/>
  <c r="AM31" i="2"/>
  <c r="AN31" i="2" s="1"/>
  <c r="AO31" i="2" s="1"/>
  <c r="L29" i="6" s="1"/>
  <c r="AM324" i="2"/>
  <c r="AN324" i="2" s="1"/>
  <c r="AO324" i="2" s="1"/>
  <c r="L322" i="6" s="1"/>
  <c r="AM338" i="2"/>
  <c r="AN338" i="2" s="1"/>
  <c r="AO338" i="2" s="1"/>
  <c r="L336" i="6" s="1"/>
  <c r="AM26" i="2"/>
  <c r="AN26" i="2" s="1"/>
  <c r="AO26" i="2" s="1"/>
  <c r="L24" i="6" s="1"/>
  <c r="AM30" i="2"/>
  <c r="AN30" i="2" s="1"/>
  <c r="AO30" i="2" s="1"/>
  <c r="L28" i="6" s="1"/>
  <c r="AM44" i="2"/>
  <c r="AN44" i="2" s="1"/>
  <c r="AO44" i="2" s="1"/>
  <c r="L42" i="6" s="1"/>
  <c r="AM61" i="2"/>
  <c r="AN61" i="2" s="1"/>
  <c r="AO61" i="2" s="1"/>
  <c r="L59" i="6" s="1"/>
  <c r="AM65" i="2"/>
  <c r="AN65" i="2" s="1"/>
  <c r="AO65" i="2" s="1"/>
  <c r="L63" i="6" s="1"/>
  <c r="AM68" i="2"/>
  <c r="AN68" i="2" s="1"/>
  <c r="AO68" i="2" s="1"/>
  <c r="L66" i="6" s="1"/>
  <c r="AM72" i="2"/>
  <c r="AN72" i="2" s="1"/>
  <c r="AO72" i="2" s="1"/>
  <c r="L70" i="6" s="1"/>
  <c r="AM79" i="2"/>
  <c r="AN79" i="2" s="1"/>
  <c r="AO79" i="2" s="1"/>
  <c r="L77" i="6" s="1"/>
  <c r="AM237" i="2"/>
  <c r="AN237" i="2" s="1"/>
  <c r="AO237" i="2" s="1"/>
  <c r="L235" i="6" s="1"/>
  <c r="AM233" i="2"/>
  <c r="AN233" i="2" s="1"/>
  <c r="AO233" i="2" s="1"/>
  <c r="L231" i="6" s="1"/>
  <c r="AM232" i="2"/>
  <c r="AN232" i="2" s="1"/>
  <c r="AO232" i="2" s="1"/>
  <c r="L230" i="6" s="1"/>
  <c r="AM239" i="2"/>
  <c r="AN239" i="2" s="1"/>
  <c r="AO239" i="2" s="1"/>
  <c r="L237" i="6" s="1"/>
  <c r="AM242" i="2"/>
  <c r="AN242" i="2" s="1"/>
  <c r="AO242" i="2" s="1"/>
  <c r="L240" i="6" s="1"/>
  <c r="AM248" i="2"/>
  <c r="AN248" i="2" s="1"/>
  <c r="AO248" i="2" s="1"/>
  <c r="L246" i="6" s="1"/>
  <c r="AM267" i="2"/>
  <c r="AN267" i="2" s="1"/>
  <c r="AO267" i="2" s="1"/>
  <c r="L265" i="6" s="1"/>
  <c r="AM271" i="2"/>
  <c r="AN271" i="2" s="1"/>
  <c r="AO271" i="2" s="1"/>
  <c r="L269" i="6" s="1"/>
  <c r="AM285" i="2"/>
  <c r="AN285" i="2" s="1"/>
  <c r="AO285" i="2" s="1"/>
  <c r="L283" i="6" s="1"/>
  <c r="AM290" i="2"/>
  <c r="AN290" i="2" s="1"/>
  <c r="AO290" i="2" s="1"/>
  <c r="L288" i="6" s="1"/>
  <c r="AM291" i="2"/>
  <c r="AN291" i="2" s="1"/>
  <c r="AO291" i="2" s="1"/>
  <c r="L289" i="6" s="1"/>
  <c r="AM298" i="2"/>
  <c r="AN298" i="2" s="1"/>
  <c r="AO298" i="2" s="1"/>
  <c r="L296" i="6" s="1"/>
  <c r="AM313" i="2"/>
  <c r="AN313" i="2" s="1"/>
  <c r="AO313" i="2" s="1"/>
  <c r="L311" i="6" s="1"/>
  <c r="AM346" i="2"/>
  <c r="AN346" i="2" s="1"/>
  <c r="AO346" i="2" s="1"/>
  <c r="L344" i="6" s="1"/>
  <c r="AM351" i="2"/>
  <c r="AN351" i="2" s="1"/>
  <c r="AO351" i="2" s="1"/>
  <c r="L349" i="6" s="1"/>
  <c r="AM314" i="2"/>
  <c r="AN314" i="2" s="1"/>
  <c r="AO314" i="2" s="1"/>
  <c r="L312" i="6" s="1"/>
  <c r="AM309" i="2"/>
  <c r="AN309" i="2" s="1"/>
  <c r="AO309" i="2" s="1"/>
  <c r="L307" i="6" s="1"/>
  <c r="AM295" i="2"/>
  <c r="AN295" i="2" s="1"/>
  <c r="AO295" i="2" s="1"/>
  <c r="L293" i="6" s="1"/>
  <c r="AM287" i="2"/>
  <c r="AN287" i="2" s="1"/>
  <c r="AO287" i="2" s="1"/>
  <c r="L285" i="6" s="1"/>
  <c r="AM283" i="2"/>
  <c r="AN283" i="2" s="1"/>
  <c r="AO283" i="2" s="1"/>
  <c r="L281" i="6" s="1"/>
  <c r="AM280" i="2"/>
  <c r="AN280" i="2" s="1"/>
  <c r="AO280" i="2" s="1"/>
  <c r="L278" i="6" s="1"/>
  <c r="AM222" i="2"/>
  <c r="AN222" i="2" s="1"/>
  <c r="AO222" i="2" s="1"/>
  <c r="L220" i="6" s="1"/>
  <c r="AM220" i="2"/>
  <c r="AN220" i="2" s="1"/>
  <c r="AO220" i="2" s="1"/>
  <c r="L218" i="6" s="1"/>
  <c r="AM219" i="2"/>
  <c r="AN219" i="2" s="1"/>
  <c r="AO219" i="2" s="1"/>
  <c r="L217" i="6" s="1"/>
  <c r="AM212" i="2"/>
  <c r="AN212" i="2" s="1"/>
  <c r="AO212" i="2" s="1"/>
  <c r="L210" i="6" s="1"/>
  <c r="AM206" i="2"/>
  <c r="AN206" i="2" s="1"/>
  <c r="AO206" i="2" s="1"/>
  <c r="L204" i="6" s="1"/>
  <c r="AM203" i="2"/>
  <c r="AN203" i="2" s="1"/>
  <c r="AO203" i="2" s="1"/>
  <c r="L201" i="6" s="1"/>
  <c r="AM200" i="2"/>
  <c r="AN200" i="2" s="1"/>
  <c r="AO200" i="2" s="1"/>
  <c r="L198" i="6" s="1"/>
  <c r="AM164" i="2"/>
  <c r="AN164" i="2" s="1"/>
  <c r="AO164" i="2" s="1"/>
  <c r="L162" i="6" s="1"/>
  <c r="AM163" i="2"/>
  <c r="AN163" i="2" s="1"/>
  <c r="AO163" i="2" s="1"/>
  <c r="L161" i="6" s="1"/>
  <c r="AM157" i="2"/>
  <c r="AN157" i="2" s="1"/>
  <c r="AO157" i="2" s="1"/>
  <c r="L155" i="6" s="1"/>
  <c r="AM140" i="2"/>
  <c r="AN140" i="2" s="1"/>
  <c r="AO140" i="2" s="1"/>
  <c r="L138" i="6" s="1"/>
  <c r="AM134" i="2"/>
  <c r="AN134" i="2" s="1"/>
  <c r="AO134" i="2" s="1"/>
  <c r="L132" i="6" s="1"/>
  <c r="AM24" i="2"/>
  <c r="AN24" i="2" s="1"/>
  <c r="AO24" i="2" s="1"/>
  <c r="L22" i="6" s="1"/>
  <c r="AM41" i="2"/>
  <c r="AN41" i="2" s="1"/>
  <c r="AO41" i="2" s="1"/>
  <c r="L39" i="6" s="1"/>
  <c r="AM50" i="2"/>
  <c r="AN50" i="2" s="1"/>
  <c r="AO50" i="2" s="1"/>
  <c r="L48" i="6" s="1"/>
  <c r="AM56" i="2"/>
  <c r="AN56" i="2" s="1"/>
  <c r="AO56" i="2" s="1"/>
  <c r="L54" i="6" s="1"/>
  <c r="AM64" i="2"/>
  <c r="AN64" i="2" s="1"/>
  <c r="AO64" i="2" s="1"/>
  <c r="L62" i="6" s="1"/>
  <c r="AM80" i="2"/>
  <c r="AN80" i="2" s="1"/>
  <c r="AO80" i="2" s="1"/>
  <c r="L78" i="6" s="1"/>
  <c r="AM84" i="2"/>
  <c r="AN84" i="2" s="1"/>
  <c r="AO84" i="2" s="1"/>
  <c r="L82" i="6" s="1"/>
  <c r="AM111" i="2"/>
  <c r="AN111" i="2" s="1"/>
  <c r="AO111" i="2" s="1"/>
  <c r="L109" i="6" s="1"/>
  <c r="AM118" i="2"/>
  <c r="AN118" i="2" s="1"/>
  <c r="AO118" i="2" s="1"/>
  <c r="L116" i="6" s="1"/>
  <c r="AM122" i="2"/>
  <c r="AN122" i="2" s="1"/>
  <c r="AO122" i="2" s="1"/>
  <c r="L120" i="6" s="1"/>
  <c r="AM127" i="2"/>
  <c r="AN127" i="2" s="1"/>
  <c r="AO127" i="2" s="1"/>
  <c r="L125" i="6" s="1"/>
  <c r="AM133" i="2"/>
  <c r="AN133" i="2" s="1"/>
  <c r="AO133" i="2" s="1"/>
  <c r="L131" i="6" s="1"/>
  <c r="AM150" i="2"/>
  <c r="AN150" i="2" s="1"/>
  <c r="AO150" i="2" s="1"/>
  <c r="L148" i="6" s="1"/>
  <c r="AM171" i="2"/>
  <c r="AN171" i="2" s="1"/>
  <c r="AO171" i="2" s="1"/>
  <c r="L169" i="6" s="1"/>
  <c r="AM175" i="2"/>
  <c r="AN175" i="2" s="1"/>
  <c r="AO175" i="2" s="1"/>
  <c r="L173" i="6" s="1"/>
  <c r="AM196" i="2"/>
  <c r="AN196" i="2" s="1"/>
  <c r="AO196" i="2" s="1"/>
  <c r="L194" i="6" s="1"/>
  <c r="AM214" i="2"/>
  <c r="AN214" i="2" s="1"/>
  <c r="AO214" i="2" s="1"/>
  <c r="L212" i="6" s="1"/>
  <c r="AM218" i="2"/>
  <c r="AN218" i="2" s="1"/>
  <c r="AO218" i="2" s="1"/>
  <c r="L216" i="6" s="1"/>
  <c r="AM224" i="2"/>
  <c r="AN224" i="2" s="1"/>
  <c r="AO224" i="2" s="1"/>
  <c r="L222" i="6" s="1"/>
  <c r="AM247" i="2"/>
  <c r="AN247" i="2" s="1"/>
  <c r="AO247" i="2" s="1"/>
  <c r="L245" i="6" s="1"/>
  <c r="AM251" i="2"/>
  <c r="AN251" i="2" s="1"/>
  <c r="AO251" i="2" s="1"/>
  <c r="L249" i="6" s="1"/>
  <c r="AM263" i="2"/>
  <c r="AN263" i="2" s="1"/>
  <c r="AO263" i="2" s="1"/>
  <c r="L261" i="6" s="1"/>
  <c r="AM279" i="2"/>
  <c r="AN279" i="2" s="1"/>
  <c r="AO279" i="2" s="1"/>
  <c r="L277" i="6" s="1"/>
  <c r="AM288" i="2"/>
  <c r="AN288" i="2" s="1"/>
  <c r="AO288" i="2" s="1"/>
  <c r="L286" i="6" s="1"/>
  <c r="AM304" i="2"/>
  <c r="AN304" i="2" s="1"/>
  <c r="AO304" i="2" s="1"/>
  <c r="L302" i="6" s="1"/>
  <c r="AM307" i="2"/>
  <c r="AN307" i="2" s="1"/>
  <c r="AO307" i="2" s="1"/>
  <c r="L305" i="6" s="1"/>
  <c r="AM330" i="2"/>
  <c r="AN330" i="2" s="1"/>
  <c r="AO330" i="2" s="1"/>
  <c r="L328" i="6" s="1"/>
  <c r="AM243" i="2"/>
  <c r="AN243" i="2" s="1"/>
  <c r="AO243" i="2" s="1"/>
  <c r="L241" i="6" s="1"/>
  <c r="AM228" i="2"/>
  <c r="AN228" i="2" s="1"/>
  <c r="AO228" i="2" s="1"/>
  <c r="L226" i="6" s="1"/>
  <c r="AM194" i="2"/>
  <c r="AN194" i="2" s="1"/>
  <c r="AO194" i="2" s="1"/>
  <c r="L192" i="6" s="1"/>
  <c r="AM166" i="2"/>
  <c r="AN166" i="2" s="1"/>
  <c r="AO166" i="2" s="1"/>
  <c r="L164" i="6" s="1"/>
  <c r="AM131" i="2"/>
  <c r="AN131" i="2" s="1"/>
  <c r="AO131" i="2" s="1"/>
  <c r="L129" i="6" s="1"/>
  <c r="AM89" i="2"/>
  <c r="AN89" i="2" s="1"/>
  <c r="AO89" i="2" s="1"/>
  <c r="L87" i="6" s="1"/>
  <c r="AM96" i="2"/>
  <c r="AN96" i="2" s="1"/>
  <c r="AO96" i="2" s="1"/>
  <c r="L94" i="6" s="1"/>
  <c r="AM102" i="2"/>
  <c r="AN102" i="2" s="1"/>
  <c r="AO102" i="2" s="1"/>
  <c r="L100" i="6" s="1"/>
  <c r="AM128" i="2"/>
  <c r="AN128" i="2" s="1"/>
  <c r="AO128" i="2" s="1"/>
  <c r="L126" i="6" s="1"/>
  <c r="AM148" i="2"/>
  <c r="AN148" i="2" s="1"/>
  <c r="AO148" i="2" s="1"/>
  <c r="L146" i="6" s="1"/>
  <c r="AM156" i="2"/>
  <c r="AN156" i="2" s="1"/>
  <c r="AO156" i="2" s="1"/>
  <c r="L154" i="6" s="1"/>
  <c r="AM186" i="2"/>
  <c r="AN186" i="2" s="1"/>
  <c r="AO186" i="2" s="1"/>
  <c r="L184" i="6" s="1"/>
  <c r="AM195" i="2"/>
  <c r="AN195" i="2" s="1"/>
  <c r="AO195" i="2" s="1"/>
  <c r="L193" i="6" s="1"/>
  <c r="AM204" i="2"/>
  <c r="AN204" i="2" s="1"/>
  <c r="AO204" i="2" s="1"/>
  <c r="L202" i="6" s="1"/>
  <c r="AM210" i="2"/>
  <c r="AN210" i="2" s="1"/>
  <c r="AO210" i="2" s="1"/>
  <c r="L208" i="6" s="1"/>
  <c r="AM14" i="2"/>
  <c r="AN14" i="2" s="1"/>
  <c r="AO14" i="2" s="1"/>
  <c r="L12" i="6" s="1"/>
  <c r="AM37" i="2"/>
  <c r="AN37" i="2" s="1"/>
  <c r="AO37" i="2" s="1"/>
  <c r="L35" i="6" s="1"/>
  <c r="AM52" i="2"/>
  <c r="AN52" i="2" s="1"/>
  <c r="AO52" i="2" s="1"/>
  <c r="L50" i="6" s="1"/>
  <c r="AM62" i="2"/>
  <c r="AN62" i="2" s="1"/>
  <c r="AO62" i="2" s="1"/>
  <c r="L60" i="6" s="1"/>
  <c r="AM70" i="2"/>
  <c r="AN70" i="2" s="1"/>
  <c r="AO70" i="2" s="1"/>
  <c r="L68" i="6" s="1"/>
  <c r="AM88" i="2"/>
  <c r="AN88" i="2" s="1"/>
  <c r="AO88" i="2" s="1"/>
  <c r="L86" i="6" s="1"/>
  <c r="AM98" i="2"/>
  <c r="AN98" i="2" s="1"/>
  <c r="AO98" i="2" s="1"/>
  <c r="L96" i="6" s="1"/>
  <c r="AM107" i="2"/>
  <c r="AN107" i="2" s="1"/>
  <c r="AO107" i="2" s="1"/>
  <c r="L105" i="6" s="1"/>
  <c r="AM120" i="2"/>
  <c r="AN120" i="2" s="1"/>
  <c r="AO120" i="2" s="1"/>
  <c r="L118" i="6" s="1"/>
  <c r="AM139" i="2"/>
  <c r="AN139" i="2" s="1"/>
  <c r="AO139" i="2" s="1"/>
  <c r="L137" i="6" s="1"/>
  <c r="AM152" i="2"/>
  <c r="AN152" i="2" s="1"/>
  <c r="AO152" i="2" s="1"/>
  <c r="L150" i="6" s="1"/>
  <c r="AM160" i="2"/>
  <c r="AN160" i="2" s="1"/>
  <c r="AO160" i="2" s="1"/>
  <c r="L158" i="6" s="1"/>
  <c r="AM178" i="2"/>
  <c r="AN178" i="2" s="1"/>
  <c r="AO178" i="2" s="1"/>
  <c r="L176" i="6" s="1"/>
  <c r="AM188" i="2"/>
  <c r="AN188" i="2" s="1"/>
  <c r="AO188" i="2" s="1"/>
  <c r="L186" i="6" s="1"/>
  <c r="AM202" i="2"/>
  <c r="AN202" i="2" s="1"/>
  <c r="AO202" i="2" s="1"/>
  <c r="L200" i="6" s="1"/>
  <c r="AM225" i="2"/>
  <c r="AN225" i="2" s="1"/>
  <c r="AO225" i="2" s="1"/>
  <c r="L223" i="6" s="1"/>
  <c r="AM217" i="2"/>
  <c r="AN217" i="2" s="1"/>
  <c r="AO217" i="2" s="1"/>
  <c r="L215" i="6" s="1"/>
  <c r="AM161" i="2"/>
  <c r="AN161" i="2" s="1"/>
  <c r="AO161" i="2" s="1"/>
  <c r="L159" i="6" s="1"/>
  <c r="AM32" i="2"/>
  <c r="AN32" i="2" s="1"/>
  <c r="AO32" i="2" s="1"/>
  <c r="L30" i="6" s="1"/>
  <c r="AM126" i="2"/>
  <c r="AN126" i="2" s="1"/>
  <c r="AO126" i="2" s="1"/>
  <c r="L124" i="6" s="1"/>
  <c r="AM230" i="2"/>
  <c r="AN230" i="2" s="1"/>
  <c r="AO230" i="2" s="1"/>
  <c r="L228" i="6" s="1"/>
  <c r="AM255" i="2"/>
  <c r="AN255" i="2" s="1"/>
  <c r="AO255" i="2" s="1"/>
  <c r="L253" i="6" s="1"/>
  <c r="AM277" i="2"/>
  <c r="AN277" i="2" s="1"/>
  <c r="AO277" i="2" s="1"/>
  <c r="L275" i="6" s="1"/>
  <c r="AM325" i="2"/>
  <c r="AN325" i="2" s="1"/>
  <c r="AO325" i="2" s="1"/>
  <c r="L323" i="6" s="1"/>
  <c r="AM317" i="2"/>
  <c r="AN317" i="2" s="1"/>
  <c r="AO317" i="2" s="1"/>
  <c r="L315" i="6" s="1"/>
  <c r="AM261" i="2"/>
  <c r="AN261" i="2" s="1"/>
  <c r="AO261" i="2" s="1"/>
  <c r="L259" i="6" s="1"/>
  <c r="AM108" i="2"/>
  <c r="AN108" i="2" s="1"/>
  <c r="AO108" i="2" s="1"/>
  <c r="L106" i="6" s="1"/>
  <c r="AM28" i="2"/>
  <c r="AN28" i="2" s="1"/>
  <c r="AO28" i="2" s="1"/>
  <c r="L26" i="6" s="1"/>
  <c r="AM322" i="2"/>
  <c r="AN322" i="2" s="1"/>
  <c r="AO322" i="2" s="1"/>
  <c r="L320" i="6" s="1"/>
  <c r="AM249" i="2"/>
  <c r="AN249" i="2" s="1"/>
  <c r="AO249" i="2" s="1"/>
  <c r="L247" i="6" s="1"/>
  <c r="AM205" i="2"/>
  <c r="AN205" i="2" s="1"/>
  <c r="AO205" i="2" s="1"/>
  <c r="L203" i="6" s="1"/>
  <c r="AM115" i="2"/>
  <c r="AN115" i="2" s="1"/>
  <c r="AO115" i="2" s="1"/>
  <c r="L113" i="6" s="1"/>
  <c r="AM93" i="2"/>
  <c r="AN93" i="2" s="1"/>
  <c r="AO93" i="2" s="1"/>
  <c r="L91" i="6" s="1"/>
  <c r="AM349" i="2"/>
  <c r="AN349" i="2" s="1"/>
  <c r="AO349" i="2" s="1"/>
  <c r="L347" i="6" s="1"/>
  <c r="AM300" i="2"/>
  <c r="AN300" i="2" s="1"/>
  <c r="AO300" i="2" s="1"/>
  <c r="L298" i="6" s="1"/>
  <c r="AM201" i="2"/>
  <c r="AN201" i="2" s="1"/>
  <c r="AO201" i="2" s="1"/>
  <c r="L199" i="6" s="1"/>
  <c r="AM145" i="2"/>
  <c r="AN145" i="2" s="1"/>
  <c r="AO145" i="2" s="1"/>
  <c r="L143" i="6" s="1"/>
  <c r="AM83" i="2"/>
  <c r="AN83" i="2" s="1"/>
  <c r="AO83" i="2" s="1"/>
  <c r="L81" i="6" s="1"/>
  <c r="AM92" i="2"/>
  <c r="AN92" i="2" s="1"/>
  <c r="AO92" i="2" s="1"/>
  <c r="L90" i="6" s="1"/>
  <c r="AM100" i="2"/>
  <c r="AN100" i="2" s="1"/>
  <c r="AO100" i="2" s="1"/>
  <c r="L98" i="6" s="1"/>
  <c r="AM112" i="2"/>
  <c r="AN112" i="2" s="1"/>
  <c r="AO112" i="2" s="1"/>
  <c r="L110" i="6" s="1"/>
  <c r="AM136" i="2"/>
  <c r="AN136" i="2" s="1"/>
  <c r="AO136" i="2" s="1"/>
  <c r="L134" i="6" s="1"/>
  <c r="AM154" i="2"/>
  <c r="AN154" i="2" s="1"/>
  <c r="AO154" i="2" s="1"/>
  <c r="L152" i="6" s="1"/>
  <c r="AM162" i="2"/>
  <c r="AN162" i="2" s="1"/>
  <c r="AO162" i="2" s="1"/>
  <c r="L160" i="6" s="1"/>
  <c r="AM189" i="2"/>
  <c r="AN189" i="2" s="1"/>
  <c r="AO189" i="2" s="1"/>
  <c r="L187" i="6" s="1"/>
  <c r="AM198" i="2"/>
  <c r="AN198" i="2" s="1"/>
  <c r="AO198" i="2" s="1"/>
  <c r="L196" i="6" s="1"/>
  <c r="AM207" i="2"/>
  <c r="AN207" i="2" s="1"/>
  <c r="AO207" i="2" s="1"/>
  <c r="L205" i="6" s="1"/>
  <c r="AM227" i="2"/>
  <c r="AN227" i="2" s="1"/>
  <c r="AO227" i="2" s="1"/>
  <c r="L225" i="6" s="1"/>
  <c r="AM29" i="2"/>
  <c r="AN29" i="2" s="1"/>
  <c r="AO29" i="2" s="1"/>
  <c r="L27" i="6" s="1"/>
  <c r="AM40" i="2"/>
  <c r="AN40" i="2" s="1"/>
  <c r="AO40" i="2" s="1"/>
  <c r="L38" i="6" s="1"/>
  <c r="AM53" i="2"/>
  <c r="AN53" i="2" s="1"/>
  <c r="AO53" i="2" s="1"/>
  <c r="L51" i="6" s="1"/>
  <c r="AM69" i="2"/>
  <c r="AN69" i="2" s="1"/>
  <c r="AO69" i="2" s="1"/>
  <c r="L67" i="6" s="1"/>
  <c r="AM76" i="2"/>
  <c r="AN76" i="2" s="1"/>
  <c r="AO76" i="2" s="1"/>
  <c r="L74" i="6" s="1"/>
  <c r="AM94" i="2"/>
  <c r="AN94" i="2" s="1"/>
  <c r="AO94" i="2" s="1"/>
  <c r="L92" i="6" s="1"/>
  <c r="AM101" i="2"/>
  <c r="AN101" i="2" s="1"/>
  <c r="AO101" i="2" s="1"/>
  <c r="L99" i="6" s="1"/>
  <c r="AM119" i="2"/>
  <c r="AN119" i="2" s="1"/>
  <c r="AO119" i="2" s="1"/>
  <c r="L117" i="6" s="1"/>
  <c r="AM138" i="2"/>
  <c r="AN138" i="2" s="1"/>
  <c r="AO138" i="2" s="1"/>
  <c r="L136" i="6" s="1"/>
  <c r="AM142" i="2"/>
  <c r="AN142" i="2" s="1"/>
  <c r="AO142" i="2" s="1"/>
  <c r="L140" i="6" s="1"/>
  <c r="AM159" i="2"/>
  <c r="AN159" i="2" s="1"/>
  <c r="AO159" i="2" s="1"/>
  <c r="L157" i="6" s="1"/>
  <c r="AM176" i="2"/>
  <c r="AN176" i="2" s="1"/>
  <c r="AO176" i="2" s="1"/>
  <c r="L174" i="6" s="1"/>
  <c r="AM181" i="2"/>
  <c r="AN181" i="2" s="1"/>
  <c r="AO181" i="2" s="1"/>
  <c r="L179" i="6" s="1"/>
  <c r="AM192" i="2"/>
  <c r="AN192" i="2" s="1"/>
  <c r="AO192" i="2" s="1"/>
  <c r="L190" i="6" s="1"/>
  <c r="AM229" i="2"/>
  <c r="AN229" i="2" s="1"/>
  <c r="AO229" i="2" s="1"/>
  <c r="L227" i="6" s="1"/>
  <c r="AM221" i="2"/>
  <c r="AN221" i="2" s="1"/>
  <c r="AO221" i="2" s="1"/>
  <c r="L219" i="6" s="1"/>
  <c r="AM213" i="2"/>
  <c r="AN213" i="2" s="1"/>
  <c r="AO213" i="2" s="1"/>
  <c r="L211" i="6" s="1"/>
  <c r="AM153" i="2"/>
  <c r="AN153" i="2" s="1"/>
  <c r="AO153" i="2" s="1"/>
  <c r="L151" i="6" s="1"/>
  <c r="AM33" i="2"/>
  <c r="AN33" i="2" s="1"/>
  <c r="AO33" i="2" s="1"/>
  <c r="L31" i="6" s="1"/>
  <c r="AM191" i="2"/>
  <c r="AN191" i="2" s="1"/>
  <c r="AO191" i="2" s="1"/>
  <c r="L189" i="6" s="1"/>
  <c r="AM234" i="2"/>
  <c r="AN234" i="2" s="1"/>
  <c r="AO234" i="2" s="1"/>
  <c r="L232" i="6" s="1"/>
  <c r="AM274" i="2"/>
  <c r="AN274" i="2" s="1"/>
  <c r="AO274" i="2" s="1"/>
  <c r="L272" i="6" s="1"/>
  <c r="AM306" i="2"/>
  <c r="AN306" i="2" s="1"/>
  <c r="AO306" i="2" s="1"/>
  <c r="L304" i="6" s="1"/>
  <c r="AM327" i="2"/>
  <c r="AN327" i="2" s="1"/>
  <c r="AO327" i="2" s="1"/>
  <c r="L325" i="6" s="1"/>
  <c r="AM272" i="2"/>
  <c r="AN272" i="2" s="1"/>
  <c r="AO272" i="2" s="1"/>
  <c r="L270" i="6" s="1"/>
  <c r="AM187" i="2"/>
  <c r="AN187" i="2" s="1"/>
  <c r="AO187" i="2" s="1"/>
  <c r="L185" i="6" s="1"/>
  <c r="AM87" i="2"/>
  <c r="AN87" i="2" s="1"/>
  <c r="AO87" i="2" s="1"/>
  <c r="L85" i="6" s="1"/>
  <c r="AM342" i="2"/>
  <c r="AN342" i="2" s="1"/>
  <c r="AO342" i="2" s="1"/>
  <c r="L340" i="6" s="1"/>
  <c r="AM281" i="2"/>
  <c r="AN281" i="2" s="1"/>
  <c r="AO281" i="2" s="1"/>
  <c r="L279" i="6" s="1"/>
  <c r="AM333" i="2"/>
  <c r="AN333" i="2" s="1"/>
  <c r="AO333" i="2" s="1"/>
  <c r="L331" i="6" s="1"/>
  <c r="AM167" i="2"/>
  <c r="AN167" i="2" s="1"/>
  <c r="AO167" i="2" s="1"/>
  <c r="L165" i="6" s="1"/>
  <c r="AM236" i="2"/>
  <c r="AN236" i="2" s="1"/>
  <c r="AO236" i="2" s="1"/>
  <c r="L234" i="6" s="1"/>
  <c r="AM348" i="2"/>
  <c r="AN348" i="2" s="1"/>
  <c r="AO348" i="2" s="1"/>
  <c r="L346" i="6" s="1"/>
  <c r="AM312" i="2"/>
  <c r="AN312" i="2" s="1"/>
  <c r="AO312" i="2" s="1"/>
  <c r="L310" i="6" s="1"/>
  <c r="AM328" i="2"/>
  <c r="AN328" i="2" s="1"/>
  <c r="AO328" i="2" s="1"/>
  <c r="L326" i="6" s="1"/>
  <c r="AM193" i="2"/>
  <c r="AN193" i="2" s="1"/>
  <c r="AO193" i="2" s="1"/>
  <c r="L191" i="6" s="1"/>
  <c r="AM316" i="2"/>
  <c r="AN316" i="2" s="1"/>
  <c r="AO316" i="2" s="1"/>
  <c r="L314" i="6" s="1"/>
  <c r="AM289" i="2"/>
  <c r="AN289" i="2" s="1"/>
  <c r="AO289" i="2" s="1"/>
  <c r="L287" i="6" s="1"/>
  <c r="AM257" i="2"/>
  <c r="AN257" i="2" s="1"/>
  <c r="AO257" i="2" s="1"/>
  <c r="L255" i="6" s="1"/>
  <c r="AM253" i="2"/>
  <c r="AN253" i="2" s="1"/>
  <c r="AO253" i="2" s="1"/>
  <c r="L251" i="6" s="1"/>
  <c r="AM174" i="2"/>
  <c r="AN174" i="2" s="1"/>
  <c r="AO174" i="2" s="1"/>
  <c r="L172" i="6" s="1"/>
  <c r="AM125" i="2"/>
  <c r="AN125" i="2" s="1"/>
  <c r="AO125" i="2" s="1"/>
  <c r="L123" i="6" s="1"/>
  <c r="AM246" i="2"/>
  <c r="AN246" i="2" s="1"/>
  <c r="AO246" i="2" s="1"/>
  <c r="L244" i="6" s="1"/>
  <c r="AM240" i="2"/>
  <c r="AN240" i="2" s="1"/>
  <c r="AO240" i="2" s="1"/>
  <c r="L238" i="6" s="1"/>
  <c r="AM173" i="2"/>
  <c r="AN173" i="2" s="1"/>
  <c r="AO173" i="2" s="1"/>
  <c r="L171" i="6" s="1"/>
  <c r="AM352" i="2"/>
  <c r="AN352" i="2" s="1"/>
  <c r="AO352" i="2" s="1"/>
  <c r="L350" i="6" s="1"/>
  <c r="AM244" i="2"/>
  <c r="AN244" i="2" s="1"/>
  <c r="AO244" i="2" s="1"/>
  <c r="L242" i="6" s="1"/>
  <c r="AM129" i="2"/>
  <c r="AN129" i="2" s="1"/>
  <c r="AO129" i="2" s="1"/>
  <c r="L127" i="6" s="1"/>
  <c r="AM105" i="2"/>
  <c r="AN105" i="2" s="1"/>
  <c r="AO105" i="2" s="1"/>
  <c r="L103" i="6" s="1"/>
  <c r="AM310" i="2"/>
  <c r="AN310" i="2" s="1"/>
  <c r="AO310" i="2" s="1"/>
  <c r="L308" i="6" s="1"/>
  <c r="AM286" i="2"/>
  <c r="AN286" i="2" s="1"/>
  <c r="AO286" i="2" s="1"/>
  <c r="L284" i="6" s="1"/>
  <c r="AM254" i="2"/>
  <c r="AN254" i="2" s="1"/>
  <c r="AO254" i="2" s="1"/>
  <c r="L252" i="6" s="1"/>
  <c r="AM90" i="2"/>
  <c r="AN90" i="2" s="1"/>
  <c r="AO90" i="2" s="1"/>
  <c r="L88" i="6" s="1"/>
  <c r="AM46" i="2"/>
  <c r="AN46" i="2" s="1"/>
  <c r="AO46" i="2" s="1"/>
  <c r="L44" i="6" s="1"/>
  <c r="AM27" i="2"/>
  <c r="AN27" i="2" s="1"/>
  <c r="AO27" i="2" s="1"/>
  <c r="L25" i="6" s="1"/>
  <c r="AM59" i="2"/>
  <c r="AN59" i="2" s="1"/>
  <c r="AO59" i="2" s="1"/>
  <c r="L57" i="6" s="1"/>
  <c r="AM42" i="2"/>
  <c r="AN42" i="2" s="1"/>
  <c r="AO42" i="2" s="1"/>
  <c r="L40" i="6" s="1"/>
  <c r="AM45" i="2"/>
  <c r="AN45" i="2" s="1"/>
  <c r="AO45" i="2" s="1"/>
  <c r="L43" i="6" s="1"/>
  <c r="AM48" i="2"/>
  <c r="AN48" i="2" s="1"/>
  <c r="AO48" i="2" s="1"/>
  <c r="L46" i="6" s="1"/>
  <c r="AM57" i="2"/>
  <c r="AN57" i="2" s="1"/>
  <c r="AO57" i="2" s="1"/>
  <c r="L55" i="6" s="1"/>
  <c r="AM60" i="2"/>
  <c r="AN60" i="2" s="1"/>
  <c r="AO60" i="2" s="1"/>
  <c r="L58" i="6" s="1"/>
  <c r="AM104" i="2"/>
  <c r="AN104" i="2" s="1"/>
  <c r="AO104" i="2" s="1"/>
  <c r="L102" i="6" s="1"/>
  <c r="AM114" i="2"/>
  <c r="AN114" i="2" s="1"/>
  <c r="AO114" i="2" s="1"/>
  <c r="L112" i="6" s="1"/>
  <c r="AM165" i="2"/>
  <c r="AN165" i="2" s="1"/>
  <c r="AO165" i="2" s="1"/>
  <c r="L163" i="6" s="1"/>
  <c r="AM172" i="2"/>
  <c r="AN172" i="2" s="1"/>
  <c r="AO172" i="2" s="1"/>
  <c r="L170" i="6" s="1"/>
  <c r="AM182" i="2"/>
  <c r="AN182" i="2" s="1"/>
  <c r="AO182" i="2" s="1"/>
  <c r="L180" i="6" s="1"/>
  <c r="AM208" i="2"/>
  <c r="AN208" i="2" s="1"/>
  <c r="AO208" i="2" s="1"/>
  <c r="L206" i="6" s="1"/>
  <c r="AM216" i="2"/>
  <c r="AN216" i="2" s="1"/>
  <c r="AO216" i="2" s="1"/>
  <c r="L214" i="6" s="1"/>
  <c r="AM238" i="2"/>
  <c r="AN238" i="2" s="1"/>
  <c r="AO238" i="2" s="1"/>
  <c r="L236" i="6" s="1"/>
  <c r="AM250" i="2"/>
  <c r="AN250" i="2" s="1"/>
  <c r="AO250" i="2" s="1"/>
  <c r="L248" i="6" s="1"/>
  <c r="AM297" i="2"/>
  <c r="AN297" i="2" s="1"/>
  <c r="AO297" i="2" s="1"/>
  <c r="L295" i="6" s="1"/>
  <c r="AM321" i="2"/>
  <c r="AN321" i="2" s="1"/>
  <c r="AO321" i="2" s="1"/>
  <c r="L319" i="6" s="1"/>
  <c r="AM339" i="2"/>
  <c r="AN339" i="2" s="1"/>
  <c r="AO339" i="2" s="1"/>
  <c r="L337" i="6" s="1"/>
  <c r="AM350" i="2"/>
  <c r="AN350" i="2" s="1"/>
  <c r="AO350" i="2" s="1"/>
  <c r="L348" i="6" s="1"/>
  <c r="AM354" i="2"/>
  <c r="AN354" i="2" s="1"/>
  <c r="AO354" i="2" s="1"/>
  <c r="L352" i="6" s="1"/>
  <c r="AM258" i="2"/>
  <c r="AN258" i="2" s="1"/>
  <c r="AO258" i="2" s="1"/>
  <c r="L256" i="6" s="1"/>
  <c r="AM235" i="2"/>
  <c r="AN235" i="2" s="1"/>
  <c r="AO235" i="2" s="1"/>
  <c r="L233" i="6" s="1"/>
  <c r="AM170" i="2"/>
  <c r="AN170" i="2" s="1"/>
  <c r="AO170" i="2" s="1"/>
  <c r="L168" i="6" s="1"/>
  <c r="AM16" i="2"/>
  <c r="AN16" i="2" s="1"/>
  <c r="AO16" i="2" s="1"/>
  <c r="L14" i="6" s="1"/>
  <c r="AM341" i="2"/>
  <c r="AN341" i="2" s="1"/>
  <c r="AO341" i="2" s="1"/>
  <c r="L339" i="6" s="1"/>
  <c r="AM326" i="2"/>
  <c r="AN326" i="2" s="1"/>
  <c r="AO326" i="2" s="1"/>
  <c r="L324" i="6" s="1"/>
  <c r="AM265" i="2"/>
  <c r="AN265" i="2" s="1"/>
  <c r="AO265" i="2" s="1"/>
  <c r="L263" i="6" s="1"/>
  <c r="AM340" i="2"/>
  <c r="AN340" i="2" s="1"/>
  <c r="AO340" i="2" s="1"/>
  <c r="L338" i="6" s="1"/>
  <c r="AM334" i="2"/>
  <c r="AN334" i="2" s="1"/>
  <c r="AO334" i="2" s="1"/>
  <c r="L332" i="6" s="1"/>
  <c r="AM223" i="2"/>
  <c r="AN223" i="2" s="1"/>
  <c r="AO223" i="2" s="1"/>
  <c r="L221" i="6" s="1"/>
  <c r="AM147" i="2"/>
  <c r="AN147" i="2" s="1"/>
  <c r="AO147" i="2" s="1"/>
  <c r="L145" i="6" s="1"/>
  <c r="AM74" i="2"/>
  <c r="AN74" i="2" s="1"/>
  <c r="AO74" i="2" s="1"/>
  <c r="L72" i="6" s="1"/>
  <c r="AM77" i="2"/>
  <c r="AN77" i="2" s="1"/>
  <c r="AO77" i="2" s="1"/>
  <c r="L75" i="6" s="1"/>
  <c r="AM143" i="2"/>
  <c r="AN143" i="2" s="1"/>
  <c r="AO143" i="2" s="1"/>
  <c r="L141" i="6" s="1"/>
  <c r="AM245" i="2"/>
  <c r="AN245" i="2" s="1"/>
  <c r="AO245" i="2" s="1"/>
  <c r="L243" i="6" s="1"/>
  <c r="AM293" i="2"/>
  <c r="AN293" i="2" s="1"/>
  <c r="AO293" i="2" s="1"/>
  <c r="L291" i="6" s="1"/>
  <c r="AM299" i="2"/>
  <c r="AN299" i="2" s="1"/>
  <c r="AO299" i="2" s="1"/>
  <c r="L297" i="6" s="1"/>
  <c r="AM305" i="2"/>
  <c r="AN305" i="2" s="1"/>
  <c r="AO305" i="2" s="1"/>
  <c r="L303" i="6" s="1"/>
  <c r="AM197" i="2"/>
  <c r="AN197" i="2" s="1"/>
  <c r="AO197" i="2" s="1"/>
  <c r="L195" i="6" s="1"/>
  <c r="AM180" i="2"/>
  <c r="AN180" i="2" s="1"/>
  <c r="AO180" i="2" s="1"/>
  <c r="L178" i="6" s="1"/>
  <c r="AM132" i="2"/>
  <c r="AN132" i="2" s="1"/>
  <c r="AO132" i="2" s="1"/>
  <c r="L130" i="6" s="1"/>
  <c r="AM36" i="2"/>
  <c r="AN36" i="2" s="1"/>
  <c r="AO36" i="2" s="1"/>
  <c r="L34" i="6" s="1"/>
  <c r="AM20" i="2"/>
  <c r="AN20" i="2" s="1"/>
  <c r="AO20" i="2" s="1"/>
  <c r="L18" i="6" s="1"/>
  <c r="AM332" i="2"/>
  <c r="AN332" i="2" s="1"/>
  <c r="AO332" i="2" s="1"/>
  <c r="L330" i="6" s="1"/>
  <c r="AM294" i="2"/>
  <c r="AN294" i="2" s="1"/>
  <c r="AO294" i="2" s="1"/>
  <c r="L292" i="6" s="1"/>
  <c r="AM278" i="2"/>
  <c r="AN278" i="2" s="1"/>
  <c r="AO278" i="2" s="1"/>
  <c r="L276" i="6" s="1"/>
  <c r="AM211" i="2"/>
  <c r="AN211" i="2" s="1"/>
  <c r="AO211" i="2" s="1"/>
  <c r="L209" i="6" s="1"/>
  <c r="AM199" i="2"/>
  <c r="AN199" i="2" s="1"/>
  <c r="AO199" i="2" s="1"/>
  <c r="L197" i="6" s="1"/>
  <c r="AM141" i="2"/>
  <c r="AN141" i="2" s="1"/>
  <c r="AO141" i="2" s="1"/>
  <c r="L139" i="6" s="1"/>
  <c r="AM25" i="2"/>
  <c r="AN25" i="2" s="1"/>
  <c r="AO25" i="2" s="1"/>
  <c r="L23" i="6" s="1"/>
  <c r="AM183" i="2"/>
  <c r="AN183" i="2" s="1"/>
  <c r="AO183" i="2" s="1"/>
  <c r="L181" i="6" s="1"/>
  <c r="AM21" i="2"/>
  <c r="AN21" i="2" s="1"/>
  <c r="AO21" i="2" s="1"/>
  <c r="L19" i="6" s="1"/>
  <c r="AM336" i="2"/>
  <c r="AN336" i="2" s="1"/>
  <c r="AO336" i="2" s="1"/>
  <c r="L334" i="6" s="1"/>
  <c r="AM185" i="2"/>
  <c r="AN185" i="2" s="1"/>
  <c r="AO185" i="2" s="1"/>
  <c r="L183" i="6" s="1"/>
  <c r="AM169" i="2"/>
  <c r="AN169" i="2" s="1"/>
  <c r="AO169" i="2" s="1"/>
  <c r="L167" i="6" s="1"/>
  <c r="AM22" i="2"/>
  <c r="AN22" i="2" s="1"/>
  <c r="AO22" i="2" s="1"/>
  <c r="L20" i="6" s="1"/>
  <c r="AM19" i="2"/>
  <c r="AN19" i="2" s="1"/>
  <c r="AO19" i="2" s="1"/>
  <c r="L17" i="6" s="1"/>
  <c r="AM39" i="2"/>
  <c r="AN39" i="2" s="1"/>
  <c r="AO39" i="2" s="1"/>
  <c r="L37" i="6" s="1"/>
  <c r="AM47" i="2"/>
  <c r="AN47" i="2" s="1"/>
  <c r="AO47" i="2" s="1"/>
  <c r="L45" i="6" s="1"/>
  <c r="AM67" i="2"/>
  <c r="AN67" i="2" s="1"/>
  <c r="AO67" i="2" s="1"/>
  <c r="L65" i="6" s="1"/>
  <c r="AM110" i="2"/>
  <c r="AN110" i="2" s="1"/>
  <c r="AO110" i="2" s="1"/>
  <c r="L108" i="6" s="1"/>
  <c r="AM116" i="2"/>
  <c r="AN116" i="2" s="1"/>
  <c r="AO116" i="2" s="1"/>
  <c r="L114" i="6" s="1"/>
  <c r="AM130" i="2"/>
  <c r="AN130" i="2" s="1"/>
  <c r="AO130" i="2" s="1"/>
  <c r="L128" i="6" s="1"/>
  <c r="AM168" i="2"/>
  <c r="AN168" i="2" s="1"/>
  <c r="AO168" i="2" s="1"/>
  <c r="L166" i="6" s="1"/>
  <c r="AM241" i="2"/>
  <c r="AN241" i="2" s="1"/>
  <c r="AO241" i="2" s="1"/>
  <c r="L239" i="6" s="1"/>
  <c r="AM264" i="2"/>
  <c r="AN264" i="2" s="1"/>
  <c r="AO264" i="2" s="1"/>
  <c r="L262" i="6" s="1"/>
  <c r="AM269" i="2"/>
  <c r="AN269" i="2" s="1"/>
  <c r="AO269" i="2" s="1"/>
  <c r="L267" i="6" s="1"/>
  <c r="AM275" i="2"/>
  <c r="AN275" i="2" s="1"/>
  <c r="AO275" i="2" s="1"/>
  <c r="L273" i="6" s="1"/>
  <c r="AM282" i="2"/>
  <c r="AN282" i="2" s="1"/>
  <c r="AO282" i="2" s="1"/>
  <c r="L280" i="6" s="1"/>
  <c r="AM303" i="2"/>
  <c r="AN303" i="2" s="1"/>
  <c r="AO303" i="2" s="1"/>
  <c r="L301" i="6" s="1"/>
  <c r="AM319" i="2"/>
  <c r="AN319" i="2" s="1"/>
  <c r="AO319" i="2" s="1"/>
  <c r="L317" i="6" s="1"/>
  <c r="AM343" i="2"/>
  <c r="AN343" i="2" s="1"/>
  <c r="AO343" i="2" s="1"/>
  <c r="L341" i="6" s="1"/>
  <c r="AM358" i="2"/>
  <c r="AN358" i="2" s="1"/>
  <c r="AO358" i="2" s="1"/>
  <c r="AM66" i="2"/>
  <c r="AN66" i="2" s="1"/>
  <c r="AO66" i="2" s="1"/>
  <c r="L64" i="6" s="1"/>
  <c r="AM86" i="2"/>
  <c r="AN86" i="2" s="1"/>
  <c r="AO86" i="2" s="1"/>
  <c r="L84" i="6" s="1"/>
  <c r="AM23" i="2"/>
  <c r="AN23" i="2" s="1"/>
  <c r="AO23" i="2" s="1"/>
  <c r="L21" i="6" s="1"/>
  <c r="AM73" i="2"/>
  <c r="AN73" i="2" s="1"/>
  <c r="AO73" i="2" s="1"/>
  <c r="L71" i="6" s="1"/>
  <c r="AM106" i="2"/>
  <c r="AN106" i="2" s="1"/>
  <c r="AO106" i="2" s="1"/>
  <c r="L104" i="6" s="1"/>
  <c r="AM117" i="2"/>
  <c r="AN117" i="2" s="1"/>
  <c r="AO117" i="2" s="1"/>
  <c r="L115" i="6" s="1"/>
  <c r="AM144" i="2"/>
  <c r="AN144" i="2" s="1"/>
  <c r="AO144" i="2" s="1"/>
  <c r="L142" i="6" s="1"/>
  <c r="AM146" i="2"/>
  <c r="AN146" i="2" s="1"/>
  <c r="AO146" i="2" s="1"/>
  <c r="L144" i="6" s="1"/>
  <c r="AM266" i="2"/>
  <c r="AN266" i="2" s="1"/>
  <c r="AO266" i="2" s="1"/>
  <c r="L264" i="6" s="1"/>
  <c r="AM190" i="2"/>
  <c r="AN190" i="2" s="1"/>
  <c r="AO190" i="2" s="1"/>
  <c r="L188" i="6" s="1"/>
  <c r="AM91" i="2"/>
  <c r="AN91" i="2" s="1"/>
  <c r="AO91" i="2" s="1"/>
  <c r="L89" i="6" s="1"/>
  <c r="AM337" i="2"/>
  <c r="AN337" i="2" s="1"/>
  <c r="AO337" i="2" s="1"/>
  <c r="L335" i="6" s="1"/>
  <c r="AM179" i="2"/>
  <c r="AN179" i="2" s="1"/>
  <c r="AO179" i="2" s="1"/>
  <c r="L177" i="6" s="1"/>
  <c r="AM85" i="2"/>
  <c r="AN85" i="2" s="1"/>
  <c r="AO85" i="2" s="1"/>
  <c r="L83" i="6" s="1"/>
  <c r="AM276" i="2"/>
  <c r="AN276" i="2" s="1"/>
  <c r="AO276" i="2" s="1"/>
  <c r="L274" i="6" s="1"/>
  <c r="AM81" i="2"/>
  <c r="AN81" i="2" s="1"/>
  <c r="AO81" i="2" s="1"/>
  <c r="L79" i="6" s="1"/>
  <c r="AM124" i="2"/>
  <c r="AN124" i="2" s="1"/>
  <c r="AO124" i="2" s="1"/>
  <c r="L122" i="6" s="1"/>
  <c r="AM231" i="2"/>
  <c r="AN231" i="2" s="1"/>
  <c r="AO231" i="2" s="1"/>
  <c r="L229" i="6" s="1"/>
  <c r="AM318" i="2"/>
  <c r="AN318" i="2" s="1"/>
  <c r="AO318" i="2" s="1"/>
  <c r="L316" i="6" s="1"/>
  <c r="AM262" i="2"/>
  <c r="AN262" i="2" s="1"/>
  <c r="AO262" i="2" s="1"/>
  <c r="L260" i="6" s="1"/>
  <c r="AM103" i="2"/>
  <c r="AN103" i="2" s="1"/>
  <c r="AO103" i="2" s="1"/>
  <c r="L101" i="6" s="1"/>
  <c r="AM320" i="2"/>
  <c r="AN320" i="2" s="1"/>
  <c r="AO320" i="2" s="1"/>
  <c r="L318" i="6" s="1"/>
  <c r="AM345" i="2"/>
  <c r="AN345" i="2" s="1"/>
  <c r="AO345" i="2" s="1"/>
  <c r="L343" i="6" s="1"/>
  <c r="AM209" i="2"/>
  <c r="AN209" i="2" s="1"/>
  <c r="AO209" i="2" s="1"/>
  <c r="L207" i="6" s="1"/>
  <c r="AM121" i="2"/>
  <c r="AN121" i="2" s="1"/>
  <c r="AO121" i="2" s="1"/>
  <c r="L119" i="6" s="1"/>
  <c r="AM54" i="2"/>
  <c r="AN54" i="2" s="1"/>
  <c r="AO54" i="2" s="1"/>
  <c r="L52" i="6" s="1"/>
  <c r="AM82" i="2"/>
  <c r="AN82" i="2" s="1"/>
  <c r="AO82" i="2" s="1"/>
  <c r="L80" i="6" s="1"/>
  <c r="AM55" i="2"/>
  <c r="AN55" i="2" s="1"/>
  <c r="AO55" i="2" s="1"/>
  <c r="L53" i="6" s="1"/>
  <c r="AM11" i="2"/>
  <c r="AN11" i="2" s="1"/>
  <c r="AO11" i="2" s="1"/>
  <c r="L9" i="6" s="1"/>
  <c r="AM302" i="2"/>
  <c r="AN302" i="2" s="1"/>
  <c r="AO302" i="2" s="1"/>
  <c r="L300" i="6" s="1"/>
  <c r="AM273" i="2"/>
  <c r="AN273" i="2" s="1"/>
  <c r="AO273" i="2" s="1"/>
  <c r="L271" i="6" s="1"/>
  <c r="AM268" i="2"/>
  <c r="AN268" i="2" s="1"/>
  <c r="AO268" i="2" s="1"/>
  <c r="L266" i="6" s="1"/>
  <c r="AM135" i="2"/>
  <c r="AN135" i="2" s="1"/>
  <c r="AO135" i="2" s="1"/>
  <c r="L133" i="6" s="1"/>
  <c r="AM151" i="2"/>
  <c r="AN151" i="2" s="1"/>
  <c r="AO151" i="2" s="1"/>
  <c r="L149" i="6" s="1"/>
  <c r="AM284" i="2"/>
  <c r="AN284" i="2" s="1"/>
  <c r="AO284" i="2" s="1"/>
  <c r="L282" i="6" s="1"/>
  <c r="AM356" i="2"/>
  <c r="AN356" i="2" s="1"/>
  <c r="AO356" i="2" s="1"/>
  <c r="L354" i="6" s="1"/>
  <c r="AM353" i="2"/>
  <c r="AN353" i="2" s="1"/>
  <c r="AO353" i="2" s="1"/>
  <c r="L351" i="6" s="1"/>
  <c r="AM292" i="2"/>
  <c r="AN292" i="2" s="1"/>
  <c r="AO292" i="2" s="1"/>
  <c r="L290" i="6" s="1"/>
  <c r="AM177" i="2"/>
  <c r="AN177" i="2" s="1"/>
  <c r="AO177" i="2" s="1"/>
  <c r="L175" i="6" s="1"/>
  <c r="AM137" i="2"/>
  <c r="AN137" i="2" s="1"/>
  <c r="AO137" i="2" s="1"/>
  <c r="L135" i="6" s="1"/>
  <c r="AM113" i="2"/>
  <c r="AN113" i="2" s="1"/>
  <c r="AO113" i="2" s="1"/>
  <c r="L111" i="6" s="1"/>
  <c r="AM18" i="2"/>
  <c r="AN18" i="2" s="1"/>
  <c r="AO18" i="2" s="1"/>
  <c r="L16" i="6" s="1"/>
  <c r="AM17" i="2"/>
  <c r="AN17" i="2" s="1"/>
  <c r="AO17" i="2" s="1"/>
  <c r="L15" i="6" s="1"/>
  <c r="AM58" i="2"/>
  <c r="AN58" i="2" s="1"/>
  <c r="AO58" i="2" s="1"/>
  <c r="L56" i="6" s="1"/>
  <c r="AM35" i="2"/>
  <c r="AN35" i="2" s="1"/>
  <c r="AO35" i="2" s="1"/>
  <c r="L33" i="6" s="1"/>
  <c r="AM63" i="2"/>
  <c r="AN63" i="2" s="1"/>
  <c r="AO63" i="2" s="1"/>
  <c r="L61" i="6" s="1"/>
  <c r="AM71" i="2"/>
  <c r="AN71" i="2" s="1"/>
  <c r="AO71" i="2" s="1"/>
  <c r="L69" i="6" s="1"/>
  <c r="AM149" i="2"/>
  <c r="AN149" i="2" s="1"/>
  <c r="AO149" i="2" s="1"/>
  <c r="L147" i="6" s="1"/>
  <c r="AM155" i="2"/>
  <c r="AN155" i="2" s="1"/>
  <c r="AO155" i="2" s="1"/>
  <c r="L153" i="6" s="1"/>
  <c r="AM158" i="2"/>
  <c r="AN158" i="2" s="1"/>
  <c r="AO158" i="2" s="1"/>
  <c r="L156" i="6" s="1"/>
  <c r="AM226" i="2"/>
  <c r="AN226" i="2" s="1"/>
  <c r="AO226" i="2" s="1"/>
  <c r="L224" i="6" s="1"/>
  <c r="AM296" i="2"/>
  <c r="AN296" i="2" s="1"/>
  <c r="AO296" i="2" s="1"/>
  <c r="L294" i="6" s="1"/>
  <c r="AM311" i="2"/>
  <c r="AN311" i="2" s="1"/>
  <c r="AO311" i="2" s="1"/>
  <c r="L309" i="6" s="1"/>
  <c r="AM315" i="2"/>
  <c r="AN315" i="2" s="1"/>
  <c r="AO315" i="2" s="1"/>
  <c r="L313" i="6" s="1"/>
  <c r="AM323" i="2"/>
  <c r="AN323" i="2" s="1"/>
  <c r="AO323" i="2" s="1"/>
  <c r="L321" i="6" s="1"/>
  <c r="AM335" i="2"/>
  <c r="AN335" i="2" s="1"/>
  <c r="AO335" i="2" s="1"/>
  <c r="L333" i="6" s="1"/>
  <c r="AM357" i="2"/>
  <c r="AN357" i="2" s="1"/>
  <c r="AO357" i="2" s="1"/>
  <c r="AM301" i="2"/>
  <c r="AN301" i="2" s="1"/>
  <c r="AO301" i="2" s="1"/>
  <c r="L299" i="6" s="1"/>
  <c r="AM270" i="2"/>
  <c r="AN270" i="2" s="1"/>
  <c r="AO270" i="2" s="1"/>
  <c r="L268" i="6" s="1"/>
  <c r="AM9" i="2"/>
  <c r="AM10" i="2"/>
  <c r="AN10" i="2" s="1"/>
  <c r="AO10" i="2" s="1"/>
  <c r="L8" i="6" s="1"/>
  <c r="AM78" i="2"/>
  <c r="AN78" i="2" s="1"/>
  <c r="AO78" i="2" s="1"/>
  <c r="L76" i="6" s="1"/>
  <c r="AM43" i="2"/>
  <c r="AN43" i="2" s="1"/>
  <c r="AO43" i="2" s="1"/>
  <c r="L41" i="6" s="1"/>
  <c r="AM75" i="2"/>
  <c r="AN75" i="2" s="1"/>
  <c r="AO75" i="2" s="1"/>
  <c r="L73" i="6" s="1"/>
  <c r="D82" i="6"/>
  <c r="AD84" i="2"/>
  <c r="AU84" i="2"/>
  <c r="AD146" i="2"/>
  <c r="D144" i="6"/>
  <c r="AU146" i="2"/>
  <c r="AD218" i="2"/>
  <c r="D216" i="6"/>
  <c r="AU218" i="2"/>
  <c r="AD50" i="2"/>
  <c r="D48" i="6"/>
  <c r="AU50" i="2"/>
  <c r="AD177" i="2"/>
  <c r="D175" i="6"/>
  <c r="AU177" i="2"/>
  <c r="AD246" i="2"/>
  <c r="D244" i="6"/>
  <c r="AU246" i="2"/>
  <c r="D182" i="6"/>
  <c r="AD184" i="2"/>
  <c r="AU184" i="2"/>
  <c r="D111" i="6"/>
  <c r="AD113" i="2"/>
  <c r="AU113" i="2"/>
  <c r="AD57" i="2"/>
  <c r="D55" i="6"/>
  <c r="AU57" i="2"/>
  <c r="D13" i="6"/>
  <c r="AD15" i="2"/>
  <c r="AC359" i="2"/>
  <c r="AC367" i="2" s="1"/>
  <c r="F28" i="3" s="1"/>
  <c r="AK290" i="2"/>
  <c r="AL290" i="2" s="1"/>
  <c r="L288" i="5" s="1"/>
  <c r="AK204" i="2"/>
  <c r="AL204" i="2" s="1"/>
  <c r="L202" i="5" s="1"/>
  <c r="AK140" i="2"/>
  <c r="AL140" i="2" s="1"/>
  <c r="L138" i="5" s="1"/>
  <c r="AK281" i="2"/>
  <c r="AL281" i="2" s="1"/>
  <c r="L279" i="5" s="1"/>
  <c r="AM34" i="2"/>
  <c r="AN34" i="2" s="1"/>
  <c r="AO34" i="2" s="1"/>
  <c r="L32" i="6" s="1"/>
  <c r="AK130" i="2"/>
  <c r="AL130" i="2" s="1"/>
  <c r="L128" i="5" s="1"/>
  <c r="AK174" i="2"/>
  <c r="AL174" i="2" s="1"/>
  <c r="L172" i="5" s="1"/>
  <c r="D44" i="6"/>
  <c r="AD46" i="2"/>
  <c r="AU46" i="2"/>
  <c r="D324" i="6"/>
  <c r="AD326" i="2"/>
  <c r="AU326" i="2"/>
  <c r="AD343" i="2"/>
  <c r="D341" i="6"/>
  <c r="D315" i="6"/>
  <c r="AD317" i="2"/>
  <c r="AU317" i="2"/>
  <c r="AD122" i="2"/>
  <c r="D120" i="6"/>
  <c r="AU122" i="2"/>
  <c r="AD20" i="2"/>
  <c r="D18" i="6"/>
  <c r="AU20" i="2"/>
  <c r="AD87" i="2"/>
  <c r="D85" i="6"/>
  <c r="AU87" i="2"/>
  <c r="D29" i="6"/>
  <c r="AD31" i="2"/>
  <c r="AU31" i="2"/>
  <c r="AD115" i="2"/>
  <c r="D113" i="6"/>
  <c r="AU115" i="2"/>
  <c r="D219" i="6"/>
  <c r="AD221" i="2"/>
  <c r="AU221" i="2"/>
  <c r="AD131" i="2"/>
  <c r="D129" i="6"/>
  <c r="AK342" i="2"/>
  <c r="AL342" i="2" s="1"/>
  <c r="L340" i="5" s="1"/>
  <c r="AK285" i="2"/>
  <c r="AL285" i="2" s="1"/>
  <c r="L283" i="5" s="1"/>
  <c r="AK332" i="2"/>
  <c r="AL332" i="2" s="1"/>
  <c r="L330" i="5" s="1"/>
  <c r="AK59" i="2"/>
  <c r="AL59" i="2" s="1"/>
  <c r="L57" i="5" s="1"/>
  <c r="AK76" i="2"/>
  <c r="AL76" i="2" s="1"/>
  <c r="L74" i="5" s="1"/>
  <c r="AK81" i="2"/>
  <c r="AL81" i="2" s="1"/>
  <c r="L79" i="5" s="1"/>
  <c r="AK235" i="2"/>
  <c r="AL235" i="2" s="1"/>
  <c r="L233" i="5" s="1"/>
  <c r="AK71" i="2"/>
  <c r="AL71" i="2" s="1"/>
  <c r="L69" i="5" s="1"/>
  <c r="AW348" i="2" l="1"/>
  <c r="AW224" i="2"/>
  <c r="AW85" i="2"/>
  <c r="AW288" i="2"/>
  <c r="AX288" i="2" s="1"/>
  <c r="AW193" i="2"/>
  <c r="AW140" i="2"/>
  <c r="AW229" i="2"/>
  <c r="AX229" i="2" s="1"/>
  <c r="AW157" i="2"/>
  <c r="AX157" i="2" s="1"/>
  <c r="AW83" i="2"/>
  <c r="AW130" i="2"/>
  <c r="AW302" i="2"/>
  <c r="L300" i="7" s="1"/>
  <c r="AW278" i="2"/>
  <c r="AX278" i="2" s="1"/>
  <c r="AW174" i="2"/>
  <c r="AW227" i="2"/>
  <c r="AW179" i="2"/>
  <c r="AX179" i="2" s="1"/>
  <c r="AW151" i="2"/>
  <c r="L149" i="7" s="1"/>
  <c r="AW218" i="2"/>
  <c r="AW206" i="2"/>
  <c r="AW247" i="2"/>
  <c r="AW135" i="2"/>
  <c r="L133" i="7" s="1"/>
  <c r="AW106" i="2"/>
  <c r="D240" i="7"/>
  <c r="AW333" i="2"/>
  <c r="L331" i="7" s="1"/>
  <c r="AW52" i="2"/>
  <c r="L50" i="7" s="1"/>
  <c r="AW276" i="2"/>
  <c r="L274" i="7" s="1"/>
  <c r="AW69" i="2"/>
  <c r="L67" i="7" s="1"/>
  <c r="AW292" i="2"/>
  <c r="L290" i="7" s="1"/>
  <c r="AW144" i="2"/>
  <c r="L142" i="7" s="1"/>
  <c r="AW164" i="2"/>
  <c r="L162" i="7" s="1"/>
  <c r="AW92" i="2"/>
  <c r="L90" i="7" s="1"/>
  <c r="AW185" i="2"/>
  <c r="L183" i="7" s="1"/>
  <c r="AG114" i="2"/>
  <c r="F112" i="7" s="1"/>
  <c r="AW165" i="2"/>
  <c r="D84" i="7"/>
  <c r="AW45" i="2"/>
  <c r="L43" i="7" s="1"/>
  <c r="AW328" i="2"/>
  <c r="L326" i="7" s="1"/>
  <c r="AW173" i="2"/>
  <c r="AW36" i="2"/>
  <c r="AW57" i="2"/>
  <c r="L55" i="7" s="1"/>
  <c r="AW343" i="2"/>
  <c r="AX343" i="2" s="1"/>
  <c r="AW354" i="2"/>
  <c r="AW294" i="2"/>
  <c r="AW71" i="2"/>
  <c r="L69" i="7" s="1"/>
  <c r="AW298" i="2"/>
  <c r="AX298" i="2" s="1"/>
  <c r="AW42" i="2"/>
  <c r="AW103" i="2"/>
  <c r="AW31" i="2"/>
  <c r="L29" i="7" s="1"/>
  <c r="AW291" i="2"/>
  <c r="AX291" i="2" s="1"/>
  <c r="AW327" i="2"/>
  <c r="AW122" i="2"/>
  <c r="AW267" i="2"/>
  <c r="AW30" i="2"/>
  <c r="AX30" i="2" s="1"/>
  <c r="AW98" i="2"/>
  <c r="AW11" i="2"/>
  <c r="AW170" i="2"/>
  <c r="AW272" i="2"/>
  <c r="L270" i="7" s="1"/>
  <c r="AW257" i="2"/>
  <c r="L255" i="7" s="1"/>
  <c r="AW28" i="2"/>
  <c r="L26" i="7" s="1"/>
  <c r="AW81" i="2"/>
  <c r="L79" i="7" s="1"/>
  <c r="AW21" i="2"/>
  <c r="L19" i="7" s="1"/>
  <c r="AW293" i="2"/>
  <c r="L291" i="7" s="1"/>
  <c r="AW201" i="2"/>
  <c r="L199" i="7" s="1"/>
  <c r="AW68" i="2"/>
  <c r="L66" i="7" s="1"/>
  <c r="AW337" i="2"/>
  <c r="L335" i="7" s="1"/>
  <c r="AW16" i="2"/>
  <c r="L14" i="7" s="1"/>
  <c r="AG122" i="2"/>
  <c r="AG118" i="2"/>
  <c r="AH118" i="2" s="1"/>
  <c r="AG254" i="2"/>
  <c r="AH254" i="2" s="1"/>
  <c r="AG278" i="2"/>
  <c r="AH278" i="2" s="1"/>
  <c r="D320" i="7"/>
  <c r="D128" i="7"/>
  <c r="AG74" i="2"/>
  <c r="F72" i="7" s="1"/>
  <c r="AU97" i="2"/>
  <c r="N147" i="6"/>
  <c r="AU77" i="2"/>
  <c r="N226" i="6"/>
  <c r="AU338" i="2"/>
  <c r="P132" i="6"/>
  <c r="AU291" i="2"/>
  <c r="P289" i="6" s="1"/>
  <c r="N191" i="6"/>
  <c r="AU343" i="2"/>
  <c r="AU15" i="2"/>
  <c r="N19" i="6"/>
  <c r="P217" i="6"/>
  <c r="AU29" i="2"/>
  <c r="AU90" i="2"/>
  <c r="N302" i="6"/>
  <c r="AU230" i="2"/>
  <c r="P228" i="6" s="1"/>
  <c r="AU204" i="2"/>
  <c r="AU188" i="2"/>
  <c r="AU53" i="2"/>
  <c r="AV53" i="2" s="1"/>
  <c r="R51" i="6" s="1"/>
  <c r="AU342" i="2"/>
  <c r="AV342" i="2" s="1"/>
  <c r="R340" i="6" s="1"/>
  <c r="AU262" i="2"/>
  <c r="N78" i="6"/>
  <c r="AU256" i="2"/>
  <c r="P254" i="6" s="1"/>
  <c r="AU341" i="2"/>
  <c r="AV341" i="2" s="1"/>
  <c r="R339" i="6" s="1"/>
  <c r="AU190" i="2"/>
  <c r="AU254" i="2"/>
  <c r="AU48" i="2"/>
  <c r="AU22" i="2"/>
  <c r="P20" i="6" s="1"/>
  <c r="AV176" i="2"/>
  <c r="R174" i="6" s="1"/>
  <c r="N122" i="6"/>
  <c r="N35" i="6"/>
  <c r="AU100" i="2"/>
  <c r="AV100" i="2" s="1"/>
  <c r="R98" i="6" s="1"/>
  <c r="T98" i="6" s="1"/>
  <c r="AU195" i="2"/>
  <c r="N45" i="6"/>
  <c r="AU160" i="2"/>
  <c r="P158" i="6" s="1"/>
  <c r="AU351" i="2"/>
  <c r="P349" i="6" s="1"/>
  <c r="AU320" i="2"/>
  <c r="P318" i="6" s="1"/>
  <c r="AU68" i="2"/>
  <c r="P66" i="6" s="1"/>
  <c r="AU123" i="2"/>
  <c r="AU302" i="2"/>
  <c r="P300" i="6" s="1"/>
  <c r="AU226" i="2"/>
  <c r="AU63" i="2"/>
  <c r="AU30" i="2"/>
  <c r="P28" i="6" s="1"/>
  <c r="P124" i="6"/>
  <c r="AU94" i="2"/>
  <c r="P134" i="6"/>
  <c r="AU322" i="2"/>
  <c r="BA260" i="2"/>
  <c r="BA216" i="2"/>
  <c r="BB216" i="2" s="1"/>
  <c r="BC216" i="2" s="1"/>
  <c r="V214" i="5" s="1"/>
  <c r="AG262" i="2"/>
  <c r="AG342" i="2"/>
  <c r="F340" i="7" s="1"/>
  <c r="D248" i="7"/>
  <c r="D156" i="7"/>
  <c r="AX197" i="2"/>
  <c r="D148" i="7"/>
  <c r="AG222" i="2"/>
  <c r="AH222" i="2" s="1"/>
  <c r="AG62" i="2"/>
  <c r="F60" i="7" s="1"/>
  <c r="D204" i="7"/>
  <c r="D12" i="7"/>
  <c r="AG166" i="2"/>
  <c r="AH166" i="2" s="1"/>
  <c r="D232" i="7"/>
  <c r="D56" i="7"/>
  <c r="D132" i="7"/>
  <c r="J42" i="6"/>
  <c r="H42" i="6"/>
  <c r="F42" i="6"/>
  <c r="J14" i="6"/>
  <c r="J98" i="6"/>
  <c r="AU194" i="2"/>
  <c r="H342" i="6"/>
  <c r="AE107" i="2"/>
  <c r="H105" i="6" s="1"/>
  <c r="AU251" i="2"/>
  <c r="F353" i="6"/>
  <c r="H145" i="6"/>
  <c r="AE127" i="2"/>
  <c r="H125" i="6" s="1"/>
  <c r="F342" i="6"/>
  <c r="AV19" i="2"/>
  <c r="R17" i="6" s="1"/>
  <c r="AU198" i="2"/>
  <c r="AV198" i="2" s="1"/>
  <c r="R196" i="6" s="1"/>
  <c r="BA355" i="2"/>
  <c r="BB355" i="2" s="1"/>
  <c r="BC355" i="2" s="1"/>
  <c r="V353" i="5" s="1"/>
  <c r="BA287" i="2"/>
  <c r="BB287" i="2" s="1"/>
  <c r="BC287" i="2" s="1"/>
  <c r="V285" i="5" s="1"/>
  <c r="BA215" i="2"/>
  <c r="BB215" i="2" s="1"/>
  <c r="BC215" i="2" s="1"/>
  <c r="V213" i="5" s="1"/>
  <c r="BA83" i="2"/>
  <c r="BB83" i="2" s="1"/>
  <c r="BC83" i="2" s="1"/>
  <c r="V81" i="5" s="1"/>
  <c r="BA49" i="2"/>
  <c r="BA161" i="2"/>
  <c r="BA18" i="2"/>
  <c r="BB18" i="2" s="1"/>
  <c r="BC18" i="2" s="1"/>
  <c r="V16" i="5" s="1"/>
  <c r="BA81" i="2"/>
  <c r="BB81" i="2" s="1"/>
  <c r="BC81" i="2" s="1"/>
  <c r="V79" i="5" s="1"/>
  <c r="BA89" i="2"/>
  <c r="BB89" i="2" s="1"/>
  <c r="BC89" i="2" s="1"/>
  <c r="V87" i="5" s="1"/>
  <c r="BA65" i="2"/>
  <c r="BA162" i="2"/>
  <c r="BB162" i="2" s="1"/>
  <c r="BC162" i="2" s="1"/>
  <c r="V160" i="5" s="1"/>
  <c r="BA213" i="2"/>
  <c r="BB213" i="2" s="1"/>
  <c r="BC213" i="2" s="1"/>
  <c r="V211" i="5" s="1"/>
  <c r="BA234" i="2"/>
  <c r="BA257" i="2"/>
  <c r="BB257" i="2" s="1"/>
  <c r="BC257" i="2" s="1"/>
  <c r="V255" i="5" s="1"/>
  <c r="BA150" i="2"/>
  <c r="BB150" i="2" s="1"/>
  <c r="BC150" i="2" s="1"/>
  <c r="V148" i="5" s="1"/>
  <c r="BA268" i="2"/>
  <c r="BB268" i="2" s="1"/>
  <c r="BC268" i="2" s="1"/>
  <c r="V266" i="5" s="1"/>
  <c r="BA290" i="2"/>
  <c r="BB290" i="2" s="1"/>
  <c r="BC290" i="2" s="1"/>
  <c r="V288" i="5" s="1"/>
  <c r="BA200" i="2"/>
  <c r="BA138" i="2"/>
  <c r="BB138" i="2" s="1"/>
  <c r="BC138" i="2" s="1"/>
  <c r="V136" i="5" s="1"/>
  <c r="BA338" i="2"/>
  <c r="BB338" i="2" s="1"/>
  <c r="BC338" i="2" s="1"/>
  <c r="V336" i="5" s="1"/>
  <c r="BA168" i="2"/>
  <c r="BA299" i="2"/>
  <c r="BB299" i="2" s="1"/>
  <c r="BC299" i="2" s="1"/>
  <c r="V297" i="5" s="1"/>
  <c r="BA199" i="2"/>
  <c r="BB199" i="2" s="1"/>
  <c r="BC199" i="2" s="1"/>
  <c r="V197" i="5" s="1"/>
  <c r="BA135" i="2"/>
  <c r="BB135" i="2" s="1"/>
  <c r="BC135" i="2" s="1"/>
  <c r="V133" i="5" s="1"/>
  <c r="BA19" i="2"/>
  <c r="BA349" i="2"/>
  <c r="BA356" i="2"/>
  <c r="BB356" i="2" s="1"/>
  <c r="BC356" i="2" s="1"/>
  <c r="V354" i="5" s="1"/>
  <c r="BA285" i="2"/>
  <c r="BB285" i="2" s="1"/>
  <c r="BC285" i="2" s="1"/>
  <c r="V283" i="5" s="1"/>
  <c r="BA221" i="2"/>
  <c r="BB221" i="2" s="1"/>
  <c r="BC221" i="2" s="1"/>
  <c r="V219" i="5" s="1"/>
  <c r="BA85" i="2"/>
  <c r="BA42" i="2"/>
  <c r="BB42" i="2" s="1"/>
  <c r="BC42" i="2" s="1"/>
  <c r="V40" i="5" s="1"/>
  <c r="BA334" i="2"/>
  <c r="BB334" i="2" s="1"/>
  <c r="BC334" i="2" s="1"/>
  <c r="V332" i="5" s="1"/>
  <c r="BA140" i="2"/>
  <c r="BB140" i="2" s="1"/>
  <c r="BC140" i="2" s="1"/>
  <c r="V138" i="5" s="1"/>
  <c r="BA68" i="2"/>
  <c r="BB68" i="2" s="1"/>
  <c r="BC68" i="2" s="1"/>
  <c r="V66" i="5" s="1"/>
  <c r="BA284" i="2"/>
  <c r="BA222" i="2"/>
  <c r="BB222" i="2" s="1"/>
  <c r="BC222" i="2" s="1"/>
  <c r="V220" i="5" s="1"/>
  <c r="BA308" i="2"/>
  <c r="BA52" i="2"/>
  <c r="BB52" i="2" s="1"/>
  <c r="BC52" i="2" s="1"/>
  <c r="V50" i="5" s="1"/>
  <c r="BA62" i="2"/>
  <c r="BB62" i="2" s="1"/>
  <c r="BC62" i="2" s="1"/>
  <c r="V60" i="5" s="1"/>
  <c r="BA121" i="2"/>
  <c r="BB121" i="2" s="1"/>
  <c r="BC121" i="2" s="1"/>
  <c r="V119" i="5" s="1"/>
  <c r="BA40" i="2"/>
  <c r="BA95" i="2"/>
  <c r="BA110" i="2"/>
  <c r="BB110" i="2" s="1"/>
  <c r="BC110" i="2" s="1"/>
  <c r="V108" i="5" s="1"/>
  <c r="BA120" i="2"/>
  <c r="BB120" i="2" s="1"/>
  <c r="BC120" i="2" s="1"/>
  <c r="V118" i="5" s="1"/>
  <c r="BA157" i="2"/>
  <c r="BB157" i="2" s="1"/>
  <c r="BC157" i="2" s="1"/>
  <c r="V155" i="5" s="1"/>
  <c r="BA248" i="2"/>
  <c r="BB248" i="2" s="1"/>
  <c r="BC248" i="2" s="1"/>
  <c r="V246" i="5" s="1"/>
  <c r="BA192" i="2"/>
  <c r="BB192" i="2" s="1"/>
  <c r="BC192" i="2" s="1"/>
  <c r="V190" i="5" s="1"/>
  <c r="BA313" i="2"/>
  <c r="BB313" i="2" s="1"/>
  <c r="BC313" i="2" s="1"/>
  <c r="V311" i="5" s="1"/>
  <c r="BA264" i="2"/>
  <c r="BA237" i="2"/>
  <c r="BA90" i="2"/>
  <c r="BB90" i="2" s="1"/>
  <c r="BC90" i="2" s="1"/>
  <c r="V88" i="5" s="1"/>
  <c r="BA323" i="2"/>
  <c r="BB323" i="2" s="1"/>
  <c r="BC323" i="2" s="1"/>
  <c r="V321" i="5" s="1"/>
  <c r="BA259" i="2"/>
  <c r="BB259" i="2" s="1"/>
  <c r="BC259" i="2" s="1"/>
  <c r="V257" i="5" s="1"/>
  <c r="BA175" i="2"/>
  <c r="BA294" i="2"/>
  <c r="BB294" i="2" s="1"/>
  <c r="BC294" i="2" s="1"/>
  <c r="V292" i="5" s="1"/>
  <c r="BA164" i="2"/>
  <c r="BB164" i="2" s="1"/>
  <c r="BC164" i="2" s="1"/>
  <c r="V162" i="5" s="1"/>
  <c r="BA292" i="2"/>
  <c r="BB292" i="2" s="1"/>
  <c r="BC292" i="2" s="1"/>
  <c r="V290" i="5" s="1"/>
  <c r="BA289" i="2"/>
  <c r="BB289" i="2" s="1"/>
  <c r="BC289" i="2" s="1"/>
  <c r="V287" i="5" s="1"/>
  <c r="BA206" i="2"/>
  <c r="BB206" i="2" s="1"/>
  <c r="BC206" i="2" s="1"/>
  <c r="V204" i="5" s="1"/>
  <c r="BA193" i="2"/>
  <c r="BB193" i="2" s="1"/>
  <c r="BC193" i="2" s="1"/>
  <c r="V191" i="5" s="1"/>
  <c r="BA180" i="2"/>
  <c r="BA48" i="2"/>
  <c r="BA38" i="2"/>
  <c r="BB38" i="2" s="1"/>
  <c r="BC38" i="2" s="1"/>
  <c r="V36" i="5" s="1"/>
  <c r="BA311" i="2"/>
  <c r="BB311" i="2" s="1"/>
  <c r="BC311" i="2" s="1"/>
  <c r="V309" i="5" s="1"/>
  <c r="BA279" i="2"/>
  <c r="BB279" i="2" s="1"/>
  <c r="BC279" i="2" s="1"/>
  <c r="V277" i="5" s="1"/>
  <c r="BA207" i="2"/>
  <c r="BA171" i="2"/>
  <c r="BA143" i="2"/>
  <c r="BB143" i="2" s="1"/>
  <c r="BC143" i="2" s="1"/>
  <c r="V141" i="5" s="1"/>
  <c r="BA75" i="2"/>
  <c r="BA300" i="2"/>
  <c r="BB300" i="2" s="1"/>
  <c r="BC300" i="2" s="1"/>
  <c r="V298" i="5" s="1"/>
  <c r="BA320" i="2"/>
  <c r="BA183" i="2"/>
  <c r="BB183" i="2" s="1"/>
  <c r="BC183" i="2" s="1"/>
  <c r="V181" i="5" s="1"/>
  <c r="BA329" i="2"/>
  <c r="BB329" i="2" s="1"/>
  <c r="BC329" i="2" s="1"/>
  <c r="V327" i="5" s="1"/>
  <c r="BA46" i="2"/>
  <c r="BB46" i="2" s="1"/>
  <c r="BC46" i="2" s="1"/>
  <c r="V44" i="5" s="1"/>
  <c r="BA322" i="2"/>
  <c r="BB322" i="2" s="1"/>
  <c r="BC322" i="2" s="1"/>
  <c r="V320" i="5" s="1"/>
  <c r="BA272" i="2"/>
  <c r="BB272" i="2" s="1"/>
  <c r="BC272" i="2" s="1"/>
  <c r="V270" i="5" s="1"/>
  <c r="BA16" i="2"/>
  <c r="BA229" i="2"/>
  <c r="BB229" i="2" s="1"/>
  <c r="BC229" i="2" s="1"/>
  <c r="V227" i="5" s="1"/>
  <c r="BA240" i="2"/>
  <c r="BB240" i="2" s="1"/>
  <c r="BC240" i="2" s="1"/>
  <c r="V238" i="5" s="1"/>
  <c r="BA184" i="2"/>
  <c r="BB184" i="2" s="1"/>
  <c r="BC184" i="2" s="1"/>
  <c r="V182" i="5" s="1"/>
  <c r="BA211" i="2"/>
  <c r="BA212" i="2"/>
  <c r="BA102" i="2"/>
  <c r="BA169" i="2"/>
  <c r="BB169" i="2" s="1"/>
  <c r="BC169" i="2" s="1"/>
  <c r="V167" i="5" s="1"/>
  <c r="BA220" i="2"/>
  <c r="BB220" i="2" s="1"/>
  <c r="BC220" i="2" s="1"/>
  <c r="V218" i="5" s="1"/>
  <c r="BA145" i="2"/>
  <c r="BB145" i="2" s="1"/>
  <c r="BC145" i="2" s="1"/>
  <c r="V143" i="5" s="1"/>
  <c r="BA196" i="2"/>
  <c r="BB196" i="2" s="1"/>
  <c r="BC196" i="2" s="1"/>
  <c r="V194" i="5" s="1"/>
  <c r="BA301" i="2"/>
  <c r="BB301" i="2" s="1"/>
  <c r="BC301" i="2" s="1"/>
  <c r="V299" i="5" s="1"/>
  <c r="BA149" i="2"/>
  <c r="BB149" i="2" s="1"/>
  <c r="BC149" i="2" s="1"/>
  <c r="V147" i="5" s="1"/>
  <c r="BA20" i="2"/>
  <c r="BB20" i="2" s="1"/>
  <c r="BC20" i="2" s="1"/>
  <c r="V18" i="5" s="1"/>
  <c r="BA64" i="2"/>
  <c r="BB64" i="2" s="1"/>
  <c r="BC64" i="2" s="1"/>
  <c r="V62" i="5" s="1"/>
  <c r="BA58" i="2"/>
  <c r="BB58" i="2" s="1"/>
  <c r="BC58" i="2" s="1"/>
  <c r="V56" i="5" s="1"/>
  <c r="AU143" i="2"/>
  <c r="AV143" i="2" s="1"/>
  <c r="R141" i="6" s="1"/>
  <c r="P150" i="6"/>
  <c r="P204" i="6"/>
  <c r="AU215" i="2"/>
  <c r="AV215" i="2" s="1"/>
  <c r="R213" i="6" s="1"/>
  <c r="AU174" i="2"/>
  <c r="AV174" i="2" s="1"/>
  <c r="R172" i="6" s="1"/>
  <c r="AV320" i="2"/>
  <c r="R318" i="6" s="1"/>
  <c r="BA280" i="2"/>
  <c r="BB280" i="2" s="1"/>
  <c r="BC280" i="2" s="1"/>
  <c r="V278" i="5" s="1"/>
  <c r="BA144" i="2"/>
  <c r="BB144" i="2" s="1"/>
  <c r="BC144" i="2" s="1"/>
  <c r="V142" i="5" s="1"/>
  <c r="BA269" i="2"/>
  <c r="BB269" i="2" s="1"/>
  <c r="BC269" i="2" s="1"/>
  <c r="V267" i="5" s="1"/>
  <c r="BA298" i="2"/>
  <c r="BA226" i="2"/>
  <c r="BB226" i="2" s="1"/>
  <c r="BC226" i="2" s="1"/>
  <c r="V224" i="5" s="1"/>
  <c r="AV12" i="2"/>
  <c r="R10" i="6" s="1"/>
  <c r="H114" i="6"/>
  <c r="AE19" i="2"/>
  <c r="J214" i="6"/>
  <c r="AX276" i="2"/>
  <c r="N274" i="7" s="1"/>
  <c r="AX69" i="2"/>
  <c r="AY69" i="2" s="1"/>
  <c r="P67" i="7" s="1"/>
  <c r="D316" i="7"/>
  <c r="D88" i="7"/>
  <c r="AE65" i="2"/>
  <c r="D176" i="7"/>
  <c r="BB211" i="2"/>
  <c r="BC211" i="2" s="1"/>
  <c r="V209" i="5" s="1"/>
  <c r="BB102" i="2"/>
  <c r="BC102" i="2" s="1"/>
  <c r="V100" i="5" s="1"/>
  <c r="F325" i="6"/>
  <c r="AU334" i="2"/>
  <c r="F274" i="6"/>
  <c r="AE276" i="2"/>
  <c r="F323" i="6"/>
  <c r="AV310" i="2"/>
  <c r="R308" i="6" s="1"/>
  <c r="BB85" i="2"/>
  <c r="BC85" i="2" s="1"/>
  <c r="V83" i="5" s="1"/>
  <c r="BB284" i="2"/>
  <c r="BC284" i="2" s="1"/>
  <c r="V282" i="5" s="1"/>
  <c r="AE260" i="2"/>
  <c r="H258" i="6" s="1"/>
  <c r="AE28" i="2"/>
  <c r="N125" i="6"/>
  <c r="F62" i="6"/>
  <c r="AE64" i="2"/>
  <c r="BB91" i="2"/>
  <c r="BC91" i="2" s="1"/>
  <c r="V89" i="5" s="1"/>
  <c r="BB44" i="2"/>
  <c r="BC44" i="2" s="1"/>
  <c r="V42" i="5" s="1"/>
  <c r="BB48" i="2"/>
  <c r="BC48" i="2" s="1"/>
  <c r="V46" i="5" s="1"/>
  <c r="BA106" i="2"/>
  <c r="BB106" i="2" s="1"/>
  <c r="BC106" i="2" s="1"/>
  <c r="V104" i="5" s="1"/>
  <c r="AU191" i="2"/>
  <c r="AV191" i="2" s="1"/>
  <c r="R189" i="6" s="1"/>
  <c r="AW356" i="2"/>
  <c r="L354" i="7" s="1"/>
  <c r="AW232" i="2"/>
  <c r="AX232" i="2" s="1"/>
  <c r="AW120" i="2"/>
  <c r="AX120" i="2" s="1"/>
  <c r="AW353" i="2"/>
  <c r="L351" i="7" s="1"/>
  <c r="AW325" i="2"/>
  <c r="AX325" i="2" s="1"/>
  <c r="AW188" i="2"/>
  <c r="AX188" i="2" s="1"/>
  <c r="AW152" i="2"/>
  <c r="AX152" i="2" s="1"/>
  <c r="AW88" i="2"/>
  <c r="L86" i="7" s="1"/>
  <c r="AW320" i="2"/>
  <c r="AX320" i="2" s="1"/>
  <c r="AW244" i="2"/>
  <c r="AX244" i="2" s="1"/>
  <c r="AW132" i="2"/>
  <c r="AX132" i="2" s="1"/>
  <c r="AW61" i="2"/>
  <c r="L59" i="7" s="1"/>
  <c r="AW312" i="2"/>
  <c r="AX312" i="2" s="1"/>
  <c r="AW280" i="2"/>
  <c r="AX280" i="2" s="1"/>
  <c r="AW145" i="2"/>
  <c r="L143" i="7" s="1"/>
  <c r="AW64" i="2"/>
  <c r="AX64" i="2" s="1"/>
  <c r="AW321" i="2"/>
  <c r="L319" i="7" s="1"/>
  <c r="AW301" i="2"/>
  <c r="L299" i="7" s="1"/>
  <c r="AW124" i="2"/>
  <c r="L122" i="7" s="1"/>
  <c r="AW17" i="2"/>
  <c r="AX17" i="2" s="1"/>
  <c r="AW273" i="2"/>
  <c r="AX273" i="2" s="1"/>
  <c r="AW217" i="2"/>
  <c r="AX217" i="2" s="1"/>
  <c r="AW169" i="2"/>
  <c r="AX169" i="2" s="1"/>
  <c r="AW137" i="2"/>
  <c r="L135" i="7" s="1"/>
  <c r="AW182" i="2"/>
  <c r="AX182" i="2" s="1"/>
  <c r="AW38" i="2"/>
  <c r="AX38" i="2" s="1"/>
  <c r="AW271" i="2"/>
  <c r="AX271" i="2" s="1"/>
  <c r="AW230" i="2"/>
  <c r="L228" i="7" s="1"/>
  <c r="AW215" i="2"/>
  <c r="L213" i="7" s="1"/>
  <c r="AW70" i="2"/>
  <c r="L68" i="7" s="1"/>
  <c r="AW59" i="2"/>
  <c r="L57" i="7" s="1"/>
  <c r="AW79" i="2"/>
  <c r="L77" i="7" s="1"/>
  <c r="AW258" i="2"/>
  <c r="AX258" i="2" s="1"/>
  <c r="AW126" i="2"/>
  <c r="L124" i="7" s="1"/>
  <c r="AW99" i="2"/>
  <c r="AX99" i="2" s="1"/>
  <c r="AW254" i="2"/>
  <c r="L252" i="7" s="1"/>
  <c r="AW331" i="2"/>
  <c r="L329" i="7" s="1"/>
  <c r="AW90" i="2"/>
  <c r="L88" i="7" s="1"/>
  <c r="AW326" i="2"/>
  <c r="L324" i="7" s="1"/>
  <c r="AW134" i="2"/>
  <c r="L132" i="7" s="1"/>
  <c r="AW110" i="2"/>
  <c r="AX110" i="2" s="1"/>
  <c r="AW198" i="2"/>
  <c r="AX198" i="2" s="1"/>
  <c r="AW235" i="2"/>
  <c r="AX235" i="2" s="1"/>
  <c r="AX16" i="2"/>
  <c r="N14" i="7" s="1"/>
  <c r="AW66" i="2"/>
  <c r="AX66" i="2" s="1"/>
  <c r="AW123" i="2"/>
  <c r="AX123" i="2" s="1"/>
  <c r="AW187" i="2"/>
  <c r="AX187" i="2" s="1"/>
  <c r="AW9" i="2"/>
  <c r="L7" i="7" s="1"/>
  <c r="AW159" i="2"/>
  <c r="L157" i="7" s="1"/>
  <c r="AW186" i="2"/>
  <c r="L184" i="7" s="1"/>
  <c r="AW114" i="2"/>
  <c r="AX114" i="2" s="1"/>
  <c r="AW266" i="2"/>
  <c r="AX266" i="2" s="1"/>
  <c r="AW54" i="2"/>
  <c r="L52" i="7" s="1"/>
  <c r="AW63" i="2"/>
  <c r="L61" i="7" s="1"/>
  <c r="AW94" i="2"/>
  <c r="AX94" i="2" s="1"/>
  <c r="AW334" i="2"/>
  <c r="AX334" i="2" s="1"/>
  <c r="AW162" i="2"/>
  <c r="L160" i="7" s="1"/>
  <c r="AW228" i="2"/>
  <c r="L226" i="7" s="1"/>
  <c r="AW116" i="2"/>
  <c r="L114" i="7" s="1"/>
  <c r="AW29" i="2"/>
  <c r="L27" i="7" s="1"/>
  <c r="AW237" i="2"/>
  <c r="L235" i="7" s="1"/>
  <c r="AW89" i="2"/>
  <c r="L87" i="7" s="1"/>
  <c r="AW225" i="2"/>
  <c r="L223" i="7" s="1"/>
  <c r="AW24" i="2"/>
  <c r="L22" i="7" s="1"/>
  <c r="AW300" i="2"/>
  <c r="L298" i="7" s="1"/>
  <c r="AW12" i="2"/>
  <c r="L10" i="7" s="1"/>
  <c r="AX6" i="2"/>
  <c r="AW121" i="2"/>
  <c r="AW213" i="2"/>
  <c r="L211" i="7" s="1"/>
  <c r="AW349" i="2"/>
  <c r="L347" i="7" s="1"/>
  <c r="AW261" i="2"/>
  <c r="AX261" i="2" s="1"/>
  <c r="N259" i="7" s="1"/>
  <c r="AW252" i="2"/>
  <c r="AX252" i="2" s="1"/>
  <c r="AY252" i="2" s="1"/>
  <c r="P250" i="7" s="1"/>
  <c r="AW13" i="2"/>
  <c r="L11" i="7" s="1"/>
  <c r="AW77" i="2"/>
  <c r="L75" i="7" s="1"/>
  <c r="AW48" i="2"/>
  <c r="L46" i="7" s="1"/>
  <c r="AW200" i="2"/>
  <c r="L198" i="7" s="1"/>
  <c r="AW93" i="2"/>
  <c r="AX93" i="2" s="1"/>
  <c r="N91" i="7" s="1"/>
  <c r="AW168" i="2"/>
  <c r="L166" i="7" s="1"/>
  <c r="AW285" i="2"/>
  <c r="L283" i="7" s="1"/>
  <c r="AW265" i="2"/>
  <c r="L263" i="7" s="1"/>
  <c r="AW40" i="2"/>
  <c r="L38" i="7" s="1"/>
  <c r="AW180" i="2"/>
  <c r="L178" i="7" s="1"/>
  <c r="AW284" i="2"/>
  <c r="L282" i="7" s="1"/>
  <c r="AW352" i="2"/>
  <c r="L350" i="7" s="1"/>
  <c r="AW100" i="2"/>
  <c r="L98" i="7" s="1"/>
  <c r="AW212" i="2"/>
  <c r="L210" i="7" s="1"/>
  <c r="AW269" i="2"/>
  <c r="L267" i="7" s="1"/>
  <c r="AW345" i="2"/>
  <c r="L343" i="7" s="1"/>
  <c r="AW97" i="2"/>
  <c r="L95" i="7" s="1"/>
  <c r="AW309" i="2"/>
  <c r="L307" i="7" s="1"/>
  <c r="AW308" i="2"/>
  <c r="L306" i="7" s="1"/>
  <c r="AW146" i="2"/>
  <c r="L144" i="7" s="1"/>
  <c r="AW231" i="2"/>
  <c r="AX231" i="2" s="1"/>
  <c r="AW86" i="2"/>
  <c r="L84" i="7" s="1"/>
  <c r="AW243" i="2"/>
  <c r="AX243" i="2" s="1"/>
  <c r="AW199" i="2"/>
  <c r="AX199" i="2" s="1"/>
  <c r="AW295" i="2"/>
  <c r="L293" i="7" s="1"/>
  <c r="AW139" i="2"/>
  <c r="AX139" i="2" s="1"/>
  <c r="AW323" i="2"/>
  <c r="AX323" i="2" s="1"/>
  <c r="AW22" i="2"/>
  <c r="AX22" i="2" s="1"/>
  <c r="AW314" i="2"/>
  <c r="AX314" i="2" s="1"/>
  <c r="AW282" i="2"/>
  <c r="L280" i="7" s="1"/>
  <c r="AW251" i="2"/>
  <c r="AX251" i="2" s="1"/>
  <c r="AW226" i="2"/>
  <c r="L224" i="7" s="1"/>
  <c r="AW67" i="2"/>
  <c r="AX67" i="2" s="1"/>
  <c r="AW262" i="2"/>
  <c r="L260" i="7" s="1"/>
  <c r="AW214" i="2"/>
  <c r="L212" i="7" s="1"/>
  <c r="AW242" i="2"/>
  <c r="L240" i="7" s="1"/>
  <c r="AW26" i="2"/>
  <c r="AX26" i="2" s="1"/>
  <c r="AW166" i="2"/>
  <c r="AX166" i="2" s="1"/>
  <c r="AW319" i="2"/>
  <c r="L317" i="7" s="1"/>
  <c r="AW310" i="2"/>
  <c r="AX310" i="2" s="1"/>
  <c r="AW219" i="2"/>
  <c r="L217" i="7" s="1"/>
  <c r="AW178" i="2"/>
  <c r="L176" i="7" s="1"/>
  <c r="AW330" i="2"/>
  <c r="AX330" i="2" s="1"/>
  <c r="AW259" i="2"/>
  <c r="L257" i="7" s="1"/>
  <c r="AW78" i="2"/>
  <c r="AX78" i="2" s="1"/>
  <c r="AW283" i="2"/>
  <c r="AX283" i="2" s="1"/>
  <c r="AW91" i="2"/>
  <c r="AX91" i="2" s="1"/>
  <c r="AW222" i="2"/>
  <c r="L220" i="7" s="1"/>
  <c r="AW342" i="2"/>
  <c r="L340" i="7" s="1"/>
  <c r="AW119" i="2"/>
  <c r="L117" i="7" s="1"/>
  <c r="AW191" i="2"/>
  <c r="L189" i="7" s="1"/>
  <c r="AW355" i="2"/>
  <c r="AX355" i="2" s="1"/>
  <c r="AW210" i="2"/>
  <c r="AX210" i="2" s="1"/>
  <c r="AW142" i="2"/>
  <c r="AX142" i="2" s="1"/>
  <c r="AW307" i="2"/>
  <c r="AX307" i="2" s="1"/>
  <c r="AW154" i="2"/>
  <c r="AX154" i="2" s="1"/>
  <c r="AW286" i="2"/>
  <c r="AX286" i="2" s="1"/>
  <c r="AW167" i="2"/>
  <c r="AX167" i="2" s="1"/>
  <c r="AW55" i="2"/>
  <c r="AX55" i="2" s="1"/>
  <c r="AW95" i="2"/>
  <c r="L93" i="7" s="1"/>
  <c r="AW62" i="2"/>
  <c r="L60" i="7" s="1"/>
  <c r="AW50" i="2"/>
  <c r="L48" i="7" s="1"/>
  <c r="AW339" i="2"/>
  <c r="AX339" i="2" s="1"/>
  <c r="AW275" i="2"/>
  <c r="L273" i="7" s="1"/>
  <c r="AW39" i="2"/>
  <c r="L37" i="7" s="1"/>
  <c r="AW128" i="2"/>
  <c r="L126" i="7" s="1"/>
  <c r="AW105" i="2"/>
  <c r="L103" i="7" s="1"/>
  <c r="AW84" i="2"/>
  <c r="L82" i="7" s="1"/>
  <c r="AW172" i="2"/>
  <c r="L170" i="7" s="1"/>
  <c r="AW305" i="2"/>
  <c r="L303" i="7" s="1"/>
  <c r="AW141" i="2"/>
  <c r="L139" i="7" s="1"/>
  <c r="AW41" i="2"/>
  <c r="L39" i="7" s="1"/>
  <c r="AW336" i="2"/>
  <c r="L334" i="7" s="1"/>
  <c r="AW37" i="2"/>
  <c r="L35" i="7" s="1"/>
  <c r="AW125" i="2"/>
  <c r="L123" i="7" s="1"/>
  <c r="AW133" i="2"/>
  <c r="L131" i="7" s="1"/>
  <c r="AW236" i="2"/>
  <c r="L234" i="7" s="1"/>
  <c r="AW324" i="2"/>
  <c r="L322" i="7" s="1"/>
  <c r="AW108" i="2"/>
  <c r="L106" i="7" s="1"/>
  <c r="AW216" i="2"/>
  <c r="L214" i="7" s="1"/>
  <c r="AW241" i="2"/>
  <c r="L239" i="7" s="1"/>
  <c r="AW49" i="2"/>
  <c r="L47" i="7" s="1"/>
  <c r="AW248" i="2"/>
  <c r="L246" i="7" s="1"/>
  <c r="AW313" i="2"/>
  <c r="AW56" i="2"/>
  <c r="L54" i="7" s="1"/>
  <c r="AW184" i="2"/>
  <c r="L182" i="7" s="1"/>
  <c r="AW260" i="2"/>
  <c r="L258" i="7" s="1"/>
  <c r="AW344" i="2"/>
  <c r="L342" i="7" s="1"/>
  <c r="AW340" i="2"/>
  <c r="AX340" i="2" s="1"/>
  <c r="AW304" i="2"/>
  <c r="L302" i="7" s="1"/>
  <c r="AW101" i="2"/>
  <c r="L99" i="7" s="1"/>
  <c r="AW277" i="2"/>
  <c r="L275" i="7" s="1"/>
  <c r="AW249" i="2"/>
  <c r="L247" i="7" s="1"/>
  <c r="AW204" i="2"/>
  <c r="L202" i="7" s="1"/>
  <c r="AW44" i="2"/>
  <c r="AX44" i="2" s="1"/>
  <c r="AW221" i="2"/>
  <c r="L219" i="7" s="1"/>
  <c r="AW181" i="2"/>
  <c r="L179" i="7" s="1"/>
  <c r="AW148" i="2"/>
  <c r="AX148" i="2" s="1"/>
  <c r="AW96" i="2"/>
  <c r="L94" i="7" s="1"/>
  <c r="AW33" i="2"/>
  <c r="L31" i="7" s="1"/>
  <c r="AW264" i="2"/>
  <c r="L262" i="7" s="1"/>
  <c r="AW245" i="2"/>
  <c r="L243" i="7" s="1"/>
  <c r="AW160" i="2"/>
  <c r="AX160" i="2" s="1"/>
  <c r="AW104" i="2"/>
  <c r="L102" i="7" s="1"/>
  <c r="AW297" i="2"/>
  <c r="L295" i="7" s="1"/>
  <c r="AW72" i="2"/>
  <c r="L70" i="7" s="1"/>
  <c r="AW25" i="2"/>
  <c r="AX25" i="2" s="1"/>
  <c r="AW195" i="2"/>
  <c r="AX195" i="2" s="1"/>
  <c r="AW115" i="2"/>
  <c r="AX115" i="2" s="1"/>
  <c r="AW127" i="2"/>
  <c r="L125" i="7" s="1"/>
  <c r="AW82" i="2"/>
  <c r="AX82" i="2" s="1"/>
  <c r="AW250" i="2"/>
  <c r="L248" i="7" s="1"/>
  <c r="AW311" i="2"/>
  <c r="L309" i="7" s="1"/>
  <c r="AW87" i="2"/>
  <c r="L85" i="7" s="1"/>
  <c r="AW270" i="2"/>
  <c r="L268" i="7" s="1"/>
  <c r="AW299" i="2"/>
  <c r="AX299" i="2" s="1"/>
  <c r="AW15" i="2"/>
  <c r="AX15" i="2" s="1"/>
  <c r="AW338" i="2"/>
  <c r="L336" i="7" s="1"/>
  <c r="AW190" i="2"/>
  <c r="AX190" i="2" s="1"/>
  <c r="AW147" i="2"/>
  <c r="L145" i="7" s="1"/>
  <c r="AW171" i="2"/>
  <c r="L169" i="7" s="1"/>
  <c r="AW303" i="2"/>
  <c r="L301" i="7" s="1"/>
  <c r="AW155" i="2"/>
  <c r="AX155" i="2" s="1"/>
  <c r="AW74" i="2"/>
  <c r="L72" i="7" s="1"/>
  <c r="AW35" i="2"/>
  <c r="L33" i="7" s="1"/>
  <c r="AW46" i="2"/>
  <c r="L44" i="7" s="1"/>
  <c r="AW14" i="2"/>
  <c r="L12" i="7" s="1"/>
  <c r="AW175" i="2"/>
  <c r="AX175" i="2" s="1"/>
  <c r="AW202" i="2"/>
  <c r="L200" i="7" s="1"/>
  <c r="AW138" i="2"/>
  <c r="AX138" i="2" s="1"/>
  <c r="AW239" i="2"/>
  <c r="L237" i="7" s="1"/>
  <c r="AW318" i="2"/>
  <c r="L316" i="7" s="1"/>
  <c r="AW47" i="2"/>
  <c r="L45" i="7" s="1"/>
  <c r="AW131" i="2"/>
  <c r="L129" i="7" s="1"/>
  <c r="AW287" i="2"/>
  <c r="L285" i="7" s="1"/>
  <c r="AW150" i="2"/>
  <c r="L148" i="7" s="1"/>
  <c r="AW306" i="2"/>
  <c r="AX306" i="2" s="1"/>
  <c r="AX92" i="2"/>
  <c r="N90" i="7" s="1"/>
  <c r="AW351" i="2"/>
  <c r="AX351" i="2" s="1"/>
  <c r="AW350" i="2"/>
  <c r="AX350" i="2" s="1"/>
  <c r="AW163" i="2"/>
  <c r="L161" i="7" s="1"/>
  <c r="AW158" i="2"/>
  <c r="AX158" i="2" s="1"/>
  <c r="AW332" i="2"/>
  <c r="L330" i="7" s="1"/>
  <c r="AW189" i="2"/>
  <c r="L187" i="7" s="1"/>
  <c r="AW136" i="2"/>
  <c r="L134" i="7" s="1"/>
  <c r="AW268" i="2"/>
  <c r="L266" i="7" s="1"/>
  <c r="AW156" i="2"/>
  <c r="L154" i="7" s="1"/>
  <c r="AW253" i="2"/>
  <c r="L251" i="7" s="1"/>
  <c r="AW76" i="2"/>
  <c r="L74" i="7" s="1"/>
  <c r="AW32" i="2"/>
  <c r="L30" i="7" s="1"/>
  <c r="AW240" i="2"/>
  <c r="L238" i="7" s="1"/>
  <c r="AW53" i="2"/>
  <c r="L51" i="7" s="1"/>
  <c r="AX337" i="2"/>
  <c r="N335" i="7" s="1"/>
  <c r="AV68" i="2"/>
  <c r="R66" i="6" s="1"/>
  <c r="AU39" i="2"/>
  <c r="AV39" i="2" s="1"/>
  <c r="R37" i="6" s="1"/>
  <c r="AU306" i="2"/>
  <c r="AV306" i="2" s="1"/>
  <c r="R304" i="6" s="1"/>
  <c r="AU62" i="2"/>
  <c r="AV62" i="2" s="1"/>
  <c r="R60" i="6" s="1"/>
  <c r="N109" i="6"/>
  <c r="N93" i="6"/>
  <c r="AU253" i="2"/>
  <c r="P251" i="6" s="1"/>
  <c r="AU294" i="2"/>
  <c r="AV294" i="2" s="1"/>
  <c r="R292" i="6" s="1"/>
  <c r="AU75" i="2"/>
  <c r="AV75" i="2" s="1"/>
  <c r="R73" i="6" s="1"/>
  <c r="BA41" i="2"/>
  <c r="BB41" i="2" s="1"/>
  <c r="BC41" i="2" s="1"/>
  <c r="V39" i="5" s="1"/>
  <c r="BA252" i="2"/>
  <c r="BB252" i="2" s="1"/>
  <c r="BC252" i="2" s="1"/>
  <c r="V250" i="5" s="1"/>
  <c r="BA330" i="2"/>
  <c r="BB330" i="2" s="1"/>
  <c r="BC330" i="2" s="1"/>
  <c r="V328" i="5" s="1"/>
  <c r="BA265" i="2"/>
  <c r="BB265" i="2" s="1"/>
  <c r="BC265" i="2" s="1"/>
  <c r="V263" i="5" s="1"/>
  <c r="BA348" i="2"/>
  <c r="BB348" i="2" s="1"/>
  <c r="BC348" i="2" s="1"/>
  <c r="V346" i="5" s="1"/>
  <c r="BA247" i="2"/>
  <c r="BB247" i="2" s="1"/>
  <c r="BC247" i="2" s="1"/>
  <c r="V245" i="5" s="1"/>
  <c r="BA37" i="2"/>
  <c r="BB37" i="2" s="1"/>
  <c r="BC37" i="2" s="1"/>
  <c r="V35" i="5" s="1"/>
  <c r="BA176" i="2"/>
  <c r="BA346" i="2"/>
  <c r="BB346" i="2" s="1"/>
  <c r="BC346" i="2" s="1"/>
  <c r="V344" i="5" s="1"/>
  <c r="BA28" i="2"/>
  <c r="BB28" i="2" s="1"/>
  <c r="BC28" i="2" s="1"/>
  <c r="V26" i="5" s="1"/>
  <c r="AE296" i="2"/>
  <c r="F294" i="6"/>
  <c r="AE157" i="2"/>
  <c r="H155" i="6" s="1"/>
  <c r="AG310" i="2"/>
  <c r="F308" i="7" s="1"/>
  <c r="AU74" i="2"/>
  <c r="P72" i="6" s="1"/>
  <c r="AG298" i="2"/>
  <c r="F296" i="7" s="1"/>
  <c r="D212" i="7"/>
  <c r="D76" i="7"/>
  <c r="BB159" i="2"/>
  <c r="BC159" i="2" s="1"/>
  <c r="V157" i="5" s="1"/>
  <c r="BA63" i="2"/>
  <c r="BB63" i="2" s="1"/>
  <c r="BC63" i="2" s="1"/>
  <c r="V61" i="5" s="1"/>
  <c r="BA27" i="2"/>
  <c r="BB27" i="2" s="1"/>
  <c r="BC27" i="2" s="1"/>
  <c r="V25" i="5" s="1"/>
  <c r="BA296" i="2"/>
  <c r="BB296" i="2" s="1"/>
  <c r="BC296" i="2" s="1"/>
  <c r="V294" i="5" s="1"/>
  <c r="BA76" i="2"/>
  <c r="BB76" i="2" s="1"/>
  <c r="BC76" i="2" s="1"/>
  <c r="V74" i="5" s="1"/>
  <c r="BA202" i="2"/>
  <c r="BB202" i="2" s="1"/>
  <c r="BC202" i="2" s="1"/>
  <c r="V200" i="5" s="1"/>
  <c r="BA73" i="2"/>
  <c r="BB73" i="2" s="1"/>
  <c r="BC73" i="2" s="1"/>
  <c r="V71" i="5" s="1"/>
  <c r="BA357" i="2"/>
  <c r="BB357" i="2" s="1"/>
  <c r="BC357" i="2" s="1"/>
  <c r="BA114" i="2"/>
  <c r="BB114" i="2" s="1"/>
  <c r="BC114" i="2" s="1"/>
  <c r="V112" i="5" s="1"/>
  <c r="BA105" i="2"/>
  <c r="BB105" i="2" s="1"/>
  <c r="BC105" i="2" s="1"/>
  <c r="V103" i="5" s="1"/>
  <c r="BA130" i="2"/>
  <c r="BB130" i="2" s="1"/>
  <c r="BC130" i="2" s="1"/>
  <c r="V128" i="5" s="1"/>
  <c r="BA314" i="2"/>
  <c r="BB314" i="2" s="1"/>
  <c r="BC314" i="2" s="1"/>
  <c r="V312" i="5" s="1"/>
  <c r="BA13" i="2"/>
  <c r="BB13" i="2" s="1"/>
  <c r="BC13" i="2" s="1"/>
  <c r="V11" i="5" s="1"/>
  <c r="BA128" i="2"/>
  <c r="BB128" i="2" s="1"/>
  <c r="BC128" i="2" s="1"/>
  <c r="V126" i="5" s="1"/>
  <c r="BA72" i="2"/>
  <c r="BB72" i="2" s="1"/>
  <c r="BC72" i="2" s="1"/>
  <c r="V70" i="5" s="1"/>
  <c r="BA305" i="2"/>
  <c r="BB305" i="2" s="1"/>
  <c r="BC305" i="2" s="1"/>
  <c r="V303" i="5" s="1"/>
  <c r="BA242" i="2"/>
  <c r="BB242" i="2" s="1"/>
  <c r="BC242" i="2" s="1"/>
  <c r="V240" i="5" s="1"/>
  <c r="BA60" i="2"/>
  <c r="BB60" i="2" s="1"/>
  <c r="BC60" i="2" s="1"/>
  <c r="V58" i="5" s="1"/>
  <c r="BA232" i="2"/>
  <c r="BB232" i="2" s="1"/>
  <c r="BC232" i="2" s="1"/>
  <c r="V230" i="5" s="1"/>
  <c r="BA146" i="2"/>
  <c r="BB146" i="2" s="1"/>
  <c r="BC146" i="2" s="1"/>
  <c r="V144" i="5" s="1"/>
  <c r="BA276" i="2"/>
  <c r="BB276" i="2" s="1"/>
  <c r="BC276" i="2" s="1"/>
  <c r="V274" i="5" s="1"/>
  <c r="BA70" i="2"/>
  <c r="BB70" i="2" s="1"/>
  <c r="BC70" i="2" s="1"/>
  <c r="V68" i="5" s="1"/>
  <c r="BA345" i="2"/>
  <c r="BB345" i="2" s="1"/>
  <c r="BC345" i="2" s="1"/>
  <c r="V343" i="5" s="1"/>
  <c r="BA317" i="2"/>
  <c r="BB317" i="2" s="1"/>
  <c r="BC317" i="2" s="1"/>
  <c r="V315" i="5" s="1"/>
  <c r="BA152" i="2"/>
  <c r="BB152" i="2" s="1"/>
  <c r="BC152" i="2" s="1"/>
  <c r="V150" i="5" s="1"/>
  <c r="BA238" i="2"/>
  <c r="BB238" i="2" s="1"/>
  <c r="BC238" i="2" s="1"/>
  <c r="V236" i="5" s="1"/>
  <c r="BA194" i="2"/>
  <c r="BB194" i="2" s="1"/>
  <c r="BC194" i="2" s="1"/>
  <c r="V192" i="5" s="1"/>
  <c r="BA337" i="2"/>
  <c r="BB337" i="2" s="1"/>
  <c r="BC337" i="2" s="1"/>
  <c r="V335" i="5" s="1"/>
  <c r="BA113" i="2"/>
  <c r="BB113" i="2" s="1"/>
  <c r="BC113" i="2" s="1"/>
  <c r="V111" i="5" s="1"/>
  <c r="BA241" i="2"/>
  <c r="BB241" i="2" s="1"/>
  <c r="BC241" i="2" s="1"/>
  <c r="V239" i="5" s="1"/>
  <c r="BA165" i="2"/>
  <c r="BB165" i="2" s="1"/>
  <c r="BC165" i="2" s="1"/>
  <c r="V163" i="5" s="1"/>
  <c r="BA208" i="2"/>
  <c r="BB208" i="2" s="1"/>
  <c r="BC208" i="2" s="1"/>
  <c r="V206" i="5" s="1"/>
  <c r="BA32" i="2"/>
  <c r="BB32" i="2" s="1"/>
  <c r="BC32" i="2" s="1"/>
  <c r="V30" i="5" s="1"/>
  <c r="BA154" i="2"/>
  <c r="BB154" i="2" s="1"/>
  <c r="BC154" i="2" s="1"/>
  <c r="V152" i="5" s="1"/>
  <c r="BA205" i="2"/>
  <c r="BB205" i="2" s="1"/>
  <c r="BC205" i="2" s="1"/>
  <c r="V203" i="5" s="1"/>
  <c r="BA124" i="2"/>
  <c r="BB124" i="2" s="1"/>
  <c r="BC124" i="2" s="1"/>
  <c r="V122" i="5" s="1"/>
  <c r="BA173" i="2"/>
  <c r="BB173" i="2" s="1"/>
  <c r="BC173" i="2" s="1"/>
  <c r="V171" i="5" s="1"/>
  <c r="BA148" i="2"/>
  <c r="BB148" i="2" s="1"/>
  <c r="BC148" i="2" s="1"/>
  <c r="V146" i="5" s="1"/>
  <c r="BA96" i="2"/>
  <c r="BB96" i="2" s="1"/>
  <c r="BC96" i="2" s="1"/>
  <c r="V94" i="5" s="1"/>
  <c r="BA228" i="2"/>
  <c r="BB228" i="2" s="1"/>
  <c r="BC228" i="2" s="1"/>
  <c r="V226" i="5" s="1"/>
  <c r="BA354" i="2"/>
  <c r="BB354" i="2" s="1"/>
  <c r="BC354" i="2" s="1"/>
  <c r="V352" i="5" s="1"/>
  <c r="BA286" i="2"/>
  <c r="BB286" i="2" s="1"/>
  <c r="BC286" i="2" s="1"/>
  <c r="V284" i="5" s="1"/>
  <c r="BA86" i="2"/>
  <c r="BB86" i="2" s="1"/>
  <c r="BC86" i="2" s="1"/>
  <c r="V84" i="5" s="1"/>
  <c r="BA288" i="2"/>
  <c r="BB288" i="2" s="1"/>
  <c r="BC288" i="2" s="1"/>
  <c r="V286" i="5" s="1"/>
  <c r="BA297" i="2"/>
  <c r="BB297" i="2" s="1"/>
  <c r="BC297" i="2" s="1"/>
  <c r="V295" i="5" s="1"/>
  <c r="BA137" i="2"/>
  <c r="BB137" i="2" s="1"/>
  <c r="BC137" i="2" s="1"/>
  <c r="V135" i="5" s="1"/>
  <c r="BA10" i="2"/>
  <c r="BB10" i="2" s="1"/>
  <c r="BC10" i="2" s="1"/>
  <c r="V8" i="5" s="1"/>
  <c r="P73" i="6"/>
  <c r="F229" i="6"/>
  <c r="BA347" i="2"/>
  <c r="BB347" i="2" s="1"/>
  <c r="BC347" i="2" s="1"/>
  <c r="V345" i="5" s="1"/>
  <c r="AE324" i="2"/>
  <c r="F238" i="6"/>
  <c r="AE240" i="2"/>
  <c r="AU346" i="2"/>
  <c r="P344" i="6" s="1"/>
  <c r="AU110" i="2"/>
  <c r="P108" i="6" s="1"/>
  <c r="J74" i="6"/>
  <c r="AG174" i="2"/>
  <c r="F172" i="7" s="1"/>
  <c r="AG186" i="2"/>
  <c r="F184" i="7" s="1"/>
  <c r="D304" i="7"/>
  <c r="BB260" i="2"/>
  <c r="BC260" i="2" s="1"/>
  <c r="V258" i="5" s="1"/>
  <c r="BA209" i="2"/>
  <c r="BB209" i="2" s="1"/>
  <c r="BC209" i="2" s="1"/>
  <c r="V207" i="5" s="1"/>
  <c r="BA57" i="2"/>
  <c r="BB57" i="2" s="1"/>
  <c r="BC57" i="2" s="1"/>
  <c r="V55" i="5" s="1"/>
  <c r="BA293" i="2"/>
  <c r="BB293" i="2" s="1"/>
  <c r="BC293" i="2" s="1"/>
  <c r="V291" i="5" s="1"/>
  <c r="BA54" i="2"/>
  <c r="BB54" i="2" s="1"/>
  <c r="BC54" i="2" s="1"/>
  <c r="V52" i="5" s="1"/>
  <c r="AE72" i="2"/>
  <c r="H70" i="6" s="1"/>
  <c r="AE303" i="2"/>
  <c r="J301" i="6" s="1"/>
  <c r="F218" i="6"/>
  <c r="AE220" i="2"/>
  <c r="AE120" i="2"/>
  <c r="F118" i="6"/>
  <c r="AE168" i="2"/>
  <c r="F166" i="6"/>
  <c r="J346" i="6"/>
  <c r="D140" i="7"/>
  <c r="H162" i="6"/>
  <c r="AV290" i="2"/>
  <c r="R288" i="6" s="1"/>
  <c r="BB161" i="2"/>
  <c r="BC161" i="2" s="1"/>
  <c r="V159" i="5" s="1"/>
  <c r="BB65" i="2"/>
  <c r="BC65" i="2" s="1"/>
  <c r="V63" i="5" s="1"/>
  <c r="BB325" i="2"/>
  <c r="BC325" i="2" s="1"/>
  <c r="V323" i="5" s="1"/>
  <c r="BA17" i="2"/>
  <c r="BB17" i="2" s="1"/>
  <c r="BC17" i="2" s="1"/>
  <c r="V15" i="5" s="1"/>
  <c r="BA93" i="2"/>
  <c r="BB93" i="2" s="1"/>
  <c r="BC93" i="2" s="1"/>
  <c r="V91" i="5" s="1"/>
  <c r="BA77" i="2"/>
  <c r="BB77" i="2" s="1"/>
  <c r="BC77" i="2" s="1"/>
  <c r="V75" i="5" s="1"/>
  <c r="BA84" i="2"/>
  <c r="BB84" i="2" s="1"/>
  <c r="BC84" i="2" s="1"/>
  <c r="V82" i="5" s="1"/>
  <c r="BA282" i="2"/>
  <c r="BB282" i="2" s="1"/>
  <c r="BC282" i="2" s="1"/>
  <c r="V280" i="5" s="1"/>
  <c r="BA98" i="2"/>
  <c r="BB98" i="2" s="1"/>
  <c r="BC98" i="2" s="1"/>
  <c r="V96" i="5" s="1"/>
  <c r="BA210" i="2"/>
  <c r="BB210" i="2" s="1"/>
  <c r="BC210" i="2" s="1"/>
  <c r="V208" i="5" s="1"/>
  <c r="BA160" i="2"/>
  <c r="BB160" i="2" s="1"/>
  <c r="BC160" i="2" s="1"/>
  <c r="V158" i="5" s="1"/>
  <c r="AX281" i="2"/>
  <c r="N279" i="7" s="1"/>
  <c r="BA103" i="2"/>
  <c r="BB103" i="2" s="1"/>
  <c r="BC103" i="2" s="1"/>
  <c r="V101" i="5" s="1"/>
  <c r="J297" i="6"/>
  <c r="H297" i="6"/>
  <c r="N21" i="6"/>
  <c r="AU23" i="2"/>
  <c r="F241" i="6"/>
  <c r="AE243" i="2"/>
  <c r="P191" i="6"/>
  <c r="AV193" i="2"/>
  <c r="R191" i="6" s="1"/>
  <c r="N184" i="6"/>
  <c r="AU186" i="2"/>
  <c r="AE187" i="2"/>
  <c r="F185" i="6"/>
  <c r="N185" i="6"/>
  <c r="AU187" i="2"/>
  <c r="AU312" i="2"/>
  <c r="N310" i="6"/>
  <c r="F234" i="6"/>
  <c r="AE236" i="2"/>
  <c r="AE200" i="2"/>
  <c r="F198" i="6"/>
  <c r="AE68" i="2"/>
  <c r="F66" i="6"/>
  <c r="AE203" i="2"/>
  <c r="F201" i="6"/>
  <c r="P109" i="6"/>
  <c r="AV111" i="2"/>
  <c r="R109" i="6" s="1"/>
  <c r="AE196" i="2"/>
  <c r="F194" i="6"/>
  <c r="F193" i="6"/>
  <c r="AE195" i="2"/>
  <c r="AE48" i="2"/>
  <c r="F46" i="6"/>
  <c r="F289" i="6"/>
  <c r="AE291" i="2"/>
  <c r="AE263" i="2"/>
  <c r="F261" i="6"/>
  <c r="BB188" i="2"/>
  <c r="BC188" i="2" s="1"/>
  <c r="V186" i="5" s="1"/>
  <c r="AX241" i="2"/>
  <c r="AY241" i="2" s="1"/>
  <c r="P239" i="7" s="1"/>
  <c r="AX68" i="2"/>
  <c r="N66" i="7" s="1"/>
  <c r="AT359" i="2"/>
  <c r="AT367" i="2" s="1"/>
  <c r="N28" i="3" s="1"/>
  <c r="AU166" i="2"/>
  <c r="P164" i="6" s="1"/>
  <c r="BB175" i="2"/>
  <c r="BC175" i="2" s="1"/>
  <c r="V173" i="5" s="1"/>
  <c r="BB142" i="2"/>
  <c r="BC142" i="2" s="1"/>
  <c r="V140" i="5" s="1"/>
  <c r="BB308" i="2"/>
  <c r="BC308" i="2" s="1"/>
  <c r="V306" i="5" s="1"/>
  <c r="AU51" i="2"/>
  <c r="AV51" i="2" s="1"/>
  <c r="R49" i="6" s="1"/>
  <c r="AE172" i="2"/>
  <c r="AU83" i="2"/>
  <c r="N81" i="6"/>
  <c r="AU207" i="2"/>
  <c r="H106" i="6"/>
  <c r="J106" i="6"/>
  <c r="AE284" i="2"/>
  <c r="F282" i="6"/>
  <c r="BB75" i="2"/>
  <c r="BC75" i="2" s="1"/>
  <c r="V73" i="5" s="1"/>
  <c r="BB40" i="2"/>
  <c r="BC40" i="2" s="1"/>
  <c r="V38" i="5" s="1"/>
  <c r="BB94" i="2"/>
  <c r="BC94" i="2" s="1"/>
  <c r="V92" i="5" s="1"/>
  <c r="AE111" i="2"/>
  <c r="F109" i="6"/>
  <c r="N145" i="6"/>
  <c r="AU147" i="2"/>
  <c r="AE279" i="2"/>
  <c r="F277" i="6"/>
  <c r="F93" i="6"/>
  <c r="AE95" i="2"/>
  <c r="AE83" i="2"/>
  <c r="F81" i="6"/>
  <c r="F178" i="6"/>
  <c r="AE180" i="2"/>
  <c r="AE292" i="2"/>
  <c r="F290" i="6"/>
  <c r="P229" i="6"/>
  <c r="AV231" i="2"/>
  <c r="R229" i="6" s="1"/>
  <c r="AV127" i="2"/>
  <c r="R125" i="6" s="1"/>
  <c r="P125" i="6"/>
  <c r="AE140" i="2"/>
  <c r="F138" i="6"/>
  <c r="AV95" i="2"/>
  <c r="R93" i="6" s="1"/>
  <c r="P93" i="6"/>
  <c r="F169" i="6"/>
  <c r="AE171" i="2"/>
  <c r="F41" i="6"/>
  <c r="AE43" i="2"/>
  <c r="AE55" i="2"/>
  <c r="F53" i="6"/>
  <c r="AU131" i="2"/>
  <c r="P129" i="6" s="1"/>
  <c r="AX213" i="2"/>
  <c r="N211" i="7" s="1"/>
  <c r="BB217" i="2"/>
  <c r="BC217" i="2" s="1"/>
  <c r="V215" i="5" s="1"/>
  <c r="BB318" i="2"/>
  <c r="BC318" i="2" s="1"/>
  <c r="V316" i="5" s="1"/>
  <c r="BB23" i="2"/>
  <c r="BC23" i="2" s="1"/>
  <c r="V21" i="5" s="1"/>
  <c r="BA21" i="2"/>
  <c r="BB21" i="2" s="1"/>
  <c r="BC21" i="2" s="1"/>
  <c r="V19" i="5" s="1"/>
  <c r="BA204" i="2"/>
  <c r="BB204" i="2" s="1"/>
  <c r="BC204" i="2" s="1"/>
  <c r="V202" i="5" s="1"/>
  <c r="BA249" i="2"/>
  <c r="BB249" i="2" s="1"/>
  <c r="BC249" i="2" s="1"/>
  <c r="V247" i="5" s="1"/>
  <c r="BA270" i="2"/>
  <c r="BB270" i="2" s="1"/>
  <c r="BC270" i="2" s="1"/>
  <c r="V268" i="5" s="1"/>
  <c r="BA273" i="2"/>
  <c r="BB273" i="2" s="1"/>
  <c r="BC273" i="2" s="1"/>
  <c r="V271" i="5" s="1"/>
  <c r="BA224" i="2"/>
  <c r="BB224" i="2" s="1"/>
  <c r="BC224" i="2" s="1"/>
  <c r="V222" i="5" s="1"/>
  <c r="BA78" i="2"/>
  <c r="BB78" i="2" s="1"/>
  <c r="BC78" i="2" s="1"/>
  <c r="V76" i="5" s="1"/>
  <c r="BA306" i="2"/>
  <c r="BB306" i="2" s="1"/>
  <c r="BC306" i="2" s="1"/>
  <c r="V304" i="5" s="1"/>
  <c r="BA25" i="2"/>
  <c r="BB25" i="2" s="1"/>
  <c r="BC25" i="2" s="1"/>
  <c r="V23" i="5" s="1"/>
  <c r="BA134" i="2"/>
  <c r="BB134" i="2" s="1"/>
  <c r="BC134" i="2" s="1"/>
  <c r="V132" i="5" s="1"/>
  <c r="BA22" i="2"/>
  <c r="BB22" i="2" s="1"/>
  <c r="BC22" i="2" s="1"/>
  <c r="V20" i="5" s="1"/>
  <c r="AU99" i="2"/>
  <c r="N97" i="6"/>
  <c r="AU273" i="2"/>
  <c r="N173" i="6"/>
  <c r="AU175" i="2"/>
  <c r="N297" i="6"/>
  <c r="AU299" i="2"/>
  <c r="N65" i="6"/>
  <c r="AU67" i="2"/>
  <c r="F309" i="6"/>
  <c r="AE311" i="2"/>
  <c r="P53" i="6"/>
  <c r="AV55" i="2"/>
  <c r="R53" i="6" s="1"/>
  <c r="AE272" i="2"/>
  <c r="F270" i="6"/>
  <c r="F225" i="6"/>
  <c r="AE227" i="2"/>
  <c r="AE128" i="2"/>
  <c r="F126" i="6"/>
  <c r="AE339" i="2"/>
  <c r="F337" i="6"/>
  <c r="AV279" i="2"/>
  <c r="R277" i="6" s="1"/>
  <c r="P277" i="6"/>
  <c r="AE60" i="2"/>
  <c r="F58" i="6"/>
  <c r="AE259" i="2"/>
  <c r="F257" i="6"/>
  <c r="AV128" i="2"/>
  <c r="R126" i="6" s="1"/>
  <c r="P126" i="6"/>
  <c r="AV135" i="2"/>
  <c r="R133" i="6" s="1"/>
  <c r="P133" i="6"/>
  <c r="F318" i="6"/>
  <c r="AE320" i="2"/>
  <c r="J345" i="6"/>
  <c r="H345" i="6"/>
  <c r="AG102" i="2"/>
  <c r="F100" i="7" s="1"/>
  <c r="AV92" i="2"/>
  <c r="R90" i="6" s="1"/>
  <c r="AX293" i="2"/>
  <c r="AY293" i="2" s="1"/>
  <c r="P291" i="7" s="1"/>
  <c r="AG22" i="2"/>
  <c r="F20" i="7" s="1"/>
  <c r="D344" i="7"/>
  <c r="D104" i="7"/>
  <c r="BB55" i="2"/>
  <c r="BC55" i="2" s="1"/>
  <c r="V53" i="5" s="1"/>
  <c r="BB19" i="2"/>
  <c r="BC19" i="2" s="1"/>
  <c r="V17" i="5" s="1"/>
  <c r="AX149" i="2"/>
  <c r="N147" i="7" s="1"/>
  <c r="BA227" i="2"/>
  <c r="BB227" i="2" s="1"/>
  <c r="BC227" i="2" s="1"/>
  <c r="V225" i="5" s="1"/>
  <c r="BA179" i="2"/>
  <c r="BB179" i="2" s="1"/>
  <c r="BC179" i="2" s="1"/>
  <c r="V177" i="5" s="1"/>
  <c r="BA139" i="2"/>
  <c r="BB139" i="2" s="1"/>
  <c r="BC139" i="2" s="1"/>
  <c r="V137" i="5" s="1"/>
  <c r="F33" i="6"/>
  <c r="AE35" i="2"/>
  <c r="J298" i="6"/>
  <c r="H298" i="6"/>
  <c r="AE275" i="2"/>
  <c r="F273" i="6"/>
  <c r="H285" i="6"/>
  <c r="J285" i="6"/>
  <c r="F90" i="6"/>
  <c r="AE92" i="2"/>
  <c r="H134" i="6"/>
  <c r="T134" i="6" s="1"/>
  <c r="J134" i="6"/>
  <c r="F317" i="6"/>
  <c r="AE319" i="2"/>
  <c r="AG38" i="2"/>
  <c r="AH38" i="2" s="1"/>
  <c r="BB320" i="2"/>
  <c r="BC320" i="2" s="1"/>
  <c r="V318" i="5" s="1"/>
  <c r="BB82" i="2"/>
  <c r="BC82" i="2" s="1"/>
  <c r="V80" i="5" s="1"/>
  <c r="BA115" i="2"/>
  <c r="BB115" i="2" s="1"/>
  <c r="BC115" i="2" s="1"/>
  <c r="V113" i="5" s="1"/>
  <c r="BA87" i="2"/>
  <c r="BB87" i="2" s="1"/>
  <c r="BC87" i="2" s="1"/>
  <c r="V85" i="5" s="1"/>
  <c r="BA67" i="2"/>
  <c r="BB67" i="2" s="1"/>
  <c r="BC67" i="2" s="1"/>
  <c r="V65" i="5" s="1"/>
  <c r="H353" i="6"/>
  <c r="J353" i="6"/>
  <c r="AV79" i="2"/>
  <c r="R77" i="6" s="1"/>
  <c r="P77" i="6"/>
  <c r="F221" i="6"/>
  <c r="AE223" i="2"/>
  <c r="AE215" i="2"/>
  <c r="F213" i="6"/>
  <c r="AG198" i="2"/>
  <c r="D196" i="7"/>
  <c r="P345" i="6"/>
  <c r="AV347" i="2"/>
  <c r="R345" i="6" s="1"/>
  <c r="F330" i="6"/>
  <c r="AE332" i="2"/>
  <c r="AE79" i="2"/>
  <c r="F77" i="6"/>
  <c r="F153" i="6"/>
  <c r="AE155" i="2"/>
  <c r="AE139" i="2"/>
  <c r="F137" i="6"/>
  <c r="H237" i="6"/>
  <c r="J237" i="6"/>
  <c r="P33" i="6"/>
  <c r="AV35" i="2"/>
  <c r="R33" i="6" s="1"/>
  <c r="P25" i="6"/>
  <c r="AV27" i="2"/>
  <c r="R25" i="6" s="1"/>
  <c r="F9" i="6"/>
  <c r="AE11" i="2"/>
  <c r="AV323" i="2"/>
  <c r="R321" i="6" s="1"/>
  <c r="P321" i="6"/>
  <c r="F25" i="6"/>
  <c r="AE27" i="2"/>
  <c r="F217" i="6"/>
  <c r="AE219" i="2"/>
  <c r="F157" i="6"/>
  <c r="AE159" i="2"/>
  <c r="J125" i="6"/>
  <c r="L91" i="7"/>
  <c r="BB49" i="2"/>
  <c r="BC49" i="2" s="1"/>
  <c r="V47" i="5" s="1"/>
  <c r="BB333" i="2"/>
  <c r="BC333" i="2" s="1"/>
  <c r="V331" i="5" s="1"/>
  <c r="BB234" i="2"/>
  <c r="BC234" i="2" s="1"/>
  <c r="V232" i="5" s="1"/>
  <c r="BB95" i="2"/>
  <c r="BC95" i="2" s="1"/>
  <c r="V93" i="5" s="1"/>
  <c r="BB264" i="2"/>
  <c r="BC264" i="2" s="1"/>
  <c r="V262" i="5" s="1"/>
  <c r="BA326" i="2"/>
  <c r="BB326" i="2" s="1"/>
  <c r="BC326" i="2" s="1"/>
  <c r="V324" i="5" s="1"/>
  <c r="BA230" i="2"/>
  <c r="BB230" i="2" s="1"/>
  <c r="BC230" i="2" s="1"/>
  <c r="V228" i="5" s="1"/>
  <c r="BA246" i="2"/>
  <c r="BB246" i="2" s="1"/>
  <c r="BC246" i="2" s="1"/>
  <c r="V244" i="5" s="1"/>
  <c r="BA132" i="2"/>
  <c r="BB132" i="2" s="1"/>
  <c r="BC132" i="2" s="1"/>
  <c r="V130" i="5" s="1"/>
  <c r="BA170" i="2"/>
  <c r="BB170" i="2" s="1"/>
  <c r="BC170" i="2" s="1"/>
  <c r="V168" i="5" s="1"/>
  <c r="BA340" i="2"/>
  <c r="BB340" i="2" s="1"/>
  <c r="BC340" i="2" s="1"/>
  <c r="V338" i="5" s="1"/>
  <c r="BA118" i="2"/>
  <c r="BB118" i="2" s="1"/>
  <c r="BC118" i="2" s="1"/>
  <c r="V116" i="5" s="1"/>
  <c r="BA302" i="2"/>
  <c r="BB302" i="2" s="1"/>
  <c r="BC302" i="2" s="1"/>
  <c r="V300" i="5" s="1"/>
  <c r="BA50" i="2"/>
  <c r="BB50" i="2" s="1"/>
  <c r="BC50" i="2" s="1"/>
  <c r="V48" i="5" s="1"/>
  <c r="BA312" i="2"/>
  <c r="BB312" i="2" s="1"/>
  <c r="BC312" i="2" s="1"/>
  <c r="V310" i="5" s="1"/>
  <c r="BA14" i="2"/>
  <c r="BB14" i="2" s="1"/>
  <c r="BC14" i="2" s="1"/>
  <c r="V12" i="5" s="1"/>
  <c r="BA153" i="2"/>
  <c r="BB153" i="2" s="1"/>
  <c r="BC153" i="2" s="1"/>
  <c r="V151" i="5" s="1"/>
  <c r="BA116" i="2"/>
  <c r="BB116" i="2" s="1"/>
  <c r="BC116" i="2" s="1"/>
  <c r="V114" i="5" s="1"/>
  <c r="BA126" i="2"/>
  <c r="BB126" i="2" s="1"/>
  <c r="BC126" i="2" s="1"/>
  <c r="V124" i="5" s="1"/>
  <c r="BA255" i="2"/>
  <c r="BB255" i="2" s="1"/>
  <c r="BC255" i="2" s="1"/>
  <c r="V253" i="5" s="1"/>
  <c r="BA155" i="2"/>
  <c r="BB155" i="2" s="1"/>
  <c r="BC155" i="2" s="1"/>
  <c r="V153" i="5" s="1"/>
  <c r="H233" i="6"/>
  <c r="J233" i="6"/>
  <c r="F349" i="6"/>
  <c r="AE351" i="2"/>
  <c r="AE295" i="2"/>
  <c r="F293" i="6"/>
  <c r="F338" i="6"/>
  <c r="AE340" i="2"/>
  <c r="AE24" i="2"/>
  <c r="F22" i="6"/>
  <c r="AV11" i="2"/>
  <c r="R9" i="6" s="1"/>
  <c r="P9" i="6"/>
  <c r="F226" i="6"/>
  <c r="AE228" i="2"/>
  <c r="H69" i="6"/>
  <c r="J69" i="6"/>
  <c r="AE188" i="2"/>
  <c r="F186" i="6"/>
  <c r="H301" i="6"/>
  <c r="AE135" i="2"/>
  <c r="F133" i="6"/>
  <c r="P153" i="6"/>
  <c r="AV155" i="2"/>
  <c r="R153" i="6" s="1"/>
  <c r="P209" i="6"/>
  <c r="AV211" i="2"/>
  <c r="R209" i="6" s="1"/>
  <c r="AE148" i="2"/>
  <c r="F146" i="6"/>
  <c r="AE47" i="2"/>
  <c r="F45" i="6"/>
  <c r="AV47" i="2"/>
  <c r="R45" i="6" s="1"/>
  <c r="P45" i="6"/>
  <c r="P317" i="6"/>
  <c r="AV319" i="2"/>
  <c r="R317" i="6" s="1"/>
  <c r="AV160" i="2"/>
  <c r="R158" i="6" s="1"/>
  <c r="J70" i="6"/>
  <c r="AE52" i="2"/>
  <c r="F50" i="6"/>
  <c r="AE335" i="2"/>
  <c r="F333" i="6"/>
  <c r="H65" i="6"/>
  <c r="J65" i="6"/>
  <c r="P197" i="6"/>
  <c r="AV199" i="2"/>
  <c r="R197" i="6" s="1"/>
  <c r="P337" i="6"/>
  <c r="AV339" i="2"/>
  <c r="R337" i="6" s="1"/>
  <c r="AV119" i="2"/>
  <c r="R117" i="6" s="1"/>
  <c r="P117" i="6"/>
  <c r="AE160" i="2"/>
  <c r="F158" i="6"/>
  <c r="AE199" i="2"/>
  <c r="F197" i="6"/>
  <c r="P249" i="6"/>
  <c r="AV251" i="2"/>
  <c r="R249" i="6" s="1"/>
  <c r="F269" i="6"/>
  <c r="AE271" i="2"/>
  <c r="AE103" i="2"/>
  <c r="F101" i="6"/>
  <c r="AJ359" i="2"/>
  <c r="AG363" i="2" s="1"/>
  <c r="H17" i="3" s="1"/>
  <c r="AX164" i="2"/>
  <c r="AY164" i="2" s="1"/>
  <c r="P162" i="7" s="1"/>
  <c r="P201" i="6"/>
  <c r="AV203" i="2"/>
  <c r="R201" i="6" s="1"/>
  <c r="AV275" i="2"/>
  <c r="R273" i="6" s="1"/>
  <c r="P273" i="6"/>
  <c r="P225" i="6"/>
  <c r="AV227" i="2"/>
  <c r="R225" i="6" s="1"/>
  <c r="P143" i="6"/>
  <c r="AV145" i="2"/>
  <c r="R143" i="6" s="1"/>
  <c r="AV287" i="2"/>
  <c r="R285" i="6" s="1"/>
  <c r="P285" i="6"/>
  <c r="AE248" i="2"/>
  <c r="F246" i="6"/>
  <c r="BB207" i="2"/>
  <c r="BC207" i="2" s="1"/>
  <c r="V205" i="5" s="1"/>
  <c r="BB171" i="2"/>
  <c r="BC171" i="2" s="1"/>
  <c r="V169" i="5" s="1"/>
  <c r="AE112" i="2"/>
  <c r="F110" i="6"/>
  <c r="BB349" i="2"/>
  <c r="BC349" i="2" s="1"/>
  <c r="V347" i="5" s="1"/>
  <c r="BB16" i="2"/>
  <c r="BC16" i="2" s="1"/>
  <c r="V14" i="5" s="1"/>
  <c r="BB274" i="2"/>
  <c r="BC274" i="2" s="1"/>
  <c r="V272" i="5" s="1"/>
  <c r="BB212" i="2"/>
  <c r="BC212" i="2" s="1"/>
  <c r="V210" i="5" s="1"/>
  <c r="BB358" i="2"/>
  <c r="BC358" i="2" s="1"/>
  <c r="BA342" i="2"/>
  <c r="BB342" i="2" s="1"/>
  <c r="BC342" i="2" s="1"/>
  <c r="V340" i="5" s="1"/>
  <c r="BA141" i="2"/>
  <c r="BB141" i="2" s="1"/>
  <c r="BC141" i="2" s="1"/>
  <c r="V139" i="5" s="1"/>
  <c r="BA66" i="2"/>
  <c r="BB66" i="2" s="1"/>
  <c r="BC66" i="2" s="1"/>
  <c r="V64" i="5" s="1"/>
  <c r="BA172" i="2"/>
  <c r="BB172" i="2" s="1"/>
  <c r="BC172" i="2" s="1"/>
  <c r="V170" i="5" s="1"/>
  <c r="BA181" i="2"/>
  <c r="BB181" i="2" s="1"/>
  <c r="BC181" i="2" s="1"/>
  <c r="V179" i="5" s="1"/>
  <c r="BA151" i="2"/>
  <c r="BB151" i="2" s="1"/>
  <c r="BC151" i="2" s="1"/>
  <c r="V149" i="5" s="1"/>
  <c r="BA36" i="2"/>
  <c r="BB36" i="2" s="1"/>
  <c r="BC36" i="2" s="1"/>
  <c r="V34" i="5" s="1"/>
  <c r="BA189" i="2"/>
  <c r="BB189" i="2" s="1"/>
  <c r="BC189" i="2" s="1"/>
  <c r="V187" i="5" s="1"/>
  <c r="BA34" i="2"/>
  <c r="BB34" i="2" s="1"/>
  <c r="BC34" i="2" s="1"/>
  <c r="V32" i="5" s="1"/>
  <c r="BA256" i="2"/>
  <c r="BB256" i="2" s="1"/>
  <c r="BC256" i="2" s="1"/>
  <c r="V254" i="5" s="1"/>
  <c r="BA185" i="2"/>
  <c r="BB185" i="2" s="1"/>
  <c r="BC185" i="2" s="1"/>
  <c r="V183" i="5" s="1"/>
  <c r="BA104" i="2"/>
  <c r="BB104" i="2" s="1"/>
  <c r="BC104" i="2" s="1"/>
  <c r="V102" i="5" s="1"/>
  <c r="BA158" i="2"/>
  <c r="BB158" i="2" s="1"/>
  <c r="BC158" i="2" s="1"/>
  <c r="V156" i="5" s="1"/>
  <c r="BA30" i="2"/>
  <c r="BB30" i="2" s="1"/>
  <c r="BC30" i="2" s="1"/>
  <c r="V28" i="5" s="1"/>
  <c r="BA344" i="2"/>
  <c r="BB344" i="2" s="1"/>
  <c r="BC344" i="2" s="1"/>
  <c r="V342" i="5" s="1"/>
  <c r="BA69" i="2"/>
  <c r="BB69" i="2" s="1"/>
  <c r="BC69" i="2" s="1"/>
  <c r="V67" i="5" s="1"/>
  <c r="BA74" i="2"/>
  <c r="BB74" i="2" s="1"/>
  <c r="BC74" i="2" s="1"/>
  <c r="V72" i="5" s="1"/>
  <c r="BA29" i="2"/>
  <c r="BB29" i="2" s="1"/>
  <c r="BC29" i="2" s="1"/>
  <c r="V27" i="5" s="1"/>
  <c r="BA250" i="2"/>
  <c r="BB250" i="2" s="1"/>
  <c r="BC250" i="2" s="1"/>
  <c r="V248" i="5" s="1"/>
  <c r="BA112" i="2"/>
  <c r="BB112" i="2" s="1"/>
  <c r="BC112" i="2" s="1"/>
  <c r="V110" i="5" s="1"/>
  <c r="BA182" i="2"/>
  <c r="BB182" i="2" s="1"/>
  <c r="BC182" i="2" s="1"/>
  <c r="V180" i="5" s="1"/>
  <c r="BA281" i="2"/>
  <c r="BB281" i="2" s="1"/>
  <c r="BC281" i="2" s="1"/>
  <c r="V279" i="5" s="1"/>
  <c r="BA236" i="2"/>
  <c r="BB236" i="2" s="1"/>
  <c r="BC236" i="2" s="1"/>
  <c r="V234" i="5" s="1"/>
  <c r="BA108" i="2"/>
  <c r="BB108" i="2" s="1"/>
  <c r="BC108" i="2" s="1"/>
  <c r="V106" i="5" s="1"/>
  <c r="BA352" i="2"/>
  <c r="BB352" i="2" s="1"/>
  <c r="BC352" i="2" s="1"/>
  <c r="V350" i="5" s="1"/>
  <c r="BA101" i="2"/>
  <c r="BB101" i="2" s="1"/>
  <c r="BC101" i="2" s="1"/>
  <c r="V99" i="5" s="1"/>
  <c r="BA266" i="2"/>
  <c r="BB266" i="2" s="1"/>
  <c r="BC266" i="2" s="1"/>
  <c r="V264" i="5" s="1"/>
  <c r="BA316" i="2"/>
  <c r="BB316" i="2" s="1"/>
  <c r="BC316" i="2" s="1"/>
  <c r="V314" i="5" s="1"/>
  <c r="BA233" i="2"/>
  <c r="BB233" i="2" s="1"/>
  <c r="BC233" i="2" s="1"/>
  <c r="V231" i="5" s="1"/>
  <c r="BA45" i="2"/>
  <c r="BB45" i="2" s="1"/>
  <c r="BC45" i="2" s="1"/>
  <c r="V43" i="5" s="1"/>
  <c r="BA261" i="2"/>
  <c r="BB261" i="2" s="1"/>
  <c r="BC261" i="2" s="1"/>
  <c r="V259" i="5" s="1"/>
  <c r="BA198" i="2"/>
  <c r="BB198" i="2" s="1"/>
  <c r="BC198" i="2" s="1"/>
  <c r="V196" i="5" s="1"/>
  <c r="BA9" i="2"/>
  <c r="BA310" i="2"/>
  <c r="BB310" i="2" s="1"/>
  <c r="BC310" i="2" s="1"/>
  <c r="V308" i="5" s="1"/>
  <c r="BA309" i="2"/>
  <c r="BB309" i="2" s="1"/>
  <c r="BC309" i="2" s="1"/>
  <c r="V307" i="5" s="1"/>
  <c r="BA136" i="2"/>
  <c r="BB136" i="2" s="1"/>
  <c r="BC136" i="2" s="1"/>
  <c r="V134" i="5" s="1"/>
  <c r="BA61" i="2"/>
  <c r="BB61" i="2" s="1"/>
  <c r="BC61" i="2" s="1"/>
  <c r="V59" i="5" s="1"/>
  <c r="BA197" i="2"/>
  <c r="BB197" i="2" s="1"/>
  <c r="BC197" i="2" s="1"/>
  <c r="V195" i="5" s="1"/>
  <c r="BA156" i="2"/>
  <c r="BB156" i="2" s="1"/>
  <c r="BC156" i="2" s="1"/>
  <c r="V154" i="5" s="1"/>
  <c r="BA117" i="2"/>
  <c r="BB117" i="2" s="1"/>
  <c r="BC117" i="2" s="1"/>
  <c r="V115" i="5" s="1"/>
  <c r="BA244" i="2"/>
  <c r="BB244" i="2" s="1"/>
  <c r="BC244" i="2" s="1"/>
  <c r="V242" i="5" s="1"/>
  <c r="BA26" i="2"/>
  <c r="BB26" i="2" s="1"/>
  <c r="BC26" i="2" s="1"/>
  <c r="V24" i="5" s="1"/>
  <c r="BA122" i="2"/>
  <c r="BB122" i="2" s="1"/>
  <c r="BC122" i="2" s="1"/>
  <c r="V120" i="5" s="1"/>
  <c r="BA218" i="2"/>
  <c r="BB218" i="2" s="1"/>
  <c r="BC218" i="2" s="1"/>
  <c r="V216" i="5" s="1"/>
  <c r="BA258" i="2"/>
  <c r="BB258" i="2" s="1"/>
  <c r="BC258" i="2" s="1"/>
  <c r="V256" i="5" s="1"/>
  <c r="F209" i="6"/>
  <c r="AE211" i="2"/>
  <c r="F205" i="6"/>
  <c r="AE207" i="2"/>
  <c r="J253" i="6"/>
  <c r="H253" i="6"/>
  <c r="P165" i="6"/>
  <c r="AV167" i="2"/>
  <c r="R165" i="6" s="1"/>
  <c r="T165" i="6" s="1"/>
  <c r="P293" i="6"/>
  <c r="AV295" i="2"/>
  <c r="R293" i="6" s="1"/>
  <c r="J262" i="6"/>
  <c r="H262" i="6"/>
  <c r="F313" i="6"/>
  <c r="AE315" i="2"/>
  <c r="AV247" i="2"/>
  <c r="R245" i="6" s="1"/>
  <c r="P245" i="6"/>
  <c r="H121" i="6"/>
  <c r="J121" i="6"/>
  <c r="P329" i="6"/>
  <c r="AV331" i="2"/>
  <c r="R329" i="6" s="1"/>
  <c r="BA307" i="2"/>
  <c r="BB307" i="2" s="1"/>
  <c r="BC307" i="2" s="1"/>
  <c r="V305" i="5" s="1"/>
  <c r="BA263" i="2"/>
  <c r="BB263" i="2" s="1"/>
  <c r="BC263" i="2" s="1"/>
  <c r="V261" i="5" s="1"/>
  <c r="BA131" i="2"/>
  <c r="BB131" i="2" s="1"/>
  <c r="BC131" i="2" s="1"/>
  <c r="V129" i="5" s="1"/>
  <c r="BA47" i="2"/>
  <c r="BB47" i="2" s="1"/>
  <c r="BC47" i="2" s="1"/>
  <c r="V45" i="5" s="1"/>
  <c r="AE75" i="2"/>
  <c r="F73" i="6"/>
  <c r="P157" i="6"/>
  <c r="AV159" i="2"/>
  <c r="R157" i="6" s="1"/>
  <c r="AV239" i="2"/>
  <c r="R237" i="6" s="1"/>
  <c r="T237" i="6" s="1"/>
  <c r="P237" i="6"/>
  <c r="P333" i="6"/>
  <c r="AV335" i="2"/>
  <c r="R333" i="6" s="1"/>
  <c r="AV351" i="2"/>
  <c r="R349" i="6" s="1"/>
  <c r="AE356" i="2"/>
  <c r="F354" i="6"/>
  <c r="AE144" i="2"/>
  <c r="F142" i="6"/>
  <c r="AV255" i="2"/>
  <c r="R253" i="6" s="1"/>
  <c r="P253" i="6"/>
  <c r="AV355" i="2"/>
  <c r="R353" i="6" s="1"/>
  <c r="P353" i="6"/>
  <c r="P57" i="6"/>
  <c r="AV59" i="2"/>
  <c r="R57" i="6" s="1"/>
  <c r="J21" i="6"/>
  <c r="H21" i="6"/>
  <c r="BB180" i="2"/>
  <c r="BC180" i="2" s="1"/>
  <c r="V178" i="5" s="1"/>
  <c r="BB237" i="2"/>
  <c r="BC237" i="2" s="1"/>
  <c r="V235" i="5" s="1"/>
  <c r="BB168" i="2"/>
  <c r="BC168" i="2" s="1"/>
  <c r="V166" i="5" s="1"/>
  <c r="AE39" i="2"/>
  <c r="F37" i="6"/>
  <c r="AV107" i="2"/>
  <c r="R105" i="6" s="1"/>
  <c r="P105" i="6"/>
  <c r="P233" i="6"/>
  <c r="AV235" i="2"/>
  <c r="R233" i="6" s="1"/>
  <c r="T233" i="6" s="1"/>
  <c r="H325" i="6"/>
  <c r="J325" i="6"/>
  <c r="AV171" i="2"/>
  <c r="R169" i="6" s="1"/>
  <c r="P169" i="6"/>
  <c r="H229" i="6"/>
  <c r="T229" i="6" s="1"/>
  <c r="J229" i="6"/>
  <c r="AE36" i="2"/>
  <c r="F34" i="6"/>
  <c r="AV183" i="2"/>
  <c r="R181" i="6" s="1"/>
  <c r="P181" i="6"/>
  <c r="P325" i="6"/>
  <c r="AV327" i="2"/>
  <c r="R325" i="6" s="1"/>
  <c r="P241" i="6"/>
  <c r="AV243" i="2"/>
  <c r="R241" i="6" s="1"/>
  <c r="AV283" i="2"/>
  <c r="R281" i="6" s="1"/>
  <c r="P281" i="6"/>
  <c r="AE336" i="2"/>
  <c r="F334" i="6"/>
  <c r="F245" i="6"/>
  <c r="AE247" i="2"/>
  <c r="F181" i="6"/>
  <c r="AE183" i="2"/>
  <c r="J173" i="6"/>
  <c r="H173" i="6"/>
  <c r="P137" i="6"/>
  <c r="AV139" i="2"/>
  <c r="R137" i="6" s="1"/>
  <c r="P261" i="6"/>
  <c r="AV263" i="2"/>
  <c r="R261" i="6" s="1"/>
  <c r="AV103" i="2"/>
  <c r="R101" i="6" s="1"/>
  <c r="P101" i="6"/>
  <c r="AE288" i="2"/>
  <c r="F286" i="6"/>
  <c r="J321" i="6"/>
  <c r="H321" i="6"/>
  <c r="AE251" i="2"/>
  <c r="F249" i="6"/>
  <c r="F329" i="6"/>
  <c r="AE331" i="2"/>
  <c r="AX358" i="2"/>
  <c r="AY358" i="2" s="1"/>
  <c r="P313" i="6"/>
  <c r="AV315" i="2"/>
  <c r="R313" i="6" s="1"/>
  <c r="AV223" i="2"/>
  <c r="R221" i="6" s="1"/>
  <c r="P221" i="6"/>
  <c r="AV163" i="2"/>
  <c r="R161" i="6" s="1"/>
  <c r="P161" i="6"/>
  <c r="P193" i="6"/>
  <c r="AV195" i="2"/>
  <c r="R193" i="6" s="1"/>
  <c r="BB231" i="2"/>
  <c r="BC231" i="2" s="1"/>
  <c r="V229" i="5" s="1"/>
  <c r="F122" i="6"/>
  <c r="AE124" i="2"/>
  <c r="BB254" i="2"/>
  <c r="BC254" i="2" s="1"/>
  <c r="V252" i="5" s="1"/>
  <c r="BB200" i="2"/>
  <c r="BC200" i="2" s="1"/>
  <c r="V198" i="5" s="1"/>
  <c r="BB298" i="2"/>
  <c r="BC298" i="2" s="1"/>
  <c r="V296" i="5" s="1"/>
  <c r="BB176" i="2"/>
  <c r="BC176" i="2" s="1"/>
  <c r="V174" i="5" s="1"/>
  <c r="BB6" i="2"/>
  <c r="BA343" i="2"/>
  <c r="BB343" i="2" s="1"/>
  <c r="BC343" i="2" s="1"/>
  <c r="V341" i="5" s="1"/>
  <c r="BA331" i="2"/>
  <c r="BB331" i="2" s="1"/>
  <c r="BC331" i="2" s="1"/>
  <c r="V329" i="5" s="1"/>
  <c r="BA319" i="2"/>
  <c r="BB319" i="2" s="1"/>
  <c r="BC319" i="2" s="1"/>
  <c r="V317" i="5" s="1"/>
  <c r="BA315" i="2"/>
  <c r="BB315" i="2" s="1"/>
  <c r="BC315" i="2" s="1"/>
  <c r="V313" i="5" s="1"/>
  <c r="BA291" i="2"/>
  <c r="BB291" i="2" s="1"/>
  <c r="BC291" i="2" s="1"/>
  <c r="V289" i="5" s="1"/>
  <c r="BA271" i="2"/>
  <c r="BB271" i="2" s="1"/>
  <c r="BC271" i="2" s="1"/>
  <c r="V269" i="5" s="1"/>
  <c r="BA243" i="2"/>
  <c r="BB243" i="2" s="1"/>
  <c r="BC243" i="2" s="1"/>
  <c r="V241" i="5" s="1"/>
  <c r="BA235" i="2"/>
  <c r="BB235" i="2" s="1"/>
  <c r="BC235" i="2" s="1"/>
  <c r="V233" i="5" s="1"/>
  <c r="BA219" i="2"/>
  <c r="BB219" i="2" s="1"/>
  <c r="BC219" i="2" s="1"/>
  <c r="V217" i="5" s="1"/>
  <c r="BA203" i="2"/>
  <c r="BB203" i="2" s="1"/>
  <c r="BC203" i="2" s="1"/>
  <c r="V201" i="5" s="1"/>
  <c r="BA195" i="2"/>
  <c r="BB195" i="2" s="1"/>
  <c r="BC195" i="2" s="1"/>
  <c r="V193" i="5" s="1"/>
  <c r="BA187" i="2"/>
  <c r="BB187" i="2" s="1"/>
  <c r="BC187" i="2" s="1"/>
  <c r="V185" i="5" s="1"/>
  <c r="BA163" i="2"/>
  <c r="BB163" i="2" s="1"/>
  <c r="BC163" i="2" s="1"/>
  <c r="V161" i="5" s="1"/>
  <c r="BA147" i="2"/>
  <c r="BB147" i="2" s="1"/>
  <c r="BC147" i="2" s="1"/>
  <c r="V145" i="5" s="1"/>
  <c r="BA123" i="2"/>
  <c r="BB123" i="2" s="1"/>
  <c r="BC123" i="2" s="1"/>
  <c r="V121" i="5" s="1"/>
  <c r="BA111" i="2"/>
  <c r="BB111" i="2" s="1"/>
  <c r="BC111" i="2" s="1"/>
  <c r="V109" i="5" s="1"/>
  <c r="BA99" i="2"/>
  <c r="BB99" i="2" s="1"/>
  <c r="BC99" i="2" s="1"/>
  <c r="V97" i="5" s="1"/>
  <c r="BA79" i="2"/>
  <c r="BB79" i="2" s="1"/>
  <c r="BC79" i="2" s="1"/>
  <c r="V77" i="5" s="1"/>
  <c r="BA43" i="2"/>
  <c r="BB43" i="2" s="1"/>
  <c r="BC43" i="2" s="1"/>
  <c r="V41" i="5" s="1"/>
  <c r="BA31" i="2"/>
  <c r="BB31" i="2" s="1"/>
  <c r="BC31" i="2" s="1"/>
  <c r="V29" i="5" s="1"/>
  <c r="BA11" i="2"/>
  <c r="BB11" i="2" s="1"/>
  <c r="BC11" i="2" s="1"/>
  <c r="BA351" i="2"/>
  <c r="BB351" i="2" s="1"/>
  <c r="BC351" i="2" s="1"/>
  <c r="V349" i="5" s="1"/>
  <c r="BA339" i="2"/>
  <c r="BB339" i="2" s="1"/>
  <c r="BC339" i="2" s="1"/>
  <c r="V337" i="5" s="1"/>
  <c r="BA335" i="2"/>
  <c r="BB335" i="2" s="1"/>
  <c r="BC335" i="2" s="1"/>
  <c r="V333" i="5" s="1"/>
  <c r="BA327" i="2"/>
  <c r="BB327" i="2" s="1"/>
  <c r="BC327" i="2" s="1"/>
  <c r="V325" i="5" s="1"/>
  <c r="BA303" i="2"/>
  <c r="BB303" i="2" s="1"/>
  <c r="BC303" i="2" s="1"/>
  <c r="V301" i="5" s="1"/>
  <c r="BA295" i="2"/>
  <c r="BB295" i="2" s="1"/>
  <c r="BC295" i="2" s="1"/>
  <c r="V293" i="5" s="1"/>
  <c r="BA275" i="2"/>
  <c r="BB275" i="2" s="1"/>
  <c r="BC275" i="2" s="1"/>
  <c r="V273" i="5" s="1"/>
  <c r="BA267" i="2"/>
  <c r="BB267" i="2" s="1"/>
  <c r="BC267" i="2" s="1"/>
  <c r="V265" i="5" s="1"/>
  <c r="BA251" i="2"/>
  <c r="BB251" i="2" s="1"/>
  <c r="BC251" i="2" s="1"/>
  <c r="V249" i="5" s="1"/>
  <c r="BA239" i="2"/>
  <c r="BB239" i="2" s="1"/>
  <c r="BC239" i="2" s="1"/>
  <c r="V237" i="5" s="1"/>
  <c r="BA191" i="2"/>
  <c r="BB191" i="2" s="1"/>
  <c r="BC191" i="2" s="1"/>
  <c r="V189" i="5" s="1"/>
  <c r="BA167" i="2"/>
  <c r="BB167" i="2" s="1"/>
  <c r="BC167" i="2" s="1"/>
  <c r="V165" i="5" s="1"/>
  <c r="BA127" i="2"/>
  <c r="BB127" i="2" s="1"/>
  <c r="BC127" i="2" s="1"/>
  <c r="V125" i="5" s="1"/>
  <c r="BA119" i="2"/>
  <c r="BB119" i="2" s="1"/>
  <c r="BC119" i="2" s="1"/>
  <c r="V117" i="5" s="1"/>
  <c r="BA107" i="2"/>
  <c r="BB107" i="2" s="1"/>
  <c r="BC107" i="2" s="1"/>
  <c r="V105" i="5" s="1"/>
  <c r="BA71" i="2"/>
  <c r="BB71" i="2" s="1"/>
  <c r="BC71" i="2" s="1"/>
  <c r="V69" i="5" s="1"/>
  <c r="BA51" i="2"/>
  <c r="BB51" i="2" s="1"/>
  <c r="BC51" i="2" s="1"/>
  <c r="V49" i="5" s="1"/>
  <c r="BA39" i="2"/>
  <c r="BB39" i="2" s="1"/>
  <c r="BC39" i="2" s="1"/>
  <c r="V37" i="5" s="1"/>
  <c r="BA15" i="2"/>
  <c r="BB15" i="2" s="1"/>
  <c r="BC15" i="2" s="1"/>
  <c r="V13" i="5" s="1"/>
  <c r="BA56" i="2"/>
  <c r="BB56" i="2" s="1"/>
  <c r="BC56" i="2" s="1"/>
  <c r="V54" i="5" s="1"/>
  <c r="BA328" i="2"/>
  <c r="BB328" i="2" s="1"/>
  <c r="BC328" i="2" s="1"/>
  <c r="V326" i="5" s="1"/>
  <c r="BA225" i="2"/>
  <c r="BB225" i="2" s="1"/>
  <c r="BC225" i="2" s="1"/>
  <c r="V223" i="5" s="1"/>
  <c r="BA88" i="2"/>
  <c r="BB88" i="2" s="1"/>
  <c r="BC88" i="2" s="1"/>
  <c r="V86" i="5" s="1"/>
  <c r="BA262" i="2"/>
  <c r="BB262" i="2" s="1"/>
  <c r="BC262" i="2" s="1"/>
  <c r="V260" i="5" s="1"/>
  <c r="BA109" i="2"/>
  <c r="BB109" i="2" s="1"/>
  <c r="BC109" i="2" s="1"/>
  <c r="V107" i="5" s="1"/>
  <c r="BA24" i="2"/>
  <c r="BB24" i="2" s="1"/>
  <c r="BC24" i="2" s="1"/>
  <c r="V22" i="5" s="1"/>
  <c r="BA33" i="2"/>
  <c r="BB33" i="2" s="1"/>
  <c r="BC33" i="2" s="1"/>
  <c r="V31" i="5" s="1"/>
  <c r="BA245" i="2"/>
  <c r="BB245" i="2" s="1"/>
  <c r="BC245" i="2" s="1"/>
  <c r="V243" i="5" s="1"/>
  <c r="BA92" i="2"/>
  <c r="BB92" i="2" s="1"/>
  <c r="BC92" i="2" s="1"/>
  <c r="V90" i="5" s="1"/>
  <c r="BA304" i="2"/>
  <c r="BB304" i="2" s="1"/>
  <c r="BC304" i="2" s="1"/>
  <c r="V302" i="5" s="1"/>
  <c r="BA278" i="2"/>
  <c r="BB278" i="2" s="1"/>
  <c r="BC278" i="2" s="1"/>
  <c r="V276" i="5" s="1"/>
  <c r="BA214" i="2"/>
  <c r="BB214" i="2" s="1"/>
  <c r="BC214" i="2" s="1"/>
  <c r="V212" i="5" s="1"/>
  <c r="BA321" i="2"/>
  <c r="BB321" i="2" s="1"/>
  <c r="BC321" i="2" s="1"/>
  <c r="V319" i="5" s="1"/>
  <c r="BA324" i="2"/>
  <c r="BB324" i="2" s="1"/>
  <c r="BC324" i="2" s="1"/>
  <c r="V322" i="5" s="1"/>
  <c r="BA186" i="2"/>
  <c r="BB186" i="2" s="1"/>
  <c r="BC186" i="2" s="1"/>
  <c r="V184" i="5" s="1"/>
  <c r="BA100" i="2"/>
  <c r="BB100" i="2" s="1"/>
  <c r="BC100" i="2" s="1"/>
  <c r="V98" i="5" s="1"/>
  <c r="BA53" i="2"/>
  <c r="BB53" i="2" s="1"/>
  <c r="BC53" i="2" s="1"/>
  <c r="V51" i="5" s="1"/>
  <c r="BA201" i="2"/>
  <c r="BB201" i="2" s="1"/>
  <c r="BC201" i="2" s="1"/>
  <c r="V199" i="5" s="1"/>
  <c r="BA353" i="2"/>
  <c r="BB353" i="2" s="1"/>
  <c r="BC353" i="2" s="1"/>
  <c r="V351" i="5" s="1"/>
  <c r="BA12" i="2"/>
  <c r="BB12" i="2" s="1"/>
  <c r="BC12" i="2" s="1"/>
  <c r="V10" i="5" s="1"/>
  <c r="BA129" i="2"/>
  <c r="BB129" i="2" s="1"/>
  <c r="BC129" i="2" s="1"/>
  <c r="V127" i="5" s="1"/>
  <c r="BA97" i="2"/>
  <c r="BB97" i="2" s="1"/>
  <c r="BC97" i="2" s="1"/>
  <c r="V95" i="5" s="1"/>
  <c r="BA277" i="2"/>
  <c r="BB277" i="2" s="1"/>
  <c r="BC277" i="2" s="1"/>
  <c r="V275" i="5" s="1"/>
  <c r="BA80" i="2"/>
  <c r="BB80" i="2" s="1"/>
  <c r="BC80" i="2" s="1"/>
  <c r="V78" i="5" s="1"/>
  <c r="BA190" i="2"/>
  <c r="BB190" i="2" s="1"/>
  <c r="BC190" i="2" s="1"/>
  <c r="V188" i="5" s="1"/>
  <c r="BA166" i="2"/>
  <c r="BB166" i="2" s="1"/>
  <c r="BC166" i="2" s="1"/>
  <c r="V164" i="5" s="1"/>
  <c r="AE51" i="2"/>
  <c r="F49" i="6"/>
  <c r="AV259" i="2"/>
  <c r="R257" i="6" s="1"/>
  <c r="P257" i="6"/>
  <c r="AV91" i="2"/>
  <c r="R89" i="6" s="1"/>
  <c r="T89" i="6" s="1"/>
  <c r="P89" i="6"/>
  <c r="AE119" i="2"/>
  <c r="F117" i="6"/>
  <c r="P269" i="6"/>
  <c r="AV271" i="2"/>
  <c r="R269" i="6" s="1"/>
  <c r="H281" i="6"/>
  <c r="J281" i="6"/>
  <c r="P309" i="6"/>
  <c r="AV311" i="2"/>
  <c r="R309" i="6" s="1"/>
  <c r="AV291" i="2"/>
  <c r="R289" i="6" s="1"/>
  <c r="P41" i="6"/>
  <c r="AV43" i="2"/>
  <c r="R41" i="6" s="1"/>
  <c r="BA283" i="2"/>
  <c r="BB283" i="2" s="1"/>
  <c r="BC283" i="2" s="1"/>
  <c r="V281" i="5" s="1"/>
  <c r="F190" i="6"/>
  <c r="AE192" i="2"/>
  <c r="BA59" i="2"/>
  <c r="BB59" i="2" s="1"/>
  <c r="BC59" i="2" s="1"/>
  <c r="V57" i="5" s="1"/>
  <c r="BA35" i="2"/>
  <c r="BB35" i="2" s="1"/>
  <c r="BC35" i="2" s="1"/>
  <c r="V33" i="5" s="1"/>
  <c r="F57" i="6"/>
  <c r="AE59" i="2"/>
  <c r="J161" i="6"/>
  <c r="H161" i="6"/>
  <c r="AV285" i="2"/>
  <c r="R283" i="6" s="1"/>
  <c r="P283" i="6"/>
  <c r="AV303" i="2"/>
  <c r="R301" i="6" s="1"/>
  <c r="P301" i="6"/>
  <c r="F230" i="6"/>
  <c r="AE232" i="2"/>
  <c r="AE191" i="2"/>
  <c r="F189" i="6"/>
  <c r="AG194" i="2"/>
  <c r="D192" i="7"/>
  <c r="AV158" i="2"/>
  <c r="R156" i="6" s="1"/>
  <c r="P156" i="6"/>
  <c r="AV52" i="2"/>
  <c r="R50" i="6" s="1"/>
  <c r="P50" i="6"/>
  <c r="AE209" i="2"/>
  <c r="F207" i="6"/>
  <c r="D256" i="7"/>
  <c r="AG258" i="2"/>
  <c r="AV108" i="2"/>
  <c r="R106" i="6" s="1"/>
  <c r="P106" i="6"/>
  <c r="AV278" i="2"/>
  <c r="R276" i="6" s="1"/>
  <c r="P276" i="6"/>
  <c r="L146" i="7"/>
  <c r="AV325" i="2"/>
  <c r="R323" i="6" s="1"/>
  <c r="P323" i="6"/>
  <c r="AE206" i="2"/>
  <c r="F204" i="6"/>
  <c r="AV90" i="2"/>
  <c r="R88" i="6" s="1"/>
  <c r="P88" i="6"/>
  <c r="AV340" i="2"/>
  <c r="R338" i="6" s="1"/>
  <c r="P338" i="6"/>
  <c r="AX209" i="2"/>
  <c r="L207" i="7"/>
  <c r="AE138" i="2"/>
  <c r="F136" i="6"/>
  <c r="AV10" i="2"/>
  <c r="R8" i="6" s="1"/>
  <c r="P8" i="6"/>
  <c r="P151" i="6"/>
  <c r="AV153" i="2"/>
  <c r="R151" i="6" s="1"/>
  <c r="AV204" i="2"/>
  <c r="R202" i="6" s="1"/>
  <c r="T202" i="6" s="1"/>
  <c r="P202" i="6"/>
  <c r="L58" i="7"/>
  <c r="AX60" i="2"/>
  <c r="AE109" i="2"/>
  <c r="F107" i="6"/>
  <c r="AE342" i="2"/>
  <c r="F340" i="6"/>
  <c r="AX27" i="2"/>
  <c r="L25" i="7"/>
  <c r="D234" i="7"/>
  <c r="AG236" i="2"/>
  <c r="L172" i="7"/>
  <c r="AX174" i="2"/>
  <c r="L177" i="7"/>
  <c r="AX10" i="2"/>
  <c r="L8" i="7"/>
  <c r="D141" i="7"/>
  <c r="AG143" i="2"/>
  <c r="L241" i="7"/>
  <c r="AG153" i="2"/>
  <c r="D151" i="7"/>
  <c r="AG105" i="2"/>
  <c r="D103" i="7"/>
  <c r="D82" i="7"/>
  <c r="AG84" i="2"/>
  <c r="AG348" i="2"/>
  <c r="D346" i="7"/>
  <c r="D74" i="7"/>
  <c r="AG76" i="2"/>
  <c r="AG265" i="2"/>
  <c r="D263" i="7"/>
  <c r="D149" i="7"/>
  <c r="AG151" i="2"/>
  <c r="D222" i="7"/>
  <c r="AG224" i="2"/>
  <c r="AG259" i="2"/>
  <c r="D257" i="7"/>
  <c r="D181" i="7"/>
  <c r="AG183" i="2"/>
  <c r="D251" i="7"/>
  <c r="AG253" i="2"/>
  <c r="AG327" i="2"/>
  <c r="D325" i="7"/>
  <c r="AG144" i="2"/>
  <c r="D142" i="7"/>
  <c r="AG72" i="2"/>
  <c r="D70" i="7"/>
  <c r="D343" i="7"/>
  <c r="AG345" i="2"/>
  <c r="AG104" i="2"/>
  <c r="D102" i="7"/>
  <c r="D283" i="7"/>
  <c r="AG285" i="2"/>
  <c r="F124" i="6"/>
  <c r="AE126" i="2"/>
  <c r="P339" i="6"/>
  <c r="AV71" i="2"/>
  <c r="R69" i="6" s="1"/>
  <c r="P69" i="6"/>
  <c r="P12" i="6"/>
  <c r="AV14" i="2"/>
  <c r="R12" i="6" s="1"/>
  <c r="P83" i="6"/>
  <c r="AV85" i="2"/>
  <c r="R83" i="6" s="1"/>
  <c r="P190" i="6"/>
  <c r="AV192" i="2"/>
  <c r="R190" i="6" s="1"/>
  <c r="AE270" i="2"/>
  <c r="F268" i="6"/>
  <c r="F215" i="6"/>
  <c r="AE217" i="2"/>
  <c r="AE85" i="2"/>
  <c r="F83" i="6"/>
  <c r="F252" i="7"/>
  <c r="AH226" i="2"/>
  <c r="F224" i="7"/>
  <c r="F336" i="6"/>
  <c r="AE338" i="2"/>
  <c r="AE133" i="2"/>
  <c r="F131" i="6"/>
  <c r="P98" i="6"/>
  <c r="F275" i="6"/>
  <c r="AE277" i="2"/>
  <c r="AE237" i="2"/>
  <c r="F235" i="6"/>
  <c r="F123" i="6"/>
  <c r="AE125" i="2"/>
  <c r="P294" i="6"/>
  <c r="AV296" i="2"/>
  <c r="R294" i="6" s="1"/>
  <c r="AE186" i="2"/>
  <c r="F184" i="6"/>
  <c r="AE158" i="2"/>
  <c r="F156" i="6"/>
  <c r="AE130" i="2"/>
  <c r="F128" i="6"/>
  <c r="L83" i="7"/>
  <c r="AX85" i="2"/>
  <c r="AV66" i="2"/>
  <c r="R64" i="6" s="1"/>
  <c r="P64" i="6"/>
  <c r="P36" i="6"/>
  <c r="AV38" i="2"/>
  <c r="R36" i="6" s="1"/>
  <c r="F151" i="6"/>
  <c r="AE153" i="2"/>
  <c r="D332" i="7"/>
  <c r="AG334" i="2"/>
  <c r="AE222" i="2"/>
  <c r="F220" i="6"/>
  <c r="AX204" i="2"/>
  <c r="AE114" i="2"/>
  <c r="F112" i="6"/>
  <c r="P54" i="6"/>
  <c r="AV56" i="2"/>
  <c r="R54" i="6" s="1"/>
  <c r="T54" i="6" s="1"/>
  <c r="AE34" i="2"/>
  <c r="F32" i="6"/>
  <c r="AV229" i="2"/>
  <c r="R227" i="6" s="1"/>
  <c r="P227" i="6"/>
  <c r="AV133" i="2"/>
  <c r="R131" i="6" s="1"/>
  <c r="P131" i="6"/>
  <c r="P352" i="6"/>
  <c r="AV354" i="2"/>
  <c r="R352" i="6" s="1"/>
  <c r="AE290" i="2"/>
  <c r="F288" i="6"/>
  <c r="AH250" i="2"/>
  <c r="F248" i="7"/>
  <c r="AV172" i="2"/>
  <c r="R170" i="6" s="1"/>
  <c r="P170" i="6"/>
  <c r="L138" i="7"/>
  <c r="AX140" i="2"/>
  <c r="AX80" i="2"/>
  <c r="L78" i="7"/>
  <c r="P26" i="6"/>
  <c r="AV28" i="2"/>
  <c r="R26" i="6" s="1"/>
  <c r="P247" i="6"/>
  <c r="AV249" i="2"/>
  <c r="R247" i="6" s="1"/>
  <c r="AV30" i="2"/>
  <c r="R28" i="6" s="1"/>
  <c r="P342" i="6"/>
  <c r="AV344" i="2"/>
  <c r="R342" i="6" s="1"/>
  <c r="AV289" i="2"/>
  <c r="R287" i="6" s="1"/>
  <c r="P287" i="6"/>
  <c r="H247" i="6"/>
  <c r="J247" i="6"/>
  <c r="P206" i="6"/>
  <c r="AV208" i="2"/>
  <c r="R206" i="6" s="1"/>
  <c r="T206" i="6" s="1"/>
  <c r="F88" i="6"/>
  <c r="AE90" i="2"/>
  <c r="F195" i="6"/>
  <c r="AE197" i="2"/>
  <c r="P347" i="6"/>
  <c r="AV349" i="2"/>
  <c r="R347" i="6" s="1"/>
  <c r="P235" i="6"/>
  <c r="AV237" i="2"/>
  <c r="R235" i="6" s="1"/>
  <c r="P302" i="6"/>
  <c r="AV304" i="2"/>
  <c r="R302" i="6" s="1"/>
  <c r="T302" i="6" s="1"/>
  <c r="AX264" i="2"/>
  <c r="P200" i="6"/>
  <c r="AV202" i="2"/>
  <c r="R200" i="6" s="1"/>
  <c r="AG162" i="2"/>
  <c r="D160" i="7"/>
  <c r="P136" i="6"/>
  <c r="AV138" i="2"/>
  <c r="R136" i="6" s="1"/>
  <c r="D96" i="7"/>
  <c r="AG98" i="2"/>
  <c r="D52" i="7"/>
  <c r="AG54" i="2"/>
  <c r="AV18" i="2"/>
  <c r="R16" i="6" s="1"/>
  <c r="P16" i="6"/>
  <c r="AE10" i="2"/>
  <c r="F8" i="6"/>
  <c r="AV157" i="2"/>
  <c r="R155" i="6" s="1"/>
  <c r="P155" i="6"/>
  <c r="P326" i="6"/>
  <c r="AV328" i="2"/>
  <c r="R326" i="6" s="1"/>
  <c r="T326" i="6" s="1"/>
  <c r="P75" i="6"/>
  <c r="AV77" i="2"/>
  <c r="R75" i="6" s="1"/>
  <c r="D7" i="7"/>
  <c r="AG9" i="2"/>
  <c r="AF359" i="2"/>
  <c r="AC371" i="2" s="1"/>
  <c r="L339" i="7"/>
  <c r="AX341" i="2"/>
  <c r="AV314" i="2"/>
  <c r="R312" i="6" s="1"/>
  <c r="P312" i="6"/>
  <c r="AV288" i="2"/>
  <c r="R286" i="6" s="1"/>
  <c r="P286" i="6"/>
  <c r="P256" i="6"/>
  <c r="AV258" i="2"/>
  <c r="R256" i="6" s="1"/>
  <c r="F236" i="6"/>
  <c r="AE238" i="2"/>
  <c r="AE230" i="2"/>
  <c r="F228" i="6"/>
  <c r="AE94" i="2"/>
  <c r="F92" i="6"/>
  <c r="P68" i="6"/>
  <c r="AV70" i="2"/>
  <c r="R68" i="6" s="1"/>
  <c r="AG50" i="2"/>
  <c r="D48" i="7"/>
  <c r="AE321" i="2"/>
  <c r="F319" i="6"/>
  <c r="J271" i="6"/>
  <c r="H271" i="6"/>
  <c r="AE205" i="2"/>
  <c r="F203" i="6"/>
  <c r="F99" i="6"/>
  <c r="AE101" i="2"/>
  <c r="AE310" i="2"/>
  <c r="F308" i="6"/>
  <c r="AV262" i="2"/>
  <c r="R260" i="6" s="1"/>
  <c r="P260" i="6"/>
  <c r="L203" i="7"/>
  <c r="AX205" i="2"/>
  <c r="AE102" i="2"/>
  <c r="F100" i="6"/>
  <c r="D40" i="7"/>
  <c r="AG42" i="2"/>
  <c r="AX39" i="2"/>
  <c r="AX50" i="2"/>
  <c r="AX62" i="2"/>
  <c r="L140" i="7"/>
  <c r="L109" i="7"/>
  <c r="AX111" i="2"/>
  <c r="L205" i="7"/>
  <c r="AX207" i="2"/>
  <c r="AX42" i="2"/>
  <c r="L40" i="7"/>
  <c r="AX51" i="2"/>
  <c r="L49" i="7"/>
  <c r="L236" i="7"/>
  <c r="AX238" i="2"/>
  <c r="L289" i="7"/>
  <c r="D14" i="7"/>
  <c r="AG16" i="2"/>
  <c r="AX327" i="2"/>
  <c r="L325" i="7"/>
  <c r="AX203" i="2"/>
  <c r="L201" i="7"/>
  <c r="AX122" i="2"/>
  <c r="L120" i="7"/>
  <c r="L221" i="7"/>
  <c r="AX223" i="2"/>
  <c r="AX206" i="2"/>
  <c r="L204" i="7"/>
  <c r="AX47" i="2"/>
  <c r="AG17" i="2"/>
  <c r="D15" i="7"/>
  <c r="AX98" i="2"/>
  <c r="L96" i="7"/>
  <c r="D26" i="7"/>
  <c r="AG28" i="2"/>
  <c r="D195" i="7"/>
  <c r="AG197" i="2"/>
  <c r="L116" i="7"/>
  <c r="AX118" i="2"/>
  <c r="AX163" i="2"/>
  <c r="L168" i="7"/>
  <c r="AX170" i="2"/>
  <c r="D177" i="7"/>
  <c r="AG179" i="2"/>
  <c r="AG15" i="2"/>
  <c r="D13" i="7"/>
  <c r="D226" i="7"/>
  <c r="AG228" i="2"/>
  <c r="AG268" i="2"/>
  <c r="D266" i="7"/>
  <c r="D55" i="7"/>
  <c r="AG57" i="2"/>
  <c r="D105" i="7"/>
  <c r="AG107" i="2"/>
  <c r="D190" i="7"/>
  <c r="AG192" i="2"/>
  <c r="D99" i="7"/>
  <c r="AG101" i="2"/>
  <c r="D139" i="7"/>
  <c r="AG141" i="2"/>
  <c r="AG165" i="2"/>
  <c r="D163" i="7"/>
  <c r="AG232" i="2"/>
  <c r="D230" i="7"/>
  <c r="AG27" i="2"/>
  <c r="D25" i="7"/>
  <c r="AG121" i="2"/>
  <c r="D119" i="7"/>
  <c r="D73" i="7"/>
  <c r="AG75" i="2"/>
  <c r="D353" i="7"/>
  <c r="AG355" i="2"/>
  <c r="AG79" i="2"/>
  <c r="D77" i="7"/>
  <c r="AG325" i="2"/>
  <c r="D323" i="7"/>
  <c r="AG203" i="2"/>
  <c r="D201" i="7"/>
  <c r="D282" i="7"/>
  <c r="AG284" i="2"/>
  <c r="AG189" i="2"/>
  <c r="D187" i="7"/>
  <c r="AG196" i="2"/>
  <c r="D194" i="7"/>
  <c r="AG313" i="2"/>
  <c r="D311" i="7"/>
  <c r="AG324" i="2"/>
  <c r="D322" i="7"/>
  <c r="AG267" i="2"/>
  <c r="D265" i="7"/>
  <c r="AG61" i="2"/>
  <c r="D59" i="7"/>
  <c r="D274" i="7"/>
  <c r="AG276" i="2"/>
  <c r="D53" i="7"/>
  <c r="AG55" i="2"/>
  <c r="AG256" i="2"/>
  <c r="D254" i="7"/>
  <c r="D185" i="7"/>
  <c r="AG187" i="2"/>
  <c r="AG44" i="2"/>
  <c r="D42" i="7"/>
  <c r="AG67" i="2"/>
  <c r="D65" i="7"/>
  <c r="AG244" i="2"/>
  <c r="D242" i="7"/>
  <c r="D47" i="7"/>
  <c r="AG49" i="2"/>
  <c r="AG149" i="2"/>
  <c r="D147" i="7"/>
  <c r="D122" i="7"/>
  <c r="AG124" i="2"/>
  <c r="D34" i="7"/>
  <c r="AG36" i="2"/>
  <c r="AG275" i="2"/>
  <c r="D273" i="7"/>
  <c r="D295" i="7"/>
  <c r="AG297" i="2"/>
  <c r="AG304" i="2"/>
  <c r="D302" i="7"/>
  <c r="AG208" i="2"/>
  <c r="D206" i="7"/>
  <c r="D11" i="7"/>
  <c r="AG13" i="2"/>
  <c r="D277" i="7"/>
  <c r="AG279" i="2"/>
  <c r="AG117" i="2"/>
  <c r="D115" i="7"/>
  <c r="D186" i="7"/>
  <c r="AG188" i="2"/>
  <c r="AG233" i="2"/>
  <c r="D231" i="7"/>
  <c r="D146" i="7"/>
  <c r="AG148" i="2"/>
  <c r="AG161" i="2"/>
  <c r="D159" i="7"/>
  <c r="D95" i="7"/>
  <c r="AG97" i="2"/>
  <c r="D39" i="7"/>
  <c r="AG41" i="2"/>
  <c r="D121" i="7"/>
  <c r="AG123" i="2"/>
  <c r="D313" i="7"/>
  <c r="AG315" i="2"/>
  <c r="D179" i="7"/>
  <c r="AG181" i="2"/>
  <c r="AG127" i="2"/>
  <c r="D125" i="7"/>
  <c r="D62" i="7"/>
  <c r="AG64" i="2"/>
  <c r="D182" i="7"/>
  <c r="AG184" i="2"/>
  <c r="AG272" i="2"/>
  <c r="D270" i="7"/>
  <c r="AG311" i="2"/>
  <c r="D309" i="7"/>
  <c r="AG296" i="2"/>
  <c r="D294" i="7"/>
  <c r="D329" i="7"/>
  <c r="AG331" i="2"/>
  <c r="D289" i="7"/>
  <c r="AG291" i="2"/>
  <c r="D225" i="7"/>
  <c r="AG227" i="2"/>
  <c r="AV154" i="2"/>
  <c r="R152" i="6" s="1"/>
  <c r="P152" i="6"/>
  <c r="AV256" i="2"/>
  <c r="R254" i="6" s="1"/>
  <c r="AH218" i="2"/>
  <c r="F216" i="7"/>
  <c r="AE154" i="2"/>
  <c r="F152" i="6"/>
  <c r="AE98" i="2"/>
  <c r="F96" i="6"/>
  <c r="P52" i="6"/>
  <c r="AV54" i="2"/>
  <c r="R52" i="6" s="1"/>
  <c r="P24" i="6"/>
  <c r="AV26" i="2"/>
  <c r="R24" i="6" s="1"/>
  <c r="AE265" i="2"/>
  <c r="F263" i="6"/>
  <c r="AV350" i="2"/>
  <c r="R348" i="6" s="1"/>
  <c r="P348" i="6"/>
  <c r="AH170" i="2"/>
  <c r="F168" i="7"/>
  <c r="F88" i="7"/>
  <c r="AH90" i="2"/>
  <c r="H10" i="6"/>
  <c r="J10" i="6"/>
  <c r="P203" i="6"/>
  <c r="AV205" i="2"/>
  <c r="R203" i="6" s="1"/>
  <c r="J87" i="6"/>
  <c r="H87" i="6"/>
  <c r="AE42" i="2"/>
  <c r="F40" i="6"/>
  <c r="P327" i="6"/>
  <c r="AV329" i="2"/>
  <c r="R327" i="6" s="1"/>
  <c r="P259" i="6"/>
  <c r="AV261" i="2"/>
  <c r="R259" i="6" s="1"/>
  <c r="AX357" i="2"/>
  <c r="AY357" i="2" s="1"/>
  <c r="AV228" i="2"/>
  <c r="R226" i="6" s="1"/>
  <c r="P226" i="6"/>
  <c r="AH150" i="2"/>
  <c r="F148" i="7"/>
  <c r="AV116" i="2"/>
  <c r="R114" i="6" s="1"/>
  <c r="T114" i="6" s="1"/>
  <c r="P114" i="6"/>
  <c r="P331" i="6"/>
  <c r="AV333" i="2"/>
  <c r="R331" i="6" s="1"/>
  <c r="P215" i="6"/>
  <c r="AV217" i="2"/>
  <c r="R215" i="6" s="1"/>
  <c r="AX97" i="2"/>
  <c r="F227" i="6"/>
  <c r="AE229" i="2"/>
  <c r="AH290" i="2"/>
  <c r="F288" i="7"/>
  <c r="AE134" i="2"/>
  <c r="F132" i="6"/>
  <c r="F295" i="6"/>
  <c r="AE297" i="2"/>
  <c r="AE17" i="2"/>
  <c r="F15" i="6"/>
  <c r="AH106" i="2"/>
  <c r="F104" i="7"/>
  <c r="AX208" i="2"/>
  <c r="P122" i="6"/>
  <c r="AV124" i="2"/>
  <c r="R122" i="6" s="1"/>
  <c r="AV321" i="2"/>
  <c r="R319" i="6" s="1"/>
  <c r="P319" i="6"/>
  <c r="J254" i="6"/>
  <c r="H254" i="6"/>
  <c r="P127" i="6"/>
  <c r="AV129" i="2"/>
  <c r="R127" i="6" s="1"/>
  <c r="P291" i="6"/>
  <c r="AV293" i="2"/>
  <c r="R291" i="6" s="1"/>
  <c r="P296" i="6"/>
  <c r="AV298" i="2"/>
  <c r="R296" i="6" s="1"/>
  <c r="AV40" i="2"/>
  <c r="R38" i="6" s="1"/>
  <c r="T38" i="6" s="1"/>
  <c r="P38" i="6"/>
  <c r="AE185" i="2"/>
  <c r="F183" i="6"/>
  <c r="P224" i="6"/>
  <c r="AV226" i="2"/>
  <c r="R224" i="6" s="1"/>
  <c r="AV214" i="2"/>
  <c r="R212" i="6" s="1"/>
  <c r="P212" i="6"/>
  <c r="AE150" i="2"/>
  <c r="F148" i="6"/>
  <c r="F76" i="6"/>
  <c r="AE78" i="2"/>
  <c r="AV65" i="2"/>
  <c r="R63" i="6" s="1"/>
  <c r="P63" i="6"/>
  <c r="L127" i="7"/>
  <c r="AX129" i="2"/>
  <c r="H287" i="6"/>
  <c r="J287" i="6"/>
  <c r="AV169" i="2"/>
  <c r="R167" i="6" s="1"/>
  <c r="P167" i="6"/>
  <c r="AH342" i="2"/>
  <c r="AH86" i="2"/>
  <c r="F84" i="7"/>
  <c r="AE106" i="2"/>
  <c r="F104" i="6"/>
  <c r="F19" i="6"/>
  <c r="AE21" i="2"/>
  <c r="T14" i="6"/>
  <c r="D268" i="7"/>
  <c r="AG270" i="2"/>
  <c r="AV194" i="2"/>
  <c r="R192" i="6" s="1"/>
  <c r="P192" i="6"/>
  <c r="D348" i="7"/>
  <c r="AG350" i="2"/>
  <c r="F256" i="6"/>
  <c r="AE258" i="2"/>
  <c r="AG146" i="2"/>
  <c r="D144" i="7"/>
  <c r="AV88" i="2"/>
  <c r="R86" i="6" s="1"/>
  <c r="T86" i="6" s="1"/>
  <c r="P86" i="6"/>
  <c r="P51" i="6"/>
  <c r="H51" i="6"/>
  <c r="J51" i="6"/>
  <c r="AX57" i="2"/>
  <c r="D37" i="7"/>
  <c r="AG39" i="2"/>
  <c r="L32" i="7"/>
  <c r="AX34" i="2"/>
  <c r="L232" i="7"/>
  <c r="AX234" i="2"/>
  <c r="L41" i="7"/>
  <c r="AX43" i="2"/>
  <c r="AX107" i="2"/>
  <c r="L105" i="7"/>
  <c r="AX102" i="2"/>
  <c r="L100" i="7"/>
  <c r="L121" i="7"/>
  <c r="AG321" i="2"/>
  <c r="D319" i="7"/>
  <c r="AX86" i="2"/>
  <c r="D97" i="7"/>
  <c r="AG99" i="2"/>
  <c r="D211" i="7"/>
  <c r="AG213" i="2"/>
  <c r="D210" i="7"/>
  <c r="AG212" i="2"/>
  <c r="AG249" i="2"/>
  <c r="D247" i="7"/>
  <c r="D241" i="7"/>
  <c r="AG243" i="2"/>
  <c r="D339" i="7"/>
  <c r="AG341" i="2"/>
  <c r="D318" i="7"/>
  <c r="AG320" i="2"/>
  <c r="D278" i="7"/>
  <c r="AG280" i="2"/>
  <c r="AG229" i="2"/>
  <c r="D227" i="7"/>
  <c r="D137" i="7"/>
  <c r="AG139" i="2"/>
  <c r="D243" i="7"/>
  <c r="AG245" i="2"/>
  <c r="AG217" i="2"/>
  <c r="D215" i="7"/>
  <c r="AG335" i="2"/>
  <c r="D333" i="7"/>
  <c r="D78" i="7"/>
  <c r="AG80" i="2"/>
  <c r="D203" i="7"/>
  <c r="AG205" i="2"/>
  <c r="AG235" i="2"/>
  <c r="D233" i="7"/>
  <c r="D331" i="7"/>
  <c r="AG333" i="2"/>
  <c r="F180" i="6"/>
  <c r="AE182" i="2"/>
  <c r="AE82" i="2"/>
  <c r="F80" i="6"/>
  <c r="F7" i="6"/>
  <c r="AE9" i="2"/>
  <c r="F264" i="6"/>
  <c r="AE266" i="2"/>
  <c r="F116" i="7"/>
  <c r="F188" i="6"/>
  <c r="AE190" i="2"/>
  <c r="J174" i="6"/>
  <c r="H174" i="6"/>
  <c r="T174" i="6" s="1"/>
  <c r="AV305" i="2"/>
  <c r="R303" i="6" s="1"/>
  <c r="P303" i="6"/>
  <c r="AH58" i="2"/>
  <c r="F56" i="7"/>
  <c r="AV284" i="2"/>
  <c r="R282" i="6" s="1"/>
  <c r="P282" i="6"/>
  <c r="F103" i="6"/>
  <c r="AE105" i="2"/>
  <c r="F164" i="6"/>
  <c r="AE166" i="2"/>
  <c r="AE22" i="2"/>
  <c r="F20" i="6"/>
  <c r="AE129" i="2"/>
  <c r="F127" i="6"/>
  <c r="F160" i="6"/>
  <c r="AE162" i="2"/>
  <c r="P99" i="6"/>
  <c r="AV101" i="2"/>
  <c r="R99" i="6" s="1"/>
  <c r="AY93" i="2"/>
  <c r="P91" i="7" s="1"/>
  <c r="AE234" i="2"/>
  <c r="F232" i="6"/>
  <c r="F299" i="6"/>
  <c r="AE301" i="2"/>
  <c r="AE61" i="2"/>
  <c r="F59" i="6"/>
  <c r="AV332" i="2"/>
  <c r="R330" i="6" s="1"/>
  <c r="P330" i="6"/>
  <c r="AV276" i="2"/>
  <c r="R274" i="6" s="1"/>
  <c r="P274" i="6"/>
  <c r="AE214" i="2"/>
  <c r="F212" i="6"/>
  <c r="AG138" i="2"/>
  <c r="D136" i="7"/>
  <c r="P76" i="6"/>
  <c r="AV78" i="2"/>
  <c r="R76" i="6" s="1"/>
  <c r="F56" i="6"/>
  <c r="AE58" i="2"/>
  <c r="AG18" i="2"/>
  <c r="D16" i="7"/>
  <c r="AV236" i="2"/>
  <c r="R234" i="6" s="1"/>
  <c r="P234" i="6"/>
  <c r="F119" i="6"/>
  <c r="AE121" i="2"/>
  <c r="AE77" i="2"/>
  <c r="F75" i="6"/>
  <c r="AE306" i="2"/>
  <c r="F304" i="6"/>
  <c r="AG238" i="2"/>
  <c r="D236" i="7"/>
  <c r="L194" i="7"/>
  <c r="AX196" i="2"/>
  <c r="L163" i="7"/>
  <c r="AX165" i="2"/>
  <c r="P112" i="6"/>
  <c r="AV114" i="2"/>
  <c r="R112" i="6" s="1"/>
  <c r="D92" i="7"/>
  <c r="AG94" i="2"/>
  <c r="F60" i="6"/>
  <c r="AE62" i="2"/>
  <c r="P22" i="6"/>
  <c r="AV24" i="2"/>
  <c r="R22" i="6" s="1"/>
  <c r="P74" i="6"/>
  <c r="AV76" i="2"/>
  <c r="R74" i="6" s="1"/>
  <c r="T74" i="6" s="1"/>
  <c r="AV185" i="2"/>
  <c r="R183" i="6" s="1"/>
  <c r="P183" i="6"/>
  <c r="P67" i="6"/>
  <c r="AV69" i="2"/>
  <c r="R67" i="6" s="1"/>
  <c r="L327" i="7"/>
  <c r="AX329" i="2"/>
  <c r="P210" i="6"/>
  <c r="AV212" i="2"/>
  <c r="R210" i="6" s="1"/>
  <c r="T210" i="6" s="1"/>
  <c r="AE74" i="2"/>
  <c r="F72" i="6"/>
  <c r="AX45" i="2"/>
  <c r="L18" i="7"/>
  <c r="AX20" i="2"/>
  <c r="AE30" i="2"/>
  <c r="F28" i="6"/>
  <c r="P27" i="6"/>
  <c r="AV29" i="2"/>
  <c r="R27" i="6" s="1"/>
  <c r="F320" i="6"/>
  <c r="AE322" i="2"/>
  <c r="F140" i="6"/>
  <c r="AE142" i="2"/>
  <c r="AH66" i="2"/>
  <c r="F64" i="7"/>
  <c r="AV45" i="2"/>
  <c r="R43" i="6" s="1"/>
  <c r="P43" i="6"/>
  <c r="AV292" i="2"/>
  <c r="R290" i="6" s="1"/>
  <c r="P290" i="6"/>
  <c r="P240" i="6"/>
  <c r="AV242" i="2"/>
  <c r="R240" i="6" s="1"/>
  <c r="P255" i="6"/>
  <c r="AV257" i="2"/>
  <c r="R255" i="6" s="1"/>
  <c r="AE97" i="2"/>
  <c r="F95" i="6"/>
  <c r="F276" i="7"/>
  <c r="N195" i="7"/>
  <c r="AY197" i="2"/>
  <c r="P195" i="7" s="1"/>
  <c r="AV189" i="2"/>
  <c r="R187" i="6" s="1"/>
  <c r="P187" i="6"/>
  <c r="P275" i="6"/>
  <c r="AV277" i="2"/>
  <c r="R275" i="6" s="1"/>
  <c r="J147" i="6"/>
  <c r="H147" i="6"/>
  <c r="P346" i="6"/>
  <c r="AV348" i="2"/>
  <c r="R346" i="6" s="1"/>
  <c r="T346" i="6" s="1"/>
  <c r="L287" i="7"/>
  <c r="AX289" i="2"/>
  <c r="AX256" i="2"/>
  <c r="L254" i="7"/>
  <c r="AE202" i="2"/>
  <c r="F200" i="6"/>
  <c r="F192" i="6"/>
  <c r="AE194" i="2"/>
  <c r="D152" i="7"/>
  <c r="AG154" i="2"/>
  <c r="D80" i="7"/>
  <c r="AG82" i="2"/>
  <c r="AG46" i="2"/>
  <c r="D44" i="7"/>
  <c r="H255" i="6"/>
  <c r="J255" i="6"/>
  <c r="F312" i="6"/>
  <c r="AE314" i="2"/>
  <c r="AE294" i="2"/>
  <c r="F292" i="6"/>
  <c r="D272" i="7"/>
  <c r="AG274" i="2"/>
  <c r="AX220" i="2"/>
  <c r="L218" i="7"/>
  <c r="L174" i="7"/>
  <c r="AX176" i="2"/>
  <c r="L110" i="7"/>
  <c r="AX112" i="2"/>
  <c r="F68" i="6"/>
  <c r="AE70" i="2"/>
  <c r="AV44" i="2"/>
  <c r="R42" i="6" s="1"/>
  <c r="T42" i="6" s="1"/>
  <c r="P42" i="6"/>
  <c r="P343" i="6"/>
  <c r="AV345" i="2"/>
  <c r="R343" i="6" s="1"/>
  <c r="AE37" i="2"/>
  <c r="F35" i="6"/>
  <c r="D352" i="7"/>
  <c r="AG354" i="2"/>
  <c r="D324" i="7"/>
  <c r="AG326" i="2"/>
  <c r="AX297" i="2"/>
  <c r="AE250" i="2"/>
  <c r="F248" i="6"/>
  <c r="D188" i="7"/>
  <c r="AG190" i="2"/>
  <c r="AX113" i="2"/>
  <c r="L111" i="7"/>
  <c r="P78" i="6"/>
  <c r="AV80" i="2"/>
  <c r="R78" i="6" s="1"/>
  <c r="AG30" i="2"/>
  <c r="D28" i="7"/>
  <c r="AX347" i="2"/>
  <c r="L345" i="7"/>
  <c r="L113" i="7"/>
  <c r="L141" i="7"/>
  <c r="AX143" i="2"/>
  <c r="AX354" i="2"/>
  <c r="L352" i="7"/>
  <c r="L253" i="7"/>
  <c r="AX255" i="2"/>
  <c r="AX70" i="2"/>
  <c r="AX130" i="2"/>
  <c r="L128" i="7"/>
  <c r="AX335" i="2"/>
  <c r="L333" i="7"/>
  <c r="L208" i="7"/>
  <c r="AX342" i="2"/>
  <c r="AX263" i="2"/>
  <c r="L261" i="7"/>
  <c r="L225" i="7"/>
  <c r="AX227" i="2"/>
  <c r="L320" i="7"/>
  <c r="AX322" i="2"/>
  <c r="AX279" i="2"/>
  <c r="L277" i="7"/>
  <c r="D191" i="7"/>
  <c r="AG193" i="2"/>
  <c r="AX151" i="2"/>
  <c r="L216" i="7"/>
  <c r="AX218" i="2"/>
  <c r="AX194" i="2"/>
  <c r="L192" i="7"/>
  <c r="AX186" i="2"/>
  <c r="AG33" i="2"/>
  <c r="D31" i="7"/>
  <c r="D354" i="7"/>
  <c r="AG356" i="2"/>
  <c r="L28" i="7"/>
  <c r="D170" i="7"/>
  <c r="AG172" i="2"/>
  <c r="AG113" i="2"/>
  <c r="D111" i="7"/>
  <c r="L9" i="7"/>
  <c r="AX11" i="2"/>
  <c r="L332" i="7"/>
  <c r="AX274" i="2"/>
  <c r="L272" i="7"/>
  <c r="L156" i="7"/>
  <c r="AG147" i="2"/>
  <c r="D145" i="7"/>
  <c r="D43" i="7"/>
  <c r="AG45" i="2"/>
  <c r="AG96" i="2"/>
  <c r="D94" i="7"/>
  <c r="AG20" i="2"/>
  <c r="D18" i="7"/>
  <c r="AG176" i="2"/>
  <c r="D174" i="7"/>
  <c r="D57" i="7"/>
  <c r="AG59" i="2"/>
  <c r="D46" i="7"/>
  <c r="AG48" i="2"/>
  <c r="AG81" i="2"/>
  <c r="D79" i="7"/>
  <c r="D117" i="7"/>
  <c r="AG119" i="2"/>
  <c r="AG281" i="2"/>
  <c r="D279" i="7"/>
  <c r="D161" i="7"/>
  <c r="AG163" i="2"/>
  <c r="AG23" i="2"/>
  <c r="D21" i="7"/>
  <c r="AG93" i="2"/>
  <c r="D91" i="7"/>
  <c r="D297" i="7"/>
  <c r="AG299" i="2"/>
  <c r="AG241" i="2"/>
  <c r="D239" i="7"/>
  <c r="AG323" i="2"/>
  <c r="D321" i="7"/>
  <c r="AG240" i="2"/>
  <c r="D238" i="7"/>
  <c r="AG209" i="2"/>
  <c r="D207" i="7"/>
  <c r="AG200" i="2"/>
  <c r="D198" i="7"/>
  <c r="D158" i="7"/>
  <c r="AG160" i="2"/>
  <c r="AG29" i="2"/>
  <c r="D27" i="7"/>
  <c r="AG155" i="2"/>
  <c r="D153" i="7"/>
  <c r="AG40" i="2"/>
  <c r="D38" i="7"/>
  <c r="AG37" i="2"/>
  <c r="D35" i="7"/>
  <c r="AG88" i="2"/>
  <c r="D86" i="7"/>
  <c r="AG35" i="2"/>
  <c r="D33" i="7"/>
  <c r="D66" i="7"/>
  <c r="AG68" i="2"/>
  <c r="AG167" i="2"/>
  <c r="D165" i="7"/>
  <c r="D351" i="7"/>
  <c r="AG353" i="2"/>
  <c r="D310" i="7"/>
  <c r="AG312" i="2"/>
  <c r="D167" i="7"/>
  <c r="AG169" i="2"/>
  <c r="D23" i="7"/>
  <c r="AG25" i="2"/>
  <c r="AG257" i="2"/>
  <c r="D255" i="7"/>
  <c r="D127" i="7"/>
  <c r="AG129" i="2"/>
  <c r="D130" i="7"/>
  <c r="AG132" i="2"/>
  <c r="AG247" i="2"/>
  <c r="D245" i="7"/>
  <c r="AG289" i="2"/>
  <c r="D287" i="7"/>
  <c r="AG293" i="2"/>
  <c r="D291" i="7"/>
  <c r="AG237" i="2"/>
  <c r="D235" i="7"/>
  <c r="AG201" i="2"/>
  <c r="D199" i="7"/>
  <c r="AG52" i="2"/>
  <c r="D50" i="7"/>
  <c r="AG351" i="2"/>
  <c r="D349" i="7"/>
  <c r="D183" i="7"/>
  <c r="AG185" i="2"/>
  <c r="AG199" i="2"/>
  <c r="D197" i="7"/>
  <c r="D298" i="7"/>
  <c r="AG300" i="2"/>
  <c r="AG103" i="2"/>
  <c r="D101" i="7"/>
  <c r="D58" i="7"/>
  <c r="AG60" i="2"/>
  <c r="D123" i="7"/>
  <c r="AG125" i="2"/>
  <c r="D249" i="7"/>
  <c r="AG251" i="2"/>
  <c r="AG349" i="2"/>
  <c r="D347" i="7"/>
  <c r="D253" i="7"/>
  <c r="AG255" i="2"/>
  <c r="D303" i="7"/>
  <c r="AG305" i="2"/>
  <c r="AG339" i="2"/>
  <c r="D337" i="7"/>
  <c r="D171" i="7"/>
  <c r="AG173" i="2"/>
  <c r="AG168" i="2"/>
  <c r="D166" i="7"/>
  <c r="D293" i="7"/>
  <c r="AG295" i="2"/>
  <c r="D345" i="7"/>
  <c r="AG347" i="2"/>
  <c r="D306" i="7"/>
  <c r="AG308" i="2"/>
  <c r="D178" i="7"/>
  <c r="AG180" i="2"/>
  <c r="AG332" i="2"/>
  <c r="D330" i="7"/>
  <c r="AX308" i="2"/>
  <c r="P278" i="6"/>
  <c r="AV280" i="2"/>
  <c r="R278" i="6" s="1"/>
  <c r="T278" i="6" s="1"/>
  <c r="AH142" i="2"/>
  <c r="F140" i="7"/>
  <c r="P62" i="6"/>
  <c r="AV64" i="2"/>
  <c r="R62" i="6" s="1"/>
  <c r="F24" i="6"/>
  <c r="AE26" i="2"/>
  <c r="F291" i="6"/>
  <c r="AE293" i="2"/>
  <c r="AE141" i="2"/>
  <c r="F139" i="6"/>
  <c r="F348" i="6"/>
  <c r="AE350" i="2"/>
  <c r="F316" i="7"/>
  <c r="AH318" i="2"/>
  <c r="F272" i="6"/>
  <c r="AE274" i="2"/>
  <c r="AX192" i="2"/>
  <c r="AX141" i="2"/>
  <c r="H223" i="6"/>
  <c r="J223" i="6"/>
  <c r="AV109" i="2"/>
  <c r="R107" i="6" s="1"/>
  <c r="P107" i="6"/>
  <c r="H63" i="6"/>
  <c r="J63" i="6"/>
  <c r="AV190" i="2"/>
  <c r="R188" i="6" s="1"/>
  <c r="P188" i="6"/>
  <c r="P40" i="6"/>
  <c r="AV42" i="2"/>
  <c r="R40" i="6" s="1"/>
  <c r="H78" i="6"/>
  <c r="J78" i="6"/>
  <c r="AV81" i="2"/>
  <c r="R79" i="6" s="1"/>
  <c r="P79" i="6"/>
  <c r="P306" i="6"/>
  <c r="AV308" i="2"/>
  <c r="R306" i="6" s="1"/>
  <c r="T306" i="6" s="1"/>
  <c r="AH214" i="2"/>
  <c r="F212" i="7"/>
  <c r="F176" i="7"/>
  <c r="AH178" i="2"/>
  <c r="AH130" i="2"/>
  <c r="F128" i="7"/>
  <c r="AH78" i="2"/>
  <c r="F76" i="7"/>
  <c r="F12" i="6"/>
  <c r="AE14" i="2"/>
  <c r="P135" i="6"/>
  <c r="AV137" i="2"/>
  <c r="R135" i="6" s="1"/>
  <c r="AH346" i="2"/>
  <c r="F344" i="7"/>
  <c r="F304" i="7"/>
  <c r="AH306" i="2"/>
  <c r="AV254" i="2"/>
  <c r="R252" i="6" s="1"/>
  <c r="P252" i="6"/>
  <c r="AE169" i="2"/>
  <c r="F167" i="6"/>
  <c r="P322" i="6"/>
  <c r="AV324" i="2"/>
  <c r="R322" i="6" s="1"/>
  <c r="AE305" i="2"/>
  <c r="F303" i="6"/>
  <c r="F231" i="6"/>
  <c r="AE233" i="2"/>
  <c r="H159" i="6"/>
  <c r="J159" i="6"/>
  <c r="AE117" i="2"/>
  <c r="F115" i="6"/>
  <c r="F11" i="6"/>
  <c r="AE13" i="2"/>
  <c r="P268" i="6"/>
  <c r="AV270" i="2"/>
  <c r="R268" i="6" s="1"/>
  <c r="AH14" i="2"/>
  <c r="F12" i="7"/>
  <c r="F331" i="6"/>
  <c r="AE333" i="2"/>
  <c r="F135" i="6"/>
  <c r="AE137" i="2"/>
  <c r="AH330" i="2"/>
  <c r="F328" i="7"/>
  <c r="AV112" i="2"/>
  <c r="R110" i="6" s="1"/>
  <c r="P110" i="6"/>
  <c r="J343" i="6"/>
  <c r="H343" i="6"/>
  <c r="P163" i="6"/>
  <c r="AV165" i="2"/>
  <c r="R163" i="6" s="1"/>
  <c r="P314" i="6"/>
  <c r="AV316" i="2"/>
  <c r="R314" i="6" s="1"/>
  <c r="T314" i="6" s="1"/>
  <c r="F132" i="7"/>
  <c r="AH134" i="2"/>
  <c r="P70" i="6"/>
  <c r="AV72" i="2"/>
  <c r="R70" i="6" s="1"/>
  <c r="AV13" i="2"/>
  <c r="R11" i="6" s="1"/>
  <c r="P11" i="6"/>
  <c r="F120" i="7"/>
  <c r="AH122" i="2"/>
  <c r="AV141" i="2"/>
  <c r="R139" i="6" s="1"/>
  <c r="P139" i="6"/>
  <c r="AV338" i="2"/>
  <c r="R336" i="6" s="1"/>
  <c r="P336" i="6"/>
  <c r="AV234" i="2"/>
  <c r="R232" i="6" s="1"/>
  <c r="P232" i="6"/>
  <c r="P198" i="6"/>
  <c r="AV200" i="2"/>
  <c r="R198" i="6" s="1"/>
  <c r="F39" i="6"/>
  <c r="AE41" i="2"/>
  <c r="AH302" i="2"/>
  <c r="F300" i="7"/>
  <c r="P142" i="6"/>
  <c r="AV144" i="2"/>
  <c r="R142" i="6" s="1"/>
  <c r="AE349" i="2"/>
  <c r="F347" i="6"/>
  <c r="AE282" i="2"/>
  <c r="F280" i="6"/>
  <c r="AV260" i="2"/>
  <c r="R258" i="6" s="1"/>
  <c r="P258" i="6"/>
  <c r="AV178" i="2"/>
  <c r="R176" i="6" s="1"/>
  <c r="P176" i="6"/>
  <c r="P56" i="6"/>
  <c r="AV58" i="2"/>
  <c r="R56" i="6" s="1"/>
  <c r="P30" i="6"/>
  <c r="AV32" i="2"/>
  <c r="R30" i="6" s="1"/>
  <c r="T30" i="6" s="1"/>
  <c r="AV181" i="2"/>
  <c r="R179" i="6" s="1"/>
  <c r="P179" i="6"/>
  <c r="P220" i="6"/>
  <c r="AV222" i="2"/>
  <c r="R220" i="6" s="1"/>
  <c r="P178" i="6"/>
  <c r="AV180" i="2"/>
  <c r="R178" i="6" s="1"/>
  <c r="D68" i="7"/>
  <c r="AG70" i="2"/>
  <c r="P159" i="6"/>
  <c r="AV161" i="2"/>
  <c r="R159" i="6" s="1"/>
  <c r="P243" i="6"/>
  <c r="AV245" i="2"/>
  <c r="R243" i="6" s="1"/>
  <c r="AV197" i="2"/>
  <c r="R195" i="6" s="1"/>
  <c r="P195" i="6"/>
  <c r="P95" i="6"/>
  <c r="AV97" i="2"/>
  <c r="R95" i="6" s="1"/>
  <c r="P39" i="6"/>
  <c r="AV41" i="2"/>
  <c r="R39" i="6" s="1"/>
  <c r="F300" i="6"/>
  <c r="AE302" i="2"/>
  <c r="AX181" i="2"/>
  <c r="AV117" i="2"/>
  <c r="R115" i="6" s="1"/>
  <c r="P115" i="6"/>
  <c r="P140" i="6"/>
  <c r="AV142" i="2"/>
  <c r="R140" i="6" s="1"/>
  <c r="AE330" i="2"/>
  <c r="F328" i="6"/>
  <c r="F168" i="6"/>
  <c r="AE170" i="2"/>
  <c r="H323" i="6"/>
  <c r="J323" i="6"/>
  <c r="P59" i="6"/>
  <c r="AV61" i="2"/>
  <c r="R59" i="6" s="1"/>
  <c r="AV356" i="2"/>
  <c r="R354" i="6" s="1"/>
  <c r="P354" i="6"/>
  <c r="P230" i="6"/>
  <c r="AV232" i="2"/>
  <c r="R230" i="6" s="1"/>
  <c r="L171" i="7"/>
  <c r="AX173" i="2"/>
  <c r="AV120" i="2"/>
  <c r="R118" i="6" s="1"/>
  <c r="P118" i="6"/>
  <c r="D24" i="7"/>
  <c r="AG26" i="2"/>
  <c r="AV149" i="2"/>
  <c r="R147" i="6" s="1"/>
  <c r="P147" i="6"/>
  <c r="P207" i="6"/>
  <c r="AV209" i="2"/>
  <c r="R207" i="6" s="1"/>
  <c r="AV33" i="2"/>
  <c r="R31" i="6" s="1"/>
  <c r="P31" i="6"/>
  <c r="AV238" i="2"/>
  <c r="R236" i="6" s="1"/>
  <c r="P236" i="6"/>
  <c r="AV230" i="2"/>
  <c r="R228" i="6" s="1"/>
  <c r="P186" i="6"/>
  <c r="AV188" i="2"/>
  <c r="R186" i="6" s="1"/>
  <c r="AV94" i="2"/>
  <c r="R92" i="6" s="1"/>
  <c r="P92" i="6"/>
  <c r="AG34" i="2"/>
  <c r="D32" i="7"/>
  <c r="AE165" i="2"/>
  <c r="F163" i="6"/>
  <c r="AE25" i="2"/>
  <c r="F23" i="6"/>
  <c r="P248" i="6"/>
  <c r="AV250" i="2"/>
  <c r="R248" i="6" s="1"/>
  <c r="P100" i="6"/>
  <c r="AV102" i="2"/>
  <c r="R100" i="6" s="1"/>
  <c r="AE86" i="2"/>
  <c r="F84" i="6"/>
  <c r="D258" i="7"/>
  <c r="AG260" i="2"/>
  <c r="AX294" i="2"/>
  <c r="L292" i="7"/>
  <c r="AX87" i="2"/>
  <c r="AX302" i="2"/>
  <c r="AX171" i="2"/>
  <c r="L101" i="7"/>
  <c r="AX103" i="2"/>
  <c r="AG309" i="2"/>
  <c r="D307" i="7"/>
  <c r="AX183" i="2"/>
  <c r="L181" i="7"/>
  <c r="AG157" i="2"/>
  <c r="D155" i="7"/>
  <c r="AX23" i="2"/>
  <c r="L21" i="7"/>
  <c r="L245" i="7"/>
  <c r="AX247" i="2"/>
  <c r="AG92" i="2"/>
  <c r="D90" i="7"/>
  <c r="AX295" i="2"/>
  <c r="D315" i="7"/>
  <c r="AG317" i="2"/>
  <c r="AG11" i="2"/>
  <c r="D9" i="7"/>
  <c r="AG303" i="2"/>
  <c r="D301" i="7"/>
  <c r="AG269" i="2"/>
  <c r="D267" i="7"/>
  <c r="D118" i="7"/>
  <c r="AG120" i="2"/>
  <c r="AG83" i="2"/>
  <c r="D81" i="7"/>
  <c r="AG301" i="2"/>
  <c r="D299" i="7"/>
  <c r="D135" i="7"/>
  <c r="AG137" i="2"/>
  <c r="D51" i="7"/>
  <c r="AG53" i="2"/>
  <c r="AG221" i="2"/>
  <c r="D219" i="7"/>
  <c r="D19" i="7"/>
  <c r="AG21" i="2"/>
  <c r="D107" i="7"/>
  <c r="AG109" i="2"/>
  <c r="D41" i="7"/>
  <c r="AG43" i="2"/>
  <c r="D335" i="7"/>
  <c r="AG337" i="2"/>
  <c r="D193" i="7"/>
  <c r="AG195" i="2"/>
  <c r="AG215" i="2"/>
  <c r="D213" i="7"/>
  <c r="D126" i="7"/>
  <c r="AG128" i="2"/>
  <c r="D61" i="7"/>
  <c r="AG63" i="2"/>
  <c r="AG91" i="2"/>
  <c r="D89" i="7"/>
  <c r="D229" i="7"/>
  <c r="AG231" i="2"/>
  <c r="P71" i="6"/>
  <c r="AV73" i="2"/>
  <c r="R71" i="6" s="1"/>
  <c r="T71" i="6" s="1"/>
  <c r="P96" i="6"/>
  <c r="AV98" i="2"/>
  <c r="R96" i="6" s="1"/>
  <c r="AE54" i="2"/>
  <c r="F52" i="6"/>
  <c r="J211" i="6"/>
  <c r="H211" i="6"/>
  <c r="F43" i="6"/>
  <c r="AE45" i="2"/>
  <c r="AH338" i="2"/>
  <c r="F336" i="7"/>
  <c r="AV274" i="2"/>
  <c r="R272" i="6" s="1"/>
  <c r="P272" i="6"/>
  <c r="AH234" i="2"/>
  <c r="F232" i="7"/>
  <c r="AX153" i="2"/>
  <c r="AH282" i="2"/>
  <c r="F280" i="7"/>
  <c r="P46" i="6"/>
  <c r="AV48" i="2"/>
  <c r="R46" i="6" s="1"/>
  <c r="AV201" i="2"/>
  <c r="R199" i="6" s="1"/>
  <c r="P199" i="6"/>
  <c r="P87" i="6"/>
  <c r="AV89" i="2"/>
  <c r="R87" i="6" s="1"/>
  <c r="AE261" i="2"/>
  <c r="F259" i="6"/>
  <c r="F79" i="6"/>
  <c r="AE81" i="2"/>
  <c r="AV49" i="2"/>
  <c r="R47" i="6" s="1"/>
  <c r="P47" i="6"/>
  <c r="F267" i="6"/>
  <c r="AE269" i="2"/>
  <c r="J199" i="6"/>
  <c r="H199" i="6"/>
  <c r="J143" i="6"/>
  <c r="H143" i="6"/>
  <c r="AX348" i="2"/>
  <c r="L346" i="7"/>
  <c r="L315" i="7"/>
  <c r="AX317" i="2"/>
  <c r="P280" i="6"/>
  <c r="AV282" i="2"/>
  <c r="R280" i="6" s="1"/>
  <c r="AX224" i="2"/>
  <c r="L222" i="7"/>
  <c r="D200" i="7"/>
  <c r="AG202" i="2"/>
  <c r="F176" i="6"/>
  <c r="AE178" i="2"/>
  <c r="AV164" i="2"/>
  <c r="R162" i="6" s="1"/>
  <c r="T162" i="6" s="1"/>
  <c r="P162" i="6"/>
  <c r="AV150" i="2"/>
  <c r="R148" i="6" s="1"/>
  <c r="P148" i="6"/>
  <c r="P128" i="6"/>
  <c r="AV130" i="2"/>
  <c r="R128" i="6" s="1"/>
  <c r="AG110" i="2"/>
  <c r="D108" i="7"/>
  <c r="F64" i="6"/>
  <c r="AE66" i="2"/>
  <c r="F36" i="6"/>
  <c r="AE38" i="2"/>
  <c r="AG10" i="2"/>
  <c r="D8" i="7"/>
  <c r="AE353" i="2"/>
  <c r="F351" i="6"/>
  <c r="J187" i="6"/>
  <c r="H187" i="6"/>
  <c r="F31" i="6"/>
  <c r="AE33" i="2"/>
  <c r="F344" i="6"/>
  <c r="AE346" i="2"/>
  <c r="AG314" i="2"/>
  <c r="D312" i="7"/>
  <c r="AG294" i="2"/>
  <c r="D292" i="7"/>
  <c r="P270" i="6"/>
  <c r="AV272" i="2"/>
  <c r="R270" i="6" s="1"/>
  <c r="D228" i="7"/>
  <c r="AG230" i="2"/>
  <c r="AV216" i="2"/>
  <c r="R214" i="6" s="1"/>
  <c r="T214" i="6" s="1"/>
  <c r="P214" i="6"/>
  <c r="L186" i="7"/>
  <c r="AV34" i="2"/>
  <c r="R32" i="6" s="1"/>
  <c r="P32" i="6"/>
  <c r="H17" i="6"/>
  <c r="T17" i="6" s="1"/>
  <c r="J17" i="6"/>
  <c r="AV281" i="2"/>
  <c r="R279" i="6" s="1"/>
  <c r="P279" i="6"/>
  <c r="P103" i="6"/>
  <c r="AV105" i="2"/>
  <c r="R103" i="6" s="1"/>
  <c r="J47" i="6"/>
  <c r="H47" i="6"/>
  <c r="P19" i="6"/>
  <c r="AV21" i="2"/>
  <c r="R19" i="6" s="1"/>
  <c r="AE354" i="2"/>
  <c r="F352" i="6"/>
  <c r="F276" i="6"/>
  <c r="AE278" i="2"/>
  <c r="AH262" i="2"/>
  <c r="F260" i="7"/>
  <c r="AX233" i="2"/>
  <c r="L231" i="7"/>
  <c r="AX193" i="2"/>
  <c r="L191" i="7"/>
  <c r="AX161" i="2"/>
  <c r="L159" i="7"/>
  <c r="AX117" i="2"/>
  <c r="L115" i="7"/>
  <c r="AV240" i="2"/>
  <c r="R238" i="6" s="1"/>
  <c r="P238" i="6"/>
  <c r="P231" i="6"/>
  <c r="AV233" i="2"/>
  <c r="R231" i="6" s="1"/>
  <c r="AH158" i="2"/>
  <c r="F156" i="7"/>
  <c r="AV106" i="2"/>
  <c r="R104" i="6" s="1"/>
  <c r="P104" i="6"/>
  <c r="H191" i="6"/>
  <c r="J191" i="6"/>
  <c r="AV330" i="2"/>
  <c r="R328" i="6" s="1"/>
  <c r="P328" i="6"/>
  <c r="F240" i="6"/>
  <c r="AE242" i="2"/>
  <c r="P168" i="6"/>
  <c r="AV170" i="2"/>
  <c r="R168" i="6" s="1"/>
  <c r="AE245" i="2"/>
  <c r="F243" i="6"/>
  <c r="AV248" i="2"/>
  <c r="R246" i="6" s="1"/>
  <c r="P246" i="6"/>
  <c r="AX28" i="2"/>
  <c r="H150" i="6"/>
  <c r="T150" i="6" s="1"/>
  <c r="J150" i="6"/>
  <c r="P299" i="6"/>
  <c r="AV301" i="2"/>
  <c r="R299" i="6" s="1"/>
  <c r="AV269" i="2"/>
  <c r="R267" i="6" s="1"/>
  <c r="P267" i="6"/>
  <c r="P123" i="6"/>
  <c r="AV125" i="2"/>
  <c r="R123" i="6" s="1"/>
  <c r="D244" i="7"/>
  <c r="AG246" i="2"/>
  <c r="P222" i="6"/>
  <c r="AV224" i="2"/>
  <c r="R222" i="6" s="1"/>
  <c r="T222" i="6" s="1"/>
  <c r="AG182" i="2"/>
  <c r="D180" i="7"/>
  <c r="D124" i="7"/>
  <c r="AG126" i="2"/>
  <c r="AE110" i="2"/>
  <c r="F108" i="6"/>
  <c r="L71" i="7"/>
  <c r="AX73" i="2"/>
  <c r="L34" i="7"/>
  <c r="AX36" i="2"/>
  <c r="AE18" i="2"/>
  <c r="F16" i="6"/>
  <c r="AV121" i="2"/>
  <c r="R119" i="6" s="1"/>
  <c r="P119" i="6"/>
  <c r="AE334" i="2"/>
  <c r="F332" i="6"/>
  <c r="D264" i="7"/>
  <c r="AG266" i="2"/>
  <c r="D208" i="7"/>
  <c r="AG210" i="2"/>
  <c r="P194" i="6"/>
  <c r="AV196" i="2"/>
  <c r="R194" i="6" s="1"/>
  <c r="AE341" i="2"/>
  <c r="F339" i="6"/>
  <c r="AE241" i="2"/>
  <c r="F239" i="6"/>
  <c r="P340" i="6"/>
  <c r="AX316" i="2"/>
  <c r="L314" i="7"/>
  <c r="AG286" i="2"/>
  <c r="D284" i="7"/>
  <c r="AE262" i="2"/>
  <c r="F260" i="6"/>
  <c r="L227" i="7"/>
  <c r="AX177" i="2"/>
  <c r="L175" i="7"/>
  <c r="P146" i="6"/>
  <c r="AV148" i="2"/>
  <c r="R146" i="6" s="1"/>
  <c r="P84" i="6"/>
  <c r="AV86" i="2"/>
  <c r="R84" i="6" s="1"/>
  <c r="L341" i="7"/>
  <c r="L288" i="7"/>
  <c r="AX290" i="2"/>
  <c r="AX18" i="2"/>
  <c r="L16" i="7"/>
  <c r="AX83" i="2"/>
  <c r="L81" i="7"/>
  <c r="AX311" i="2"/>
  <c r="L244" i="7"/>
  <c r="AX246" i="2"/>
  <c r="AX71" i="2"/>
  <c r="D110" i="7"/>
  <c r="AG112" i="2"/>
  <c r="AX346" i="2"/>
  <c r="L344" i="7"/>
  <c r="AG108" i="2"/>
  <c r="D106" i="7"/>
  <c r="AX178" i="2"/>
  <c r="AG175" i="2"/>
  <c r="D173" i="7"/>
  <c r="AX267" i="2"/>
  <c r="L265" i="7"/>
  <c r="L209" i="7"/>
  <c r="AX211" i="2"/>
  <c r="AG340" i="2"/>
  <c r="D338" i="7"/>
  <c r="AG219" i="2"/>
  <c r="D217" i="7"/>
  <c r="L56" i="7"/>
  <c r="AX58" i="2"/>
  <c r="AX75" i="2"/>
  <c r="L73" i="7"/>
  <c r="AG292" i="2"/>
  <c r="D290" i="7"/>
  <c r="AG343" i="2"/>
  <c r="D341" i="7"/>
  <c r="AX19" i="2"/>
  <c r="L17" i="7"/>
  <c r="L104" i="7"/>
  <c r="AX106" i="2"/>
  <c r="L313" i="7"/>
  <c r="AX315" i="2"/>
  <c r="AG56" i="2"/>
  <c r="D54" i="7"/>
  <c r="AG24" i="2"/>
  <c r="D22" i="7"/>
  <c r="D83" i="7"/>
  <c r="AG85" i="2"/>
  <c r="AG47" i="2"/>
  <c r="D45" i="7"/>
  <c r="AG223" i="2"/>
  <c r="D221" i="7"/>
  <c r="AG248" i="2"/>
  <c r="D246" i="7"/>
  <c r="AG65" i="2"/>
  <c r="D63" i="7"/>
  <c r="D271" i="7"/>
  <c r="AG273" i="2"/>
  <c r="AG19" i="2"/>
  <c r="D17" i="7"/>
  <c r="D131" i="7"/>
  <c r="AG133" i="2"/>
  <c r="AG283" i="2"/>
  <c r="D281" i="7"/>
  <c r="D269" i="7"/>
  <c r="AG271" i="2"/>
  <c r="AG77" i="2"/>
  <c r="D75" i="7"/>
  <c r="AG156" i="2"/>
  <c r="D154" i="7"/>
  <c r="AG352" i="2"/>
  <c r="D350" i="7"/>
  <c r="AG164" i="2"/>
  <c r="D162" i="7"/>
  <c r="AG207" i="2"/>
  <c r="D205" i="7"/>
  <c r="D29" i="7"/>
  <c r="AG31" i="2"/>
  <c r="AG32" i="2"/>
  <c r="D30" i="7"/>
  <c r="D189" i="7"/>
  <c r="AG191" i="2"/>
  <c r="AG51" i="2"/>
  <c r="D49" i="7"/>
  <c r="AG239" i="2"/>
  <c r="D237" i="7"/>
  <c r="AG159" i="2"/>
  <c r="D157" i="7"/>
  <c r="D342" i="7"/>
  <c r="AG344" i="2"/>
  <c r="D10" i="7"/>
  <c r="AG12" i="2"/>
  <c r="D305" i="7"/>
  <c r="AG307" i="2"/>
  <c r="D314" i="7"/>
  <c r="AG316" i="2"/>
  <c r="AG328" i="2"/>
  <c r="D326" i="7"/>
  <c r="D262" i="7"/>
  <c r="AG264" i="2"/>
  <c r="AG73" i="2"/>
  <c r="D71" i="7"/>
  <c r="D133" i="7"/>
  <c r="AG135" i="2"/>
  <c r="D69" i="7"/>
  <c r="AG71" i="2"/>
  <c r="D150" i="7"/>
  <c r="AG152" i="2"/>
  <c r="D113" i="7"/>
  <c r="AG115" i="2"/>
  <c r="D202" i="7"/>
  <c r="AG204" i="2"/>
  <c r="AG261" i="2"/>
  <c r="D259" i="7"/>
  <c r="D327" i="7"/>
  <c r="AG329" i="2"/>
  <c r="D175" i="7"/>
  <c r="AG177" i="2"/>
  <c r="AG225" i="2"/>
  <c r="D223" i="7"/>
  <c r="AG131" i="2"/>
  <c r="D129" i="7"/>
  <c r="D87" i="7"/>
  <c r="AG89" i="2"/>
  <c r="AG145" i="2"/>
  <c r="D143" i="7"/>
  <c r="AG220" i="2"/>
  <c r="D218" i="7"/>
  <c r="AG211" i="2"/>
  <c r="D209" i="7"/>
  <c r="AG111" i="2"/>
  <c r="D109" i="7"/>
  <c r="AG277" i="2"/>
  <c r="D275" i="7"/>
  <c r="D214" i="7"/>
  <c r="AG216" i="2"/>
  <c r="D285" i="7"/>
  <c r="AG287" i="2"/>
  <c r="AG136" i="2"/>
  <c r="D134" i="7"/>
  <c r="AG288" i="2"/>
  <c r="D286" i="7"/>
  <c r="AG171" i="2"/>
  <c r="D169" i="7"/>
  <c r="D114" i="7"/>
  <c r="AG116" i="2"/>
  <c r="D250" i="7"/>
  <c r="AG252" i="2"/>
  <c r="D85" i="7"/>
  <c r="AG87" i="2"/>
  <c r="D317" i="7"/>
  <c r="AG319" i="2"/>
  <c r="D67" i="7"/>
  <c r="AG69" i="2"/>
  <c r="AG263" i="2"/>
  <c r="D261" i="7"/>
  <c r="AG100" i="2"/>
  <c r="D98" i="7"/>
  <c r="AG95" i="2"/>
  <c r="D93" i="7"/>
  <c r="D334" i="7"/>
  <c r="AG336" i="2"/>
  <c r="D138" i="7"/>
  <c r="AG140" i="2"/>
  <c r="P298" i="6"/>
  <c r="AV300" i="2"/>
  <c r="R298" i="6" s="1"/>
  <c r="AV264" i="2"/>
  <c r="R262" i="6" s="1"/>
  <c r="P262" i="6"/>
  <c r="P180" i="6"/>
  <c r="AV182" i="2"/>
  <c r="R180" i="6" s="1"/>
  <c r="P80" i="6"/>
  <c r="AV82" i="2"/>
  <c r="R80" i="6" s="1"/>
  <c r="P34" i="6"/>
  <c r="AV36" i="2"/>
  <c r="R34" i="6" s="1"/>
  <c r="P223" i="6"/>
  <c r="AV225" i="2"/>
  <c r="R223" i="6" s="1"/>
  <c r="P7" i="6"/>
  <c r="AV9" i="2"/>
  <c r="R7" i="6" s="1"/>
  <c r="AV266" i="2"/>
  <c r="R264" i="6" s="1"/>
  <c r="P264" i="6"/>
  <c r="F240" i="7"/>
  <c r="AH242" i="2"/>
  <c r="P218" i="6"/>
  <c r="AV220" i="2"/>
  <c r="R218" i="6" s="1"/>
  <c r="P102" i="6"/>
  <c r="AV104" i="2"/>
  <c r="R102" i="6" s="1"/>
  <c r="T102" i="6" s="1"/>
  <c r="AX65" i="2"/>
  <c r="P23" i="6"/>
  <c r="AV25" i="2"/>
  <c r="R23" i="6" s="1"/>
  <c r="AX109" i="2"/>
  <c r="AX77" i="2"/>
  <c r="AV17" i="2"/>
  <c r="R15" i="6" s="1"/>
  <c r="P15" i="6"/>
  <c r="P263" i="6"/>
  <c r="AV265" i="2"/>
  <c r="R263" i="6" s="1"/>
  <c r="H179" i="6"/>
  <c r="J179" i="6"/>
  <c r="F316" i="6"/>
  <c r="AE318" i="2"/>
  <c r="F252" i="6"/>
  <c r="AE254" i="2"/>
  <c r="AV213" i="2"/>
  <c r="R211" i="6" s="1"/>
  <c r="P211" i="6"/>
  <c r="F279" i="6"/>
  <c r="AE281" i="2"/>
  <c r="AE69" i="2"/>
  <c r="F67" i="6"/>
  <c r="AV22" i="2"/>
  <c r="R20" i="6" s="1"/>
  <c r="F327" i="6"/>
  <c r="AE329" i="2"/>
  <c r="J283" i="6"/>
  <c r="H283" i="6"/>
  <c r="AE29" i="2"/>
  <c r="F27" i="6"/>
  <c r="F204" i="7"/>
  <c r="AH206" i="2"/>
  <c r="AV162" i="2"/>
  <c r="R160" i="6" s="1"/>
  <c r="P160" i="6"/>
  <c r="P58" i="6"/>
  <c r="AV60" i="2"/>
  <c r="R58" i="6" s="1"/>
  <c r="P166" i="6"/>
  <c r="AV168" i="2"/>
  <c r="R166" i="6" s="1"/>
  <c r="AV241" i="2"/>
  <c r="R239" i="6" s="1"/>
  <c r="P239" i="6"/>
  <c r="P35" i="6"/>
  <c r="AV37" i="2"/>
  <c r="R35" i="6" s="1"/>
  <c r="AX257" i="2"/>
  <c r="AX201" i="2"/>
  <c r="P295" i="6"/>
  <c r="AV297" i="2"/>
  <c r="R295" i="6" s="1"/>
  <c r="AX296" i="2"/>
  <c r="F196" i="6"/>
  <c r="AE198" i="2"/>
  <c r="AV336" i="2"/>
  <c r="R334" i="6" s="1"/>
  <c r="P334" i="6"/>
  <c r="F296" i="6"/>
  <c r="AE298" i="2"/>
  <c r="AE226" i="2"/>
  <c r="F224" i="6"/>
  <c r="F219" i="6"/>
  <c r="AE221" i="2"/>
  <c r="AE122" i="2"/>
  <c r="F120" i="6"/>
  <c r="F182" i="6"/>
  <c r="AE184" i="2"/>
  <c r="AA83" i="2"/>
  <c r="D81" i="5"/>
  <c r="D340" i="5"/>
  <c r="AA342" i="2"/>
  <c r="AA319" i="2"/>
  <c r="D317" i="5"/>
  <c r="D236" i="5"/>
  <c r="AA238" i="2"/>
  <c r="AA265" i="2"/>
  <c r="D263" i="5"/>
  <c r="AA184" i="2"/>
  <c r="D182" i="5"/>
  <c r="AA301" i="2"/>
  <c r="D299" i="5"/>
  <c r="D316" i="5"/>
  <c r="AA318" i="2"/>
  <c r="AA128" i="2"/>
  <c r="D126" i="5"/>
  <c r="D52" i="5"/>
  <c r="AA54" i="2"/>
  <c r="AA239" i="2"/>
  <c r="D237" i="5"/>
  <c r="D72" i="5"/>
  <c r="AA74" i="2"/>
  <c r="D220" i="5"/>
  <c r="AA222" i="2"/>
  <c r="AA32" i="2"/>
  <c r="D30" i="5"/>
  <c r="D198" i="5"/>
  <c r="AA200" i="2"/>
  <c r="AA25" i="2"/>
  <c r="D23" i="5"/>
  <c r="AA141" i="2"/>
  <c r="D139" i="5"/>
  <c r="AA167" i="2"/>
  <c r="D165" i="5"/>
  <c r="D213" i="5"/>
  <c r="AA215" i="2"/>
  <c r="AA235" i="2"/>
  <c r="D233" i="5"/>
  <c r="AA192" i="2"/>
  <c r="D190" i="5"/>
  <c r="D347" i="5"/>
  <c r="AA349" i="2"/>
  <c r="AA233" i="2"/>
  <c r="D231" i="5"/>
  <c r="D223" i="5"/>
  <c r="AA225" i="2"/>
  <c r="AA12" i="2"/>
  <c r="D10" i="5"/>
  <c r="AA109" i="2"/>
  <c r="D107" i="5"/>
  <c r="H320" i="7"/>
  <c r="J320" i="7"/>
  <c r="F307" i="6"/>
  <c r="AE309" i="2"/>
  <c r="AE173" i="2"/>
  <c r="F171" i="6"/>
  <c r="AE156" i="2"/>
  <c r="F154" i="6"/>
  <c r="AV31" i="2"/>
  <c r="R29" i="6" s="1"/>
  <c r="P29" i="6"/>
  <c r="F18" i="6"/>
  <c r="AE20" i="2"/>
  <c r="P315" i="6"/>
  <c r="AV317" i="2"/>
  <c r="R315" i="6" s="1"/>
  <c r="P13" i="6"/>
  <c r="AV15" i="2"/>
  <c r="P55" i="6"/>
  <c r="AV57" i="2"/>
  <c r="R55" i="6" s="1"/>
  <c r="F111" i="6"/>
  <c r="AE113" i="2"/>
  <c r="P175" i="6"/>
  <c r="AV177" i="2"/>
  <c r="R175" i="6" s="1"/>
  <c r="P144" i="6"/>
  <c r="AV146" i="2"/>
  <c r="R144" i="6" s="1"/>
  <c r="F82" i="6"/>
  <c r="AE84" i="2"/>
  <c r="AR5" i="2"/>
  <c r="AR6" i="2" s="1"/>
  <c r="AV151" i="2"/>
  <c r="R149" i="6" s="1"/>
  <c r="P149" i="6"/>
  <c r="P265" i="6"/>
  <c r="AV267" i="2"/>
  <c r="R265" i="6" s="1"/>
  <c r="AE307" i="2"/>
  <c r="F305" i="6"/>
  <c r="P335" i="6"/>
  <c r="AV337" i="2"/>
  <c r="R335" i="6" s="1"/>
  <c r="AE174" i="2"/>
  <c r="F172" i="6"/>
  <c r="BE5" i="2"/>
  <c r="D268" i="5"/>
  <c r="AA270" i="2"/>
  <c r="D71" i="5"/>
  <c r="AA73" i="2"/>
  <c r="AA191" i="2"/>
  <c r="D189" i="5"/>
  <c r="AA263" i="2"/>
  <c r="D261" i="5"/>
  <c r="D305" i="5"/>
  <c r="AA307" i="2"/>
  <c r="AA53" i="2"/>
  <c r="D51" i="5"/>
  <c r="D339" i="5"/>
  <c r="AA341" i="2"/>
  <c r="D77" i="5"/>
  <c r="AA79" i="2"/>
  <c r="AA254" i="2"/>
  <c r="D252" i="5"/>
  <c r="D298" i="5"/>
  <c r="AA300" i="2"/>
  <c r="D344" i="5"/>
  <c r="AA346" i="2"/>
  <c r="D309" i="5"/>
  <c r="AA311" i="2"/>
  <c r="D100" i="5"/>
  <c r="AA102" i="2"/>
  <c r="D291" i="5"/>
  <c r="AA293" i="2"/>
  <c r="AA122" i="2"/>
  <c r="D120" i="5"/>
  <c r="AA223" i="2"/>
  <c r="D221" i="5"/>
  <c r="D232" i="5"/>
  <c r="AA234" i="2"/>
  <c r="AA302" i="2"/>
  <c r="D300" i="5"/>
  <c r="AA214" i="2"/>
  <c r="D212" i="5"/>
  <c r="D97" i="5"/>
  <c r="AA99" i="2"/>
  <c r="AA296" i="2"/>
  <c r="D294" i="5"/>
  <c r="D142" i="5"/>
  <c r="AA144" i="2"/>
  <c r="D49" i="5"/>
  <c r="AA51" i="2"/>
  <c r="AA237" i="2"/>
  <c r="D235" i="5"/>
  <c r="D69" i="5"/>
  <c r="AA71" i="2"/>
  <c r="AA264" i="2"/>
  <c r="D262" i="5"/>
  <c r="D158" i="5"/>
  <c r="AA160" i="2"/>
  <c r="AA67" i="2"/>
  <c r="D65" i="5"/>
  <c r="AA181" i="2"/>
  <c r="D179" i="5"/>
  <c r="AA186" i="2"/>
  <c r="D184" i="5"/>
  <c r="D80" i="5"/>
  <c r="AA82" i="2"/>
  <c r="D61" i="5"/>
  <c r="AA63" i="2"/>
  <c r="AA291" i="2"/>
  <c r="D289" i="5"/>
  <c r="AA203" i="2"/>
  <c r="D201" i="5"/>
  <c r="D13" i="5"/>
  <c r="AA15" i="2"/>
  <c r="D258" i="5"/>
  <c r="AA260" i="2"/>
  <c r="D98" i="5"/>
  <c r="AA100" i="2"/>
  <c r="AA325" i="2"/>
  <c r="D323" i="5"/>
  <c r="AA137" i="2"/>
  <c r="D135" i="5"/>
  <c r="D8" i="5"/>
  <c r="AA10" i="2"/>
  <c r="AA98" i="2"/>
  <c r="D96" i="5"/>
  <c r="D216" i="5"/>
  <c r="AA218" i="2"/>
  <c r="D128" i="5"/>
  <c r="AA130" i="2"/>
  <c r="D208" i="5"/>
  <c r="AA210" i="2"/>
  <c r="D328" i="5"/>
  <c r="AA330" i="2"/>
  <c r="D35" i="5"/>
  <c r="AA37" i="2"/>
  <c r="AA334" i="2"/>
  <c r="D332" i="5"/>
  <c r="AA283" i="2"/>
  <c r="D281" i="5"/>
  <c r="D209" i="5"/>
  <c r="AA211" i="2"/>
  <c r="D161" i="5"/>
  <c r="AA163" i="2"/>
  <c r="D92" i="5"/>
  <c r="AA94" i="2"/>
  <c r="AA68" i="2"/>
  <c r="D66" i="5"/>
  <c r="D342" i="5"/>
  <c r="AA344" i="2"/>
  <c r="D266" i="5"/>
  <c r="AA268" i="2"/>
  <c r="AA196" i="2"/>
  <c r="D194" i="5"/>
  <c r="D150" i="5"/>
  <c r="AA152" i="2"/>
  <c r="AA96" i="2"/>
  <c r="D94" i="5"/>
  <c r="AA333" i="2"/>
  <c r="D331" i="5"/>
  <c r="D227" i="5"/>
  <c r="AA229" i="2"/>
  <c r="D43" i="5"/>
  <c r="AA45" i="2"/>
  <c r="D325" i="5"/>
  <c r="AA327" i="2"/>
  <c r="D57" i="5"/>
  <c r="AA59" i="2"/>
  <c r="AA274" i="2"/>
  <c r="D272" i="5"/>
  <c r="D173" i="5"/>
  <c r="AA175" i="2"/>
  <c r="AA138" i="2"/>
  <c r="D136" i="5"/>
  <c r="D348" i="5"/>
  <c r="AA350" i="2"/>
  <c r="AA275" i="2"/>
  <c r="D273" i="5"/>
  <c r="D196" i="5"/>
  <c r="AA198" i="2"/>
  <c r="D153" i="5"/>
  <c r="AA155" i="2"/>
  <c r="AA110" i="2"/>
  <c r="D108" i="5"/>
  <c r="D346" i="5"/>
  <c r="AA348" i="2"/>
  <c r="AA292" i="2"/>
  <c r="D290" i="5"/>
  <c r="AA232" i="2"/>
  <c r="D230" i="5"/>
  <c r="AA168" i="2"/>
  <c r="D166" i="5"/>
  <c r="AA112" i="2"/>
  <c r="D110" i="5"/>
  <c r="D33" i="5"/>
  <c r="AA35" i="2"/>
  <c r="D335" i="5"/>
  <c r="AA337" i="2"/>
  <c r="D271" i="5"/>
  <c r="AA273" i="2"/>
  <c r="AA217" i="2"/>
  <c r="D215" i="5"/>
  <c r="AA89" i="2"/>
  <c r="D87" i="5"/>
  <c r="D275" i="5"/>
  <c r="AA277" i="2"/>
  <c r="D207" i="5"/>
  <c r="AA209" i="2"/>
  <c r="AA165" i="2"/>
  <c r="D163" i="5"/>
  <c r="AA81" i="2"/>
  <c r="D79" i="5"/>
  <c r="AA62" i="2"/>
  <c r="D60" i="5"/>
  <c r="D12" i="5"/>
  <c r="AA14" i="2"/>
  <c r="AA169" i="2"/>
  <c r="D167" i="5"/>
  <c r="AA101" i="2"/>
  <c r="D99" i="5"/>
  <c r="AA39" i="2"/>
  <c r="D37" i="5"/>
  <c r="D28" i="5"/>
  <c r="AA30" i="2"/>
  <c r="F141" i="6"/>
  <c r="AE143" i="2"/>
  <c r="P350" i="6"/>
  <c r="AV352" i="2"/>
  <c r="R350" i="6" s="1"/>
  <c r="AV63" i="2"/>
  <c r="R61" i="6" s="1"/>
  <c r="P61" i="6"/>
  <c r="F251" i="6"/>
  <c r="AE253" i="2"/>
  <c r="P130" i="6"/>
  <c r="AV132" i="2"/>
  <c r="R130" i="6" s="1"/>
  <c r="P85" i="6"/>
  <c r="AV87" i="2"/>
  <c r="R85" i="6" s="1"/>
  <c r="AV343" i="2"/>
  <c r="R341" i="6" s="1"/>
  <c r="P341" i="6"/>
  <c r="D356" i="6"/>
  <c r="AV50" i="2"/>
  <c r="R48" i="6" s="1"/>
  <c r="P48" i="6"/>
  <c r="F216" i="6"/>
  <c r="AE218" i="2"/>
  <c r="AM359" i="2"/>
  <c r="AG367" i="2" s="1"/>
  <c r="AN9" i="2"/>
  <c r="P266" i="6"/>
  <c r="AV268" i="2"/>
  <c r="R266" i="6" s="1"/>
  <c r="F284" i="6"/>
  <c r="AE286" i="2"/>
  <c r="F311" i="6"/>
  <c r="AE313" i="2"/>
  <c r="AE93" i="2"/>
  <c r="F91" i="6"/>
  <c r="AA266" i="2"/>
  <c r="D264" i="5"/>
  <c r="AA355" i="2"/>
  <c r="D353" i="5"/>
  <c r="AA21" i="2"/>
  <c r="D19" i="5"/>
  <c r="D240" i="5"/>
  <c r="AA242" i="2"/>
  <c r="AA250" i="2"/>
  <c r="D248" i="5"/>
  <c r="D256" i="5"/>
  <c r="AA258" i="2"/>
  <c r="D121" i="5"/>
  <c r="AA123" i="2"/>
  <c r="AA172" i="2"/>
  <c r="D170" i="5"/>
  <c r="AA332" i="2"/>
  <c r="D330" i="5"/>
  <c r="D82" i="5"/>
  <c r="AA84" i="2"/>
  <c r="AA178" i="2"/>
  <c r="D176" i="5"/>
  <c r="D225" i="5"/>
  <c r="AA227" i="2"/>
  <c r="D282" i="5"/>
  <c r="AA284" i="2"/>
  <c r="D219" i="5"/>
  <c r="AA221" i="2"/>
  <c r="D280" i="5"/>
  <c r="AA282" i="2"/>
  <c r="AA143" i="2"/>
  <c r="D141" i="5"/>
  <c r="AA294" i="2"/>
  <c r="D292" i="5"/>
  <c r="AA107" i="2"/>
  <c r="D105" i="5"/>
  <c r="AA288" i="2"/>
  <c r="D286" i="5"/>
  <c r="AA108" i="2"/>
  <c r="D106" i="5"/>
  <c r="AA257" i="2"/>
  <c r="D255" i="5"/>
  <c r="AA306" i="2"/>
  <c r="D304" i="5"/>
  <c r="AA166" i="2"/>
  <c r="D164" i="5"/>
  <c r="D302" i="5"/>
  <c r="AA304" i="2"/>
  <c r="D122" i="5"/>
  <c r="AA124" i="2"/>
  <c r="AA285" i="2"/>
  <c r="D283" i="5"/>
  <c r="D48" i="5"/>
  <c r="AA50" i="2"/>
  <c r="D95" i="5"/>
  <c r="AA97" i="2"/>
  <c r="AA177" i="2"/>
  <c r="D175" i="5"/>
  <c r="D58" i="5"/>
  <c r="AA60" i="2"/>
  <c r="AE244" i="2"/>
  <c r="F242" i="6"/>
  <c r="AV115" i="2"/>
  <c r="R113" i="6" s="1"/>
  <c r="P113" i="6"/>
  <c r="F85" i="6"/>
  <c r="AE87" i="2"/>
  <c r="F341" i="6"/>
  <c r="AE343" i="2"/>
  <c r="P244" i="6"/>
  <c r="AV246" i="2"/>
  <c r="R244" i="6" s="1"/>
  <c r="AE50" i="2"/>
  <c r="F48" i="6"/>
  <c r="P216" i="6"/>
  <c r="AV218" i="2"/>
  <c r="R216" i="6" s="1"/>
  <c r="AV252" i="2"/>
  <c r="R250" i="6" s="1"/>
  <c r="P250" i="6"/>
  <c r="AE151" i="2"/>
  <c r="F149" i="6"/>
  <c r="AE268" i="2"/>
  <c r="F266" i="6"/>
  <c r="P284" i="6"/>
  <c r="AV286" i="2"/>
  <c r="R284" i="6" s="1"/>
  <c r="AE267" i="2"/>
  <c r="F265" i="6"/>
  <c r="P116" i="6"/>
  <c r="AV118" i="2"/>
  <c r="R116" i="6" s="1"/>
  <c r="P91" i="6"/>
  <c r="AV93" i="2"/>
  <c r="R91" i="6" s="1"/>
  <c r="D250" i="5"/>
  <c r="AA252" i="2"/>
  <c r="AA91" i="2"/>
  <c r="D89" i="5"/>
  <c r="D25" i="5"/>
  <c r="AA27" i="2"/>
  <c r="AA340" i="2"/>
  <c r="D338" i="5"/>
  <c r="AA16" i="2"/>
  <c r="D14" i="5"/>
  <c r="AA219" i="2"/>
  <c r="D217" i="5"/>
  <c r="D318" i="5"/>
  <c r="AA320" i="2"/>
  <c r="AA202" i="2"/>
  <c r="D200" i="5"/>
  <c r="D204" i="5"/>
  <c r="AA206" i="2"/>
  <c r="D206" i="5"/>
  <c r="AA208" i="2"/>
  <c r="D133" i="5"/>
  <c r="AA135" i="2"/>
  <c r="AA170" i="2"/>
  <c r="D168" i="5"/>
  <c r="AA43" i="2"/>
  <c r="D41" i="5"/>
  <c r="AA157" i="2"/>
  <c r="D155" i="5"/>
  <c r="AA354" i="2"/>
  <c r="D352" i="5"/>
  <c r="AA127" i="2"/>
  <c r="D125" i="5"/>
  <c r="AA151" i="2"/>
  <c r="D149" i="5"/>
  <c r="AA278" i="2"/>
  <c r="D276" i="5"/>
  <c r="D188" i="5"/>
  <c r="AA190" i="2"/>
  <c r="D31" i="5"/>
  <c r="AA33" i="2"/>
  <c r="AA272" i="2"/>
  <c r="D270" i="5"/>
  <c r="D114" i="5"/>
  <c r="AA116" i="2"/>
  <c r="D307" i="5"/>
  <c r="AA309" i="2"/>
  <c r="D195" i="5"/>
  <c r="AA197" i="2"/>
  <c r="D32" i="5"/>
  <c r="AA34" i="2"/>
  <c r="AA240" i="2"/>
  <c r="D238" i="5"/>
  <c r="AA132" i="2"/>
  <c r="D130" i="5"/>
  <c r="D17" i="5"/>
  <c r="AA19" i="2"/>
  <c r="AA105" i="2"/>
  <c r="D103" i="5"/>
  <c r="D88" i="5"/>
  <c r="AA90" i="2"/>
  <c r="AA267" i="2"/>
  <c r="D265" i="5"/>
  <c r="D177" i="5"/>
  <c r="AA179" i="2"/>
  <c r="AA328" i="2"/>
  <c r="D326" i="5"/>
  <c r="AA236" i="2"/>
  <c r="D234" i="5"/>
  <c r="AA80" i="2"/>
  <c r="D78" i="5"/>
  <c r="AA281" i="2"/>
  <c r="D279" i="5"/>
  <c r="AA93" i="2"/>
  <c r="D91" i="5"/>
  <c r="AA154" i="2"/>
  <c r="D152" i="5"/>
  <c r="D336" i="5"/>
  <c r="AA338" i="2"/>
  <c r="AA95" i="2"/>
  <c r="D93" i="5"/>
  <c r="D277" i="5"/>
  <c r="AA279" i="2"/>
  <c r="AA20" i="2"/>
  <c r="D18" i="5"/>
  <c r="AA323" i="2"/>
  <c r="D321" i="5"/>
  <c r="D241" i="5"/>
  <c r="AA243" i="2"/>
  <c r="AA195" i="2"/>
  <c r="D193" i="5"/>
  <c r="D148" i="5"/>
  <c r="AA150" i="2"/>
  <c r="AA75" i="2"/>
  <c r="D73" i="5"/>
  <c r="D34" i="5"/>
  <c r="AA36" i="2"/>
  <c r="AA336" i="2"/>
  <c r="D334" i="5"/>
  <c r="AA228" i="2"/>
  <c r="D226" i="5"/>
  <c r="AA188" i="2"/>
  <c r="D186" i="5"/>
  <c r="D134" i="5"/>
  <c r="AA136" i="2"/>
  <c r="D74" i="5"/>
  <c r="AA76" i="2"/>
  <c r="AA317" i="2"/>
  <c r="D315" i="5"/>
  <c r="AA185" i="2"/>
  <c r="D183" i="5"/>
  <c r="D21" i="5"/>
  <c r="AA23" i="2"/>
  <c r="AA295" i="2"/>
  <c r="D293" i="5"/>
  <c r="AA335" i="2"/>
  <c r="D333" i="5"/>
  <c r="AA159" i="2"/>
  <c r="D157" i="5"/>
  <c r="AA343" i="2"/>
  <c r="D341" i="5"/>
  <c r="D85" i="5"/>
  <c r="AA87" i="2"/>
  <c r="AA315" i="2"/>
  <c r="D313" i="5"/>
  <c r="D260" i="5"/>
  <c r="AA262" i="2"/>
  <c r="D185" i="5"/>
  <c r="AA187" i="2"/>
  <c r="D140" i="5"/>
  <c r="AA142" i="2"/>
  <c r="D84" i="5"/>
  <c r="AA86" i="2"/>
  <c r="D322" i="5"/>
  <c r="AA324" i="2"/>
  <c r="D278" i="5"/>
  <c r="AA280" i="2"/>
  <c r="D210" i="5"/>
  <c r="AA212" i="2"/>
  <c r="D154" i="5"/>
  <c r="AA156" i="2"/>
  <c r="D86" i="5"/>
  <c r="AA88" i="2"/>
  <c r="D22" i="5"/>
  <c r="AA24" i="2"/>
  <c r="AA321" i="2"/>
  <c r="D319" i="5"/>
  <c r="D259" i="5"/>
  <c r="AA261" i="2"/>
  <c r="AA193" i="2"/>
  <c r="D191" i="5"/>
  <c r="D59" i="5"/>
  <c r="AA61" i="2"/>
  <c r="AA253" i="2"/>
  <c r="D251" i="5"/>
  <c r="AA201" i="2"/>
  <c r="D199" i="5"/>
  <c r="AA153" i="2"/>
  <c r="D151" i="5"/>
  <c r="AA55" i="2"/>
  <c r="D53" i="5"/>
  <c r="D40" i="5"/>
  <c r="AA42" i="2"/>
  <c r="D211" i="5"/>
  <c r="AA213" i="2"/>
  <c r="D143" i="5"/>
  <c r="AA145" i="2"/>
  <c r="AA85" i="2"/>
  <c r="D83" i="5"/>
  <c r="D64" i="5"/>
  <c r="AA66" i="2"/>
  <c r="D16" i="5"/>
  <c r="AA18" i="2"/>
  <c r="AL11" i="2"/>
  <c r="AK359" i="2"/>
  <c r="AG364" i="2" s="1"/>
  <c r="P242" i="6"/>
  <c r="AV244" i="2"/>
  <c r="R242" i="6" s="1"/>
  <c r="F350" i="6"/>
  <c r="AE352" i="2"/>
  <c r="AE210" i="2"/>
  <c r="F208" i="6"/>
  <c r="P177" i="6"/>
  <c r="AV179" i="2"/>
  <c r="R177" i="6" s="1"/>
  <c r="AV156" i="2"/>
  <c r="R154" i="6" s="1"/>
  <c r="P154" i="6"/>
  <c r="AE132" i="2"/>
  <c r="F130" i="6"/>
  <c r="F113" i="6"/>
  <c r="AE115" i="2"/>
  <c r="AE326" i="2"/>
  <c r="F324" i="6"/>
  <c r="P111" i="6"/>
  <c r="AV113" i="2"/>
  <c r="R111" i="6" s="1"/>
  <c r="AE246" i="2"/>
  <c r="F244" i="6"/>
  <c r="P82" i="6"/>
  <c r="AV84" i="2"/>
  <c r="R82" i="6" s="1"/>
  <c r="F94" i="6"/>
  <c r="AE96" i="2"/>
  <c r="AV307" i="2"/>
  <c r="R305" i="6" s="1"/>
  <c r="P305" i="6"/>
  <c r="AA269" i="2"/>
  <c r="D267" i="5"/>
  <c r="AA11" i="2"/>
  <c r="D9" i="5"/>
  <c r="D160" i="5"/>
  <c r="AA162" i="2"/>
  <c r="D146" i="5"/>
  <c r="AA148" i="2"/>
  <c r="D288" i="5"/>
  <c r="AA290" i="2"/>
  <c r="D11" i="5"/>
  <c r="AA13" i="2"/>
  <c r="AA331" i="2"/>
  <c r="D329" i="5"/>
  <c r="AA326" i="2"/>
  <c r="D324" i="5"/>
  <c r="AA72" i="2"/>
  <c r="D70" i="5"/>
  <c r="D115" i="5"/>
  <c r="AA117" i="2"/>
  <c r="D20" i="5"/>
  <c r="AA22" i="2"/>
  <c r="D104" i="5"/>
  <c r="AA106" i="2"/>
  <c r="AA115" i="2"/>
  <c r="D113" i="5"/>
  <c r="D7" i="5"/>
  <c r="AA9" i="2"/>
  <c r="Z359" i="2"/>
  <c r="AC363" i="2" s="1"/>
  <c r="F17" i="3" s="1"/>
  <c r="D192" i="5"/>
  <c r="AA194" i="2"/>
  <c r="D253" i="5"/>
  <c r="AA255" i="2"/>
  <c r="AA347" i="2"/>
  <c r="D345" i="5"/>
  <c r="AA171" i="2"/>
  <c r="D169" i="5"/>
  <c r="AA356" i="2"/>
  <c r="D354" i="5"/>
  <c r="D162" i="5"/>
  <c r="AA164" i="2"/>
  <c r="AA345" i="2"/>
  <c r="D343" i="5"/>
  <c r="AA17" i="2"/>
  <c r="D15" i="5"/>
  <c r="D284" i="5"/>
  <c r="AA286" i="2"/>
  <c r="D116" i="5"/>
  <c r="AA118" i="2"/>
  <c r="D242" i="5"/>
  <c r="AA244" i="2"/>
  <c r="D39" i="5"/>
  <c r="AA41" i="2"/>
  <c r="AA113" i="2"/>
  <c r="D111" i="5"/>
  <c r="AA173" i="2"/>
  <c r="D171" i="5"/>
  <c r="AA26" i="2"/>
  <c r="D24" i="5"/>
  <c r="AA46" i="2"/>
  <c r="D44" i="5"/>
  <c r="P208" i="6"/>
  <c r="AV210" i="2"/>
  <c r="R208" i="6" s="1"/>
  <c r="AE131" i="2"/>
  <c r="F129" i="6"/>
  <c r="AE31" i="2"/>
  <c r="F29" i="6"/>
  <c r="P120" i="6"/>
  <c r="AV122" i="2"/>
  <c r="R120" i="6" s="1"/>
  <c r="F315" i="6"/>
  <c r="AE317" i="2"/>
  <c r="P44" i="6"/>
  <c r="AV46" i="2"/>
  <c r="R44" i="6" s="1"/>
  <c r="AV221" i="2"/>
  <c r="R219" i="6" s="1"/>
  <c r="P219" i="6"/>
  <c r="P18" i="6"/>
  <c r="AV20" i="2"/>
  <c r="R18" i="6" s="1"/>
  <c r="P324" i="6"/>
  <c r="AV326" i="2"/>
  <c r="R324" i="6" s="1"/>
  <c r="AE46" i="2"/>
  <c r="F44" i="6"/>
  <c r="AE15" i="2"/>
  <c r="F13" i="6"/>
  <c r="AD359" i="2"/>
  <c r="AC368" i="2" s="1"/>
  <c r="F30" i="3" s="1"/>
  <c r="F55" i="6"/>
  <c r="AE57" i="2"/>
  <c r="P182" i="6"/>
  <c r="AV184" i="2"/>
  <c r="R182" i="6" s="1"/>
  <c r="F175" i="6"/>
  <c r="AE177" i="2"/>
  <c r="AE146" i="2"/>
  <c r="F144" i="6"/>
  <c r="AE252" i="2"/>
  <c r="F250" i="6"/>
  <c r="P94" i="6"/>
  <c r="AV96" i="2"/>
  <c r="R94" i="6" s="1"/>
  <c r="P311" i="6"/>
  <c r="AV313" i="2"/>
  <c r="R311" i="6" s="1"/>
  <c r="AE118" i="2"/>
  <c r="F116" i="6"/>
  <c r="AE337" i="2"/>
  <c r="F335" i="6"/>
  <c r="AA134" i="2"/>
  <c r="D132" i="5"/>
  <c r="AA103" i="2"/>
  <c r="D101" i="5"/>
  <c r="AA125" i="2"/>
  <c r="D123" i="5"/>
  <c r="D117" i="5"/>
  <c r="AA119" i="2"/>
  <c r="D144" i="5"/>
  <c r="AA146" i="2"/>
  <c r="D124" i="5"/>
  <c r="AA126" i="2"/>
  <c r="AA224" i="2"/>
  <c r="D222" i="5"/>
  <c r="AA199" i="2"/>
  <c r="D197" i="5"/>
  <c r="D67" i="5"/>
  <c r="AA69" i="2"/>
  <c r="D63" i="5"/>
  <c r="AA65" i="2"/>
  <c r="AA313" i="2"/>
  <c r="D311" i="5"/>
  <c r="D224" i="5"/>
  <c r="AA226" i="2"/>
  <c r="AA31" i="2"/>
  <c r="D29" i="5"/>
  <c r="D274" i="5"/>
  <c r="AA276" i="2"/>
  <c r="AA111" i="2"/>
  <c r="D109" i="5"/>
  <c r="D205" i="5"/>
  <c r="AA207" i="2"/>
  <c r="AA48" i="2"/>
  <c r="D46" i="5"/>
  <c r="D47" i="5"/>
  <c r="AA49" i="2"/>
  <c r="D257" i="5"/>
  <c r="AA259" i="2"/>
  <c r="AA147" i="2"/>
  <c r="D145" i="5"/>
  <c r="D45" i="5"/>
  <c r="AA47" i="2"/>
  <c r="AA248" i="2"/>
  <c r="D246" i="5"/>
  <c r="D90" i="5"/>
  <c r="AA92" i="2"/>
  <c r="D287" i="5"/>
  <c r="AA289" i="2"/>
  <c r="D147" i="5"/>
  <c r="AA149" i="2"/>
  <c r="D350" i="5"/>
  <c r="AA352" i="2"/>
  <c r="AA216" i="2"/>
  <c r="D214" i="5"/>
  <c r="D102" i="5"/>
  <c r="AA104" i="2"/>
  <c r="AA329" i="2"/>
  <c r="D327" i="5"/>
  <c r="AA44" i="2"/>
  <c r="D42" i="5"/>
  <c r="AA351" i="2"/>
  <c r="D349" i="5"/>
  <c r="D181" i="5"/>
  <c r="AA183" i="2"/>
  <c r="AA339" i="2"/>
  <c r="D337" i="5"/>
  <c r="AA251" i="2"/>
  <c r="D249" i="5"/>
  <c r="AA158" i="2"/>
  <c r="D156" i="5"/>
  <c r="D306" i="5"/>
  <c r="AA308" i="2"/>
  <c r="D178" i="5"/>
  <c r="AA180" i="2"/>
  <c r="AA40" i="2"/>
  <c r="D38" i="5"/>
  <c r="D247" i="5"/>
  <c r="AA249" i="2"/>
  <c r="D27" i="5"/>
  <c r="AA29" i="2"/>
  <c r="AA314" i="2"/>
  <c r="D312" i="5"/>
  <c r="AA303" i="2"/>
  <c r="D301" i="5"/>
  <c r="AA287" i="2"/>
  <c r="D285" i="5"/>
  <c r="AA322" i="2"/>
  <c r="D320" i="5"/>
  <c r="AA247" i="2"/>
  <c r="D245" i="5"/>
  <c r="AA310" i="2"/>
  <c r="D308" i="5"/>
  <c r="AA230" i="2"/>
  <c r="D228" i="5"/>
  <c r="AA182" i="2"/>
  <c r="D180" i="5"/>
  <c r="D137" i="5"/>
  <c r="AA139" i="2"/>
  <c r="AA64" i="2"/>
  <c r="D62" i="5"/>
  <c r="AA312" i="2"/>
  <c r="D310" i="5"/>
  <c r="AA220" i="2"/>
  <c r="D218" i="5"/>
  <c r="AA176" i="2"/>
  <c r="D174" i="5"/>
  <c r="D118" i="5"/>
  <c r="AA120" i="2"/>
  <c r="AA56" i="2"/>
  <c r="D54" i="5"/>
  <c r="AA353" i="2"/>
  <c r="D351" i="5"/>
  <c r="AA297" i="2"/>
  <c r="D295" i="5"/>
  <c r="D159" i="5"/>
  <c r="AA161" i="2"/>
  <c r="AA231" i="2"/>
  <c r="D229" i="5"/>
  <c r="AA271" i="2"/>
  <c r="D269" i="5"/>
  <c r="AA114" i="2"/>
  <c r="D112" i="5"/>
  <c r="D296" i="5"/>
  <c r="AA298" i="2"/>
  <c r="AA52" i="2"/>
  <c r="D50" i="5"/>
  <c r="D297" i="5"/>
  <c r="AA299" i="2"/>
  <c r="D244" i="5"/>
  <c r="AA246" i="2"/>
  <c r="D172" i="5"/>
  <c r="AA174" i="2"/>
  <c r="D129" i="5"/>
  <c r="AA131" i="2"/>
  <c r="AA78" i="2"/>
  <c r="D76" i="5"/>
  <c r="D314" i="5"/>
  <c r="AA316" i="2"/>
  <c r="D254" i="5"/>
  <c r="AA256" i="2"/>
  <c r="AA204" i="2"/>
  <c r="D202" i="5"/>
  <c r="D138" i="5"/>
  <c r="AA140" i="2"/>
  <c r="AA57" i="2"/>
  <c r="D55" i="5"/>
  <c r="AA305" i="2"/>
  <c r="D303" i="5"/>
  <c r="AA245" i="2"/>
  <c r="D243" i="5"/>
  <c r="D131" i="5"/>
  <c r="AA133" i="2"/>
  <c r="D68" i="5"/>
  <c r="AA70" i="2"/>
  <c r="AA241" i="2"/>
  <c r="D239" i="5"/>
  <c r="AA189" i="2"/>
  <c r="D187" i="5"/>
  <c r="D119" i="5"/>
  <c r="AA121" i="2"/>
  <c r="AA28" i="2"/>
  <c r="D26" i="5"/>
  <c r="AA38" i="2"/>
  <c r="D36" i="5"/>
  <c r="D203" i="5"/>
  <c r="AA205" i="2"/>
  <c r="D127" i="5"/>
  <c r="AA129" i="2"/>
  <c r="AA77" i="2"/>
  <c r="D75" i="5"/>
  <c r="AA58" i="2"/>
  <c r="D56" i="5"/>
  <c r="P307" i="6"/>
  <c r="AV309" i="2"/>
  <c r="R307" i="6" s="1"/>
  <c r="F177" i="6"/>
  <c r="AE179" i="2"/>
  <c r="AE63" i="2"/>
  <c r="F61" i="6"/>
  <c r="P171" i="6"/>
  <c r="AV173" i="2"/>
  <c r="R171" i="6" s="1"/>
  <c r="AX137" i="2" l="1"/>
  <c r="L286" i="7"/>
  <c r="L349" i="7"/>
  <c r="L296" i="7"/>
  <c r="AX21" i="2"/>
  <c r="AY21" i="2" s="1"/>
  <c r="P19" i="7" s="1"/>
  <c r="AX292" i="2"/>
  <c r="AX338" i="2"/>
  <c r="AX72" i="2"/>
  <c r="N70" i="7" s="1"/>
  <c r="AX245" i="2"/>
  <c r="AH114" i="2"/>
  <c r="AX144" i="2"/>
  <c r="N142" i="7" s="1"/>
  <c r="L276" i="7"/>
  <c r="AH74" i="2"/>
  <c r="AX131" i="2"/>
  <c r="AX31" i="2"/>
  <c r="N29" i="7" s="1"/>
  <c r="AX328" i="2"/>
  <c r="N326" i="7" s="1"/>
  <c r="F164" i="7"/>
  <c r="AX135" i="2"/>
  <c r="AH174" i="2"/>
  <c r="J172" i="7" s="1"/>
  <c r="L165" i="7"/>
  <c r="L155" i="7"/>
  <c r="AX81" i="2"/>
  <c r="AX185" i="2"/>
  <c r="AY185" i="2" s="1"/>
  <c r="P183" i="7" s="1"/>
  <c r="AX333" i="2"/>
  <c r="AX52" i="2"/>
  <c r="L62" i="7"/>
  <c r="AX272" i="2"/>
  <c r="N270" i="7" s="1"/>
  <c r="AX168" i="2"/>
  <c r="AY168" i="2" s="1"/>
  <c r="P166" i="7" s="1"/>
  <c r="L89" i="7"/>
  <c r="L321" i="7"/>
  <c r="AX119" i="2"/>
  <c r="N117" i="7" s="1"/>
  <c r="AH186" i="2"/>
  <c r="H184" i="7" s="1"/>
  <c r="L158" i="7"/>
  <c r="AX88" i="2"/>
  <c r="F220" i="7"/>
  <c r="L188" i="7"/>
  <c r="L80" i="7"/>
  <c r="AH62" i="2"/>
  <c r="AX134" i="2"/>
  <c r="N132" i="7" s="1"/>
  <c r="L15" i="7"/>
  <c r="AX214" i="2"/>
  <c r="AY214" i="2" s="1"/>
  <c r="P212" i="7" s="1"/>
  <c r="L256" i="7"/>
  <c r="AX230" i="2"/>
  <c r="N228" i="7" s="1"/>
  <c r="AY149" i="2"/>
  <c r="P147" i="7" s="1"/>
  <c r="AX33" i="2"/>
  <c r="N31" i="7" s="1"/>
  <c r="AX321" i="2"/>
  <c r="N67" i="7"/>
  <c r="AX48" i="2"/>
  <c r="AY48" i="2" s="1"/>
  <c r="P46" i="7" s="1"/>
  <c r="AX105" i="2"/>
  <c r="AY105" i="2" s="1"/>
  <c r="P103" i="7" s="1"/>
  <c r="AX191" i="2"/>
  <c r="AX270" i="2"/>
  <c r="N268" i="7" s="1"/>
  <c r="L337" i="7"/>
  <c r="AX32" i="2"/>
  <c r="AX180" i="2"/>
  <c r="AX212" i="2"/>
  <c r="AY212" i="2" s="1"/>
  <c r="P210" i="7" s="1"/>
  <c r="AX260" i="2"/>
  <c r="N258" i="7" s="1"/>
  <c r="L164" i="7"/>
  <c r="AX59" i="2"/>
  <c r="L185" i="7"/>
  <c r="L153" i="7"/>
  <c r="AX304" i="2"/>
  <c r="AY304" i="2" s="1"/>
  <c r="P302" i="7" s="1"/>
  <c r="AX268" i="2"/>
  <c r="L92" i="7"/>
  <c r="L53" i="7"/>
  <c r="AX61" i="2"/>
  <c r="N59" i="7" s="1"/>
  <c r="L112" i="7"/>
  <c r="AX79" i="2"/>
  <c r="N77" i="7" s="1"/>
  <c r="AY92" i="2"/>
  <c r="P90" i="7" s="1"/>
  <c r="AX108" i="2"/>
  <c r="N106" i="7" s="1"/>
  <c r="AX254" i="2"/>
  <c r="AX14" i="2"/>
  <c r="N12" i="7" s="1"/>
  <c r="N162" i="7"/>
  <c r="AX305" i="2"/>
  <c r="N303" i="7" s="1"/>
  <c r="L137" i="7"/>
  <c r="AX319" i="2"/>
  <c r="N317" i="7" s="1"/>
  <c r="L281" i="7"/>
  <c r="AX127" i="2"/>
  <c r="N125" i="7" s="1"/>
  <c r="AX285" i="2"/>
  <c r="AX262" i="2"/>
  <c r="AY262" i="2" s="1"/>
  <c r="P260" i="7" s="1"/>
  <c r="AX101" i="2"/>
  <c r="N99" i="7" s="1"/>
  <c r="AX46" i="2"/>
  <c r="N44" i="7" s="1"/>
  <c r="AY16" i="2"/>
  <c r="P14" i="7" s="1"/>
  <c r="AX282" i="2"/>
  <c r="N280" i="7" s="1"/>
  <c r="L136" i="7"/>
  <c r="AX303" i="2"/>
  <c r="N301" i="7" s="1"/>
  <c r="AX128" i="2"/>
  <c r="L249" i="7"/>
  <c r="N239" i="7"/>
  <c r="AX12" i="2"/>
  <c r="AY12" i="2" s="1"/>
  <c r="P10" i="7" s="1"/>
  <c r="AX349" i="2"/>
  <c r="N347" i="7" s="1"/>
  <c r="AV322" i="2"/>
  <c r="R320" i="6" s="1"/>
  <c r="P320" i="6"/>
  <c r="AV123" i="2"/>
  <c r="R121" i="6" s="1"/>
  <c r="T121" i="6" s="1"/>
  <c r="P121" i="6"/>
  <c r="AV302" i="2"/>
  <c r="R300" i="6" s="1"/>
  <c r="P37" i="6"/>
  <c r="P213" i="6"/>
  <c r="AV131" i="2"/>
  <c r="R129" i="6" s="1"/>
  <c r="T321" i="6"/>
  <c r="P49" i="6"/>
  <c r="P189" i="6"/>
  <c r="L318" i="7"/>
  <c r="L64" i="7"/>
  <c r="AX54" i="2"/>
  <c r="AY54" i="2" s="1"/>
  <c r="P52" i="7" s="1"/>
  <c r="AX162" i="2"/>
  <c r="N160" i="7" s="1"/>
  <c r="AX287" i="2"/>
  <c r="AX9" i="2"/>
  <c r="AY9" i="2" s="1"/>
  <c r="L328" i="7"/>
  <c r="L23" i="7"/>
  <c r="L310" i="7"/>
  <c r="AX284" i="2"/>
  <c r="N282" i="7" s="1"/>
  <c r="L264" i="7"/>
  <c r="AX239" i="2"/>
  <c r="AY239" i="2" s="1"/>
  <c r="P237" i="7" s="1"/>
  <c r="L180" i="7"/>
  <c r="AX96" i="2"/>
  <c r="AY96" i="2" s="1"/>
  <c r="P94" i="7" s="1"/>
  <c r="L42" i="7"/>
  <c r="L323" i="7"/>
  <c r="AY261" i="2"/>
  <c r="P259" i="7" s="1"/>
  <c r="AX159" i="2"/>
  <c r="AY159" i="2" s="1"/>
  <c r="P157" i="7" s="1"/>
  <c r="L108" i="7"/>
  <c r="AX331" i="2"/>
  <c r="N329" i="7" s="1"/>
  <c r="L305" i="7"/>
  <c r="AX353" i="2"/>
  <c r="AY353" i="2" s="1"/>
  <c r="P351" i="7" s="1"/>
  <c r="AX269" i="2"/>
  <c r="N267" i="7" s="1"/>
  <c r="AX225" i="2"/>
  <c r="AY225" i="2" s="1"/>
  <c r="P223" i="7" s="1"/>
  <c r="L271" i="7"/>
  <c r="AX125" i="2"/>
  <c r="AY125" i="2" s="1"/>
  <c r="P123" i="7" s="1"/>
  <c r="AX356" i="2"/>
  <c r="N354" i="7" s="1"/>
  <c r="AX215" i="2"/>
  <c r="AY215" i="2" s="1"/>
  <c r="P213" i="7" s="1"/>
  <c r="L259" i="7"/>
  <c r="P141" i="6"/>
  <c r="P172" i="6"/>
  <c r="T258" i="6"/>
  <c r="J155" i="6"/>
  <c r="P196" i="6"/>
  <c r="J105" i="6"/>
  <c r="J258" i="6"/>
  <c r="T342" i="6"/>
  <c r="AX236" i="2"/>
  <c r="N234" i="7" s="1"/>
  <c r="L24" i="7"/>
  <c r="AX53" i="2"/>
  <c r="N51" i="7" s="1"/>
  <c r="L304" i="7"/>
  <c r="AX219" i="2"/>
  <c r="AY219" i="2" s="1"/>
  <c r="P217" i="7" s="1"/>
  <c r="L76" i="7"/>
  <c r="L36" i="7"/>
  <c r="L229" i="7"/>
  <c r="AX226" i="2"/>
  <c r="AY226" i="2" s="1"/>
  <c r="P224" i="7" s="1"/>
  <c r="L233" i="7"/>
  <c r="AX189" i="2"/>
  <c r="AY189" i="2" s="1"/>
  <c r="P187" i="7" s="1"/>
  <c r="AX202" i="2"/>
  <c r="N200" i="7" s="1"/>
  <c r="AX147" i="2"/>
  <c r="N145" i="7" s="1"/>
  <c r="L242" i="7"/>
  <c r="L118" i="7"/>
  <c r="L65" i="7"/>
  <c r="L312" i="7"/>
  <c r="AX35" i="2"/>
  <c r="AY35" i="2" s="1"/>
  <c r="P33" i="7" s="1"/>
  <c r="L97" i="7"/>
  <c r="L13" i="7"/>
  <c r="L284" i="7"/>
  <c r="AY276" i="2"/>
  <c r="P274" i="7" s="1"/>
  <c r="AX249" i="2"/>
  <c r="AY249" i="2" s="1"/>
  <c r="P247" i="7" s="1"/>
  <c r="AY281" i="2"/>
  <c r="P279" i="7" s="1"/>
  <c r="L338" i="7"/>
  <c r="N183" i="7"/>
  <c r="AY337" i="2"/>
  <c r="P335" i="7" s="1"/>
  <c r="AX100" i="2"/>
  <c r="AX300" i="2"/>
  <c r="N298" i="7" s="1"/>
  <c r="AX56" i="2"/>
  <c r="AX40" i="2"/>
  <c r="AY40" i="2" s="1"/>
  <c r="P38" i="7" s="1"/>
  <c r="L269" i="7"/>
  <c r="AX326" i="2"/>
  <c r="N324" i="7" s="1"/>
  <c r="AX336" i="2"/>
  <c r="AX172" i="2"/>
  <c r="N170" i="7" s="1"/>
  <c r="AX237" i="2"/>
  <c r="AX145" i="2"/>
  <c r="N143" i="7" s="1"/>
  <c r="L150" i="7"/>
  <c r="AX146" i="2"/>
  <c r="N144" i="7" s="1"/>
  <c r="AX13" i="2"/>
  <c r="N11" i="7" s="1"/>
  <c r="AX253" i="2"/>
  <c r="AY253" i="2" s="1"/>
  <c r="P251" i="7" s="1"/>
  <c r="AX240" i="2"/>
  <c r="AY240" i="2" s="1"/>
  <c r="P238" i="7" s="1"/>
  <c r="AX90" i="2"/>
  <c r="N88" i="7" s="1"/>
  <c r="L130" i="7"/>
  <c r="L230" i="7"/>
  <c r="AX63" i="2"/>
  <c r="N61" i="7" s="1"/>
  <c r="AX124" i="2"/>
  <c r="N122" i="7" s="1"/>
  <c r="L167" i="7"/>
  <c r="AV74" i="2"/>
  <c r="R72" i="6" s="1"/>
  <c r="P292" i="6"/>
  <c r="T10" i="6"/>
  <c r="AV110" i="2"/>
  <c r="R108" i="6" s="1"/>
  <c r="P60" i="6"/>
  <c r="AV253" i="2"/>
  <c r="R251" i="6" s="1"/>
  <c r="L348" i="7"/>
  <c r="AX222" i="2"/>
  <c r="AY222" i="2" s="1"/>
  <c r="P220" i="7" s="1"/>
  <c r="AW359" i="2"/>
  <c r="AT371" i="2" s="1"/>
  <c r="N39" i="3" s="1"/>
  <c r="R39" i="3" s="1"/>
  <c r="N250" i="7"/>
  <c r="L197" i="7"/>
  <c r="L193" i="7"/>
  <c r="AX301" i="2"/>
  <c r="AY301" i="2" s="1"/>
  <c r="P299" i="7" s="1"/>
  <c r="L20" i="7"/>
  <c r="AV346" i="2"/>
  <c r="R344" i="6" s="1"/>
  <c r="L173" i="7"/>
  <c r="L152" i="7"/>
  <c r="AX275" i="2"/>
  <c r="AY275" i="2" s="1"/>
  <c r="P273" i="7" s="1"/>
  <c r="AX277" i="2"/>
  <c r="AY277" i="2" s="1"/>
  <c r="P275" i="7" s="1"/>
  <c r="AY349" i="2"/>
  <c r="P347" i="7" s="1"/>
  <c r="N19" i="7"/>
  <c r="AX216" i="2"/>
  <c r="AY216" i="2" s="1"/>
  <c r="P214" i="7" s="1"/>
  <c r="L297" i="7"/>
  <c r="L278" i="7"/>
  <c r="AX242" i="2"/>
  <c r="AY242" i="2" s="1"/>
  <c r="P240" i="7" s="1"/>
  <c r="L215" i="7"/>
  <c r="L196" i="7"/>
  <c r="L353" i="7"/>
  <c r="AH22" i="2"/>
  <c r="J20" i="7" s="1"/>
  <c r="AX84" i="2"/>
  <c r="AY84" i="2" s="1"/>
  <c r="P82" i="7" s="1"/>
  <c r="P304" i="6"/>
  <c r="AH298" i="2"/>
  <c r="J296" i="7" s="1"/>
  <c r="AX126" i="2"/>
  <c r="N124" i="7" s="1"/>
  <c r="AX200" i="2"/>
  <c r="N198" i="7" s="1"/>
  <c r="AX29" i="2"/>
  <c r="N27" i="7" s="1"/>
  <c r="H26" i="6"/>
  <c r="T26" i="6" s="1"/>
  <c r="J26" i="6"/>
  <c r="P332" i="6"/>
  <c r="AV334" i="2"/>
  <c r="R332" i="6" s="1"/>
  <c r="H274" i="6"/>
  <c r="T274" i="6" s="1"/>
  <c r="J274" i="6"/>
  <c r="AX352" i="2"/>
  <c r="AY352" i="2" s="1"/>
  <c r="P350" i="7" s="1"/>
  <c r="AX265" i="2"/>
  <c r="AX318" i="2"/>
  <c r="AY318" i="2" s="1"/>
  <c r="P316" i="7" s="1"/>
  <c r="L308" i="7"/>
  <c r="AX259" i="2"/>
  <c r="N257" i="7" s="1"/>
  <c r="AX104" i="2"/>
  <c r="AX332" i="2"/>
  <c r="N330" i="7" s="1"/>
  <c r="AX250" i="2"/>
  <c r="AY250" i="2" s="1"/>
  <c r="P248" i="7" s="1"/>
  <c r="AX74" i="2"/>
  <c r="AY74" i="2" s="1"/>
  <c r="P72" i="7" s="1"/>
  <c r="AX221" i="2"/>
  <c r="AX150" i="2"/>
  <c r="N148" i="7" s="1"/>
  <c r="AX95" i="2"/>
  <c r="AY95" i="2" s="1"/>
  <c r="P93" i="7" s="1"/>
  <c r="AY213" i="2"/>
  <c r="P211" i="7" s="1"/>
  <c r="T253" i="6"/>
  <c r="J62" i="6"/>
  <c r="H62" i="6"/>
  <c r="T62" i="6" s="1"/>
  <c r="L311" i="7"/>
  <c r="AX313" i="2"/>
  <c r="AX121" i="2"/>
  <c r="L119" i="7"/>
  <c r="AX76" i="2"/>
  <c r="AY76" i="2" s="1"/>
  <c r="P74" i="7" s="1"/>
  <c r="AX133" i="2"/>
  <c r="N131" i="7" s="1"/>
  <c r="AX89" i="2"/>
  <c r="AY89" i="2" s="1"/>
  <c r="P87" i="7" s="1"/>
  <c r="AX309" i="2"/>
  <c r="AX41" i="2"/>
  <c r="AX156" i="2"/>
  <c r="AX116" i="2"/>
  <c r="AX37" i="2"/>
  <c r="AX344" i="2"/>
  <c r="AX136" i="2"/>
  <c r="AX184" i="2"/>
  <c r="N182" i="7" s="1"/>
  <c r="AX24" i="2"/>
  <c r="AY24" i="2" s="1"/>
  <c r="P22" i="7" s="1"/>
  <c r="AX228" i="2"/>
  <c r="AY228" i="2" s="1"/>
  <c r="P226" i="7" s="1"/>
  <c r="AX49" i="2"/>
  <c r="N47" i="7" s="1"/>
  <c r="AX345" i="2"/>
  <c r="AY345" i="2" s="1"/>
  <c r="P343" i="7" s="1"/>
  <c r="L250" i="7"/>
  <c r="AX248" i="2"/>
  <c r="AX324" i="2"/>
  <c r="AU359" i="2"/>
  <c r="AT368" i="2" s="1"/>
  <c r="N30" i="3" s="1"/>
  <c r="T191" i="6"/>
  <c r="T125" i="6"/>
  <c r="AH310" i="2"/>
  <c r="T298" i="6"/>
  <c r="AV166" i="2"/>
  <c r="R164" i="6" s="1"/>
  <c r="N291" i="7"/>
  <c r="AY29" i="2"/>
  <c r="P27" i="7" s="1"/>
  <c r="J118" i="6"/>
  <c r="H118" i="6"/>
  <c r="H322" i="6"/>
  <c r="T322" i="6" s="1"/>
  <c r="J322" i="6"/>
  <c r="N356" i="6"/>
  <c r="H218" i="6"/>
  <c r="T218" i="6" s="1"/>
  <c r="J218" i="6"/>
  <c r="T283" i="6"/>
  <c r="T118" i="6"/>
  <c r="T353" i="6"/>
  <c r="J166" i="6"/>
  <c r="H166" i="6"/>
  <c r="T166" i="6" s="1"/>
  <c r="J238" i="6"/>
  <c r="H238" i="6"/>
  <c r="T238" i="6" s="1"/>
  <c r="H294" i="6"/>
  <c r="T294" i="6" s="1"/>
  <c r="J294" i="6"/>
  <c r="H126" i="6"/>
  <c r="T126" i="6" s="1"/>
  <c r="J126" i="6"/>
  <c r="H270" i="6"/>
  <c r="T270" i="6" s="1"/>
  <c r="J270" i="6"/>
  <c r="H53" i="6"/>
  <c r="T53" i="6" s="1"/>
  <c r="J53" i="6"/>
  <c r="H138" i="6"/>
  <c r="T138" i="6" s="1"/>
  <c r="J138" i="6"/>
  <c r="AV23" i="2"/>
  <c r="R21" i="6" s="1"/>
  <c r="T21" i="6" s="1"/>
  <c r="P21" i="6"/>
  <c r="AH102" i="2"/>
  <c r="H100" i="7" s="1"/>
  <c r="AY68" i="2"/>
  <c r="P66" i="7" s="1"/>
  <c r="T301" i="6"/>
  <c r="J225" i="6"/>
  <c r="H225" i="6"/>
  <c r="T225" i="6" s="1"/>
  <c r="P65" i="6"/>
  <c r="AV67" i="2"/>
  <c r="R65" i="6" s="1"/>
  <c r="P173" i="6"/>
  <c r="AV175" i="2"/>
  <c r="R173" i="6" s="1"/>
  <c r="T173" i="6" s="1"/>
  <c r="AV99" i="2"/>
  <c r="R97" i="6" s="1"/>
  <c r="T97" i="6" s="1"/>
  <c r="P97" i="6"/>
  <c r="J41" i="6"/>
  <c r="H41" i="6"/>
  <c r="T41" i="6" s="1"/>
  <c r="AV207" i="2"/>
  <c r="R205" i="6" s="1"/>
  <c r="P205" i="6"/>
  <c r="AV83" i="2"/>
  <c r="R81" i="6" s="1"/>
  <c r="P81" i="6"/>
  <c r="J261" i="6"/>
  <c r="H261" i="6"/>
  <c r="T261" i="6" s="1"/>
  <c r="H46" i="6"/>
  <c r="T46" i="6" s="1"/>
  <c r="J46" i="6"/>
  <c r="J194" i="6"/>
  <c r="H194" i="6"/>
  <c r="T194" i="6" s="1"/>
  <c r="H201" i="6"/>
  <c r="T201" i="6" s="1"/>
  <c r="J201" i="6"/>
  <c r="J198" i="6"/>
  <c r="H198" i="6"/>
  <c r="AV312" i="2"/>
  <c r="R310" i="6" s="1"/>
  <c r="T310" i="6" s="1"/>
  <c r="P310" i="6"/>
  <c r="J185" i="6"/>
  <c r="H185" i="6"/>
  <c r="T69" i="6"/>
  <c r="T106" i="6"/>
  <c r="J257" i="6"/>
  <c r="H257" i="6"/>
  <c r="T257" i="6" s="1"/>
  <c r="J58" i="6"/>
  <c r="H58" i="6"/>
  <c r="T58" i="6" s="1"/>
  <c r="H337" i="6"/>
  <c r="T337" i="6" s="1"/>
  <c r="J337" i="6"/>
  <c r="J290" i="6"/>
  <c r="H290" i="6"/>
  <c r="T290" i="6" s="1"/>
  <c r="J81" i="6"/>
  <c r="H81" i="6"/>
  <c r="H277" i="6"/>
  <c r="T277" i="6" s="1"/>
  <c r="J277" i="6"/>
  <c r="J109" i="6"/>
  <c r="H109" i="6"/>
  <c r="T109" i="6" s="1"/>
  <c r="J282" i="6"/>
  <c r="H282" i="6"/>
  <c r="T282" i="6" s="1"/>
  <c r="H170" i="6"/>
  <c r="T170" i="6" s="1"/>
  <c r="J170" i="6"/>
  <c r="J289" i="6"/>
  <c r="H289" i="6"/>
  <c r="T289" i="6" s="1"/>
  <c r="H193" i="6"/>
  <c r="T193" i="6" s="1"/>
  <c r="J193" i="6"/>
  <c r="J234" i="6"/>
  <c r="H234" i="6"/>
  <c r="T234" i="6" s="1"/>
  <c r="P185" i="6"/>
  <c r="AV187" i="2"/>
  <c r="R185" i="6" s="1"/>
  <c r="T185" i="6" s="1"/>
  <c r="P184" i="6"/>
  <c r="AV186" i="2"/>
  <c r="R184" i="6" s="1"/>
  <c r="H241" i="6"/>
  <c r="T241" i="6" s="1"/>
  <c r="J241" i="6"/>
  <c r="T198" i="6"/>
  <c r="T65" i="6"/>
  <c r="T345" i="6"/>
  <c r="H309" i="6"/>
  <c r="T309" i="6" s="1"/>
  <c r="J309" i="6"/>
  <c r="AV299" i="2"/>
  <c r="R297" i="6" s="1"/>
  <c r="T297" i="6" s="1"/>
  <c r="P297" i="6"/>
  <c r="P271" i="6"/>
  <c r="AV273" i="2"/>
  <c r="R271" i="6" s="1"/>
  <c r="T271" i="6" s="1"/>
  <c r="H169" i="6"/>
  <c r="T169" i="6" s="1"/>
  <c r="J169" i="6"/>
  <c r="J178" i="6"/>
  <c r="H178" i="6"/>
  <c r="T178" i="6" s="1"/>
  <c r="J93" i="6"/>
  <c r="H93" i="6"/>
  <c r="T93" i="6" s="1"/>
  <c r="AV147" i="2"/>
  <c r="R145" i="6" s="1"/>
  <c r="T145" i="6" s="1"/>
  <c r="P145" i="6"/>
  <c r="J66" i="6"/>
  <c r="H66" i="6"/>
  <c r="T66" i="6" s="1"/>
  <c r="J338" i="6"/>
  <c r="H338" i="6"/>
  <c r="H349" i="6"/>
  <c r="T349" i="6" s="1"/>
  <c r="J349" i="6"/>
  <c r="H25" i="6"/>
  <c r="J25" i="6"/>
  <c r="J137" i="6"/>
  <c r="H137" i="6"/>
  <c r="T137" i="6" s="1"/>
  <c r="J153" i="6"/>
  <c r="H153" i="6"/>
  <c r="H330" i="6"/>
  <c r="J330" i="6"/>
  <c r="J221" i="6"/>
  <c r="H221" i="6"/>
  <c r="T221" i="6" s="1"/>
  <c r="H90" i="6"/>
  <c r="T90" i="6" s="1"/>
  <c r="J90" i="6"/>
  <c r="H33" i="6"/>
  <c r="T33" i="6" s="1"/>
  <c r="J33" i="6"/>
  <c r="T330" i="6"/>
  <c r="J157" i="6"/>
  <c r="H157" i="6"/>
  <c r="T157" i="6" s="1"/>
  <c r="J9" i="6"/>
  <c r="H9" i="6"/>
  <c r="T9" i="6" s="1"/>
  <c r="H77" i="6"/>
  <c r="T77" i="6" s="1"/>
  <c r="J77" i="6"/>
  <c r="J213" i="6"/>
  <c r="H213" i="6"/>
  <c r="T213" i="6" s="1"/>
  <c r="F36" i="7"/>
  <c r="H226" i="6"/>
  <c r="T226" i="6" s="1"/>
  <c r="J226" i="6"/>
  <c r="J217" i="6"/>
  <c r="H217" i="6"/>
  <c r="T217" i="6" s="1"/>
  <c r="T25" i="6"/>
  <c r="AH198" i="2"/>
  <c r="F196" i="7"/>
  <c r="J273" i="6"/>
  <c r="H273" i="6"/>
  <c r="T273" i="6" s="1"/>
  <c r="J318" i="6"/>
  <c r="H318" i="6"/>
  <c r="T318" i="6" s="1"/>
  <c r="T338" i="6"/>
  <c r="T285" i="6"/>
  <c r="T153" i="6"/>
  <c r="H133" i="6"/>
  <c r="T133" i="6" s="1"/>
  <c r="J133" i="6"/>
  <c r="H186" i="6"/>
  <c r="T186" i="6" s="1"/>
  <c r="J186" i="6"/>
  <c r="H22" i="6"/>
  <c r="T22" i="6" s="1"/>
  <c r="J22" i="6"/>
  <c r="J293" i="6"/>
  <c r="H293" i="6"/>
  <c r="T293" i="6" s="1"/>
  <c r="H317" i="6"/>
  <c r="T317" i="6" s="1"/>
  <c r="J317" i="6"/>
  <c r="T223" i="6"/>
  <c r="T143" i="6"/>
  <c r="T199" i="6"/>
  <c r="T147" i="6"/>
  <c r="T70" i="6"/>
  <c r="T105" i="6"/>
  <c r="T187" i="6"/>
  <c r="T254" i="6"/>
  <c r="H117" i="6"/>
  <c r="T117" i="6" s="1"/>
  <c r="J117" i="6"/>
  <c r="J122" i="6"/>
  <c r="H122" i="6"/>
  <c r="T122" i="6" s="1"/>
  <c r="J249" i="6"/>
  <c r="H249" i="6"/>
  <c r="T249" i="6" s="1"/>
  <c r="H286" i="6"/>
  <c r="T286" i="6" s="1"/>
  <c r="J286" i="6"/>
  <c r="H245" i="6"/>
  <c r="T245" i="6" s="1"/>
  <c r="J245" i="6"/>
  <c r="H334" i="6"/>
  <c r="T334" i="6" s="1"/>
  <c r="J334" i="6"/>
  <c r="J205" i="6"/>
  <c r="H205" i="6"/>
  <c r="J246" i="6"/>
  <c r="H246" i="6"/>
  <c r="T246" i="6" s="1"/>
  <c r="H269" i="6"/>
  <c r="T269" i="6" s="1"/>
  <c r="J269" i="6"/>
  <c r="T262" i="6"/>
  <c r="T159" i="6"/>
  <c r="H189" i="6"/>
  <c r="T189" i="6" s="1"/>
  <c r="J189" i="6"/>
  <c r="H329" i="6"/>
  <c r="T329" i="6" s="1"/>
  <c r="J329" i="6"/>
  <c r="T325" i="6"/>
  <c r="H354" i="6"/>
  <c r="T354" i="6" s="1"/>
  <c r="J354" i="6"/>
  <c r="BB9" i="2"/>
  <c r="BA359" i="2"/>
  <c r="AX363" i="2" s="1"/>
  <c r="P17" i="3" s="1"/>
  <c r="H197" i="6"/>
  <c r="T197" i="6" s="1"/>
  <c r="J197" i="6"/>
  <c r="H50" i="6"/>
  <c r="T50" i="6" s="1"/>
  <c r="J50" i="6"/>
  <c r="H230" i="6"/>
  <c r="T230" i="6" s="1"/>
  <c r="J230" i="6"/>
  <c r="H57" i="6"/>
  <c r="T57" i="6" s="1"/>
  <c r="J57" i="6"/>
  <c r="J190" i="6"/>
  <c r="H190" i="6"/>
  <c r="T190" i="6" s="1"/>
  <c r="T161" i="6"/>
  <c r="H181" i="6"/>
  <c r="T181" i="6" s="1"/>
  <c r="J181" i="6"/>
  <c r="T281" i="6"/>
  <c r="H34" i="6"/>
  <c r="T34" i="6" s="1"/>
  <c r="J34" i="6"/>
  <c r="H37" i="6"/>
  <c r="J37" i="6"/>
  <c r="H313" i="6"/>
  <c r="T313" i="6" s="1"/>
  <c r="J313" i="6"/>
  <c r="T37" i="6"/>
  <c r="J209" i="6"/>
  <c r="H209" i="6"/>
  <c r="T209" i="6" s="1"/>
  <c r="J45" i="6"/>
  <c r="H45" i="6"/>
  <c r="T45" i="6" s="1"/>
  <c r="T211" i="6"/>
  <c r="T287" i="6"/>
  <c r="H49" i="6"/>
  <c r="T49" i="6" s="1"/>
  <c r="J49" i="6"/>
  <c r="H142" i="6"/>
  <c r="T142" i="6" s="1"/>
  <c r="J142" i="6"/>
  <c r="J73" i="6"/>
  <c r="H73" i="6"/>
  <c r="T73" i="6" s="1"/>
  <c r="H110" i="6"/>
  <c r="T110" i="6" s="1"/>
  <c r="J110" i="6"/>
  <c r="H101" i="6"/>
  <c r="T101" i="6" s="1"/>
  <c r="J101" i="6"/>
  <c r="H158" i="6"/>
  <c r="T158" i="6" s="1"/>
  <c r="J158" i="6"/>
  <c r="H333" i="6"/>
  <c r="T333" i="6" s="1"/>
  <c r="J333" i="6"/>
  <c r="J146" i="6"/>
  <c r="H146" i="6"/>
  <c r="T146" i="6" s="1"/>
  <c r="N199" i="7"/>
  <c r="AY201" i="2"/>
  <c r="P199" i="7" s="1"/>
  <c r="F261" i="7"/>
  <c r="AH263" i="2"/>
  <c r="F109" i="7"/>
  <c r="AH111" i="2"/>
  <c r="F49" i="7"/>
  <c r="AH51" i="2"/>
  <c r="AH77" i="2"/>
  <c r="F75" i="7"/>
  <c r="AH223" i="2"/>
  <c r="F221" i="7"/>
  <c r="N73" i="7"/>
  <c r="AY75" i="2"/>
  <c r="P73" i="7" s="1"/>
  <c r="N281" i="7"/>
  <c r="AY283" i="2"/>
  <c r="P281" i="7" s="1"/>
  <c r="H243" i="6"/>
  <c r="T243" i="6" s="1"/>
  <c r="J243" i="6"/>
  <c r="AY144" i="2"/>
  <c r="P142" i="7" s="1"/>
  <c r="N318" i="7"/>
  <c r="AY320" i="2"/>
  <c r="P318" i="7" s="1"/>
  <c r="N186" i="7"/>
  <c r="AY188" i="2"/>
  <c r="P186" i="7" s="1"/>
  <c r="AY348" i="2"/>
  <c r="P346" i="7" s="1"/>
  <c r="N346" i="7"/>
  <c r="AH109" i="2"/>
  <c r="F107" i="7"/>
  <c r="AH120" i="2"/>
  <c r="F118" i="7"/>
  <c r="H300" i="6"/>
  <c r="T300" i="6" s="1"/>
  <c r="J300" i="6"/>
  <c r="J331" i="6"/>
  <c r="H331" i="6"/>
  <c r="T331" i="6" s="1"/>
  <c r="F303" i="7"/>
  <c r="AH305" i="2"/>
  <c r="F310" i="7"/>
  <c r="AH312" i="2"/>
  <c r="F297" i="7"/>
  <c r="AH299" i="2"/>
  <c r="AH356" i="2"/>
  <c r="F354" i="7"/>
  <c r="AY31" i="2"/>
  <c r="P29" i="7" s="1"/>
  <c r="AY119" i="2"/>
  <c r="P117" i="7" s="1"/>
  <c r="H304" i="6"/>
  <c r="J304" i="6"/>
  <c r="N230" i="7"/>
  <c r="AY232" i="2"/>
  <c r="P230" i="7" s="1"/>
  <c r="J59" i="6"/>
  <c r="H59" i="6"/>
  <c r="T59" i="6" s="1"/>
  <c r="AH249" i="2"/>
  <c r="F247" i="7"/>
  <c r="N65" i="7"/>
  <c r="AY67" i="2"/>
  <c r="P65" i="7" s="1"/>
  <c r="N62" i="7"/>
  <c r="AY64" i="2"/>
  <c r="P62" i="7" s="1"/>
  <c r="H132" i="6"/>
  <c r="T132" i="6" s="1"/>
  <c r="J132" i="6"/>
  <c r="AH181" i="2"/>
  <c r="F179" i="7"/>
  <c r="AH188" i="2"/>
  <c r="F186" i="7"/>
  <c r="AH101" i="2"/>
  <c r="F99" i="7"/>
  <c r="AH28" i="2"/>
  <c r="F26" i="7"/>
  <c r="AY291" i="2"/>
  <c r="P289" i="7" s="1"/>
  <c r="N289" i="7"/>
  <c r="AY140" i="2"/>
  <c r="P138" i="7" s="1"/>
  <c r="N138" i="7"/>
  <c r="F332" i="7"/>
  <c r="AH334" i="2"/>
  <c r="AH345" i="2"/>
  <c r="F343" i="7"/>
  <c r="AH253" i="2"/>
  <c r="F251" i="7"/>
  <c r="F82" i="7"/>
  <c r="AH84" i="2"/>
  <c r="AY326" i="2"/>
  <c r="P324" i="7" s="1"/>
  <c r="AY321" i="2"/>
  <c r="P319" i="7" s="1"/>
  <c r="N319" i="7"/>
  <c r="F256" i="7"/>
  <c r="AH258" i="2"/>
  <c r="AY257" i="2"/>
  <c r="P255" i="7" s="1"/>
  <c r="N255" i="7"/>
  <c r="J252" i="6"/>
  <c r="H252" i="6"/>
  <c r="T252" i="6" s="1"/>
  <c r="AY305" i="2"/>
  <c r="P303" i="7" s="1"/>
  <c r="N63" i="7"/>
  <c r="AY65" i="2"/>
  <c r="P63" i="7" s="1"/>
  <c r="AH336" i="2"/>
  <c r="F334" i="7"/>
  <c r="AH69" i="2"/>
  <c r="F67" i="7"/>
  <c r="F85" i="7"/>
  <c r="AH87" i="2"/>
  <c r="AH116" i="2"/>
  <c r="F114" i="7"/>
  <c r="F285" i="7"/>
  <c r="AH287" i="2"/>
  <c r="AH177" i="2"/>
  <c r="F175" i="7"/>
  <c r="AH115" i="2"/>
  <c r="F113" i="7"/>
  <c r="F69" i="7"/>
  <c r="AH71" i="2"/>
  <c r="AH307" i="2"/>
  <c r="F305" i="7"/>
  <c r="F342" i="7"/>
  <c r="AH344" i="2"/>
  <c r="F189" i="7"/>
  <c r="AH191" i="2"/>
  <c r="F29" i="7"/>
  <c r="AH31" i="2"/>
  <c r="AH271" i="2"/>
  <c r="F269" i="7"/>
  <c r="AH133" i="2"/>
  <c r="F131" i="7"/>
  <c r="F271" i="7"/>
  <c r="AH273" i="2"/>
  <c r="AY315" i="2"/>
  <c r="P313" i="7" s="1"/>
  <c r="N313" i="7"/>
  <c r="N104" i="7"/>
  <c r="AY106" i="2"/>
  <c r="P104" i="7" s="1"/>
  <c r="AY306" i="2"/>
  <c r="P304" i="7" s="1"/>
  <c r="N304" i="7"/>
  <c r="N56" i="7"/>
  <c r="AY58" i="2"/>
  <c r="P56" i="7" s="1"/>
  <c r="N176" i="7"/>
  <c r="AY178" i="2"/>
  <c r="P176" i="7" s="1"/>
  <c r="AY78" i="2"/>
  <c r="P76" i="7" s="1"/>
  <c r="N76" i="7"/>
  <c r="N89" i="7"/>
  <c r="AY91" i="2"/>
  <c r="P89" i="7" s="1"/>
  <c r="AY254" i="2"/>
  <c r="P252" i="7" s="1"/>
  <c r="N252" i="7"/>
  <c r="AY338" i="2"/>
  <c r="P336" i="7" s="1"/>
  <c r="N336" i="7"/>
  <c r="N69" i="7"/>
  <c r="AY71" i="2"/>
  <c r="P69" i="7" s="1"/>
  <c r="AY246" i="2"/>
  <c r="P244" i="7" s="1"/>
  <c r="N244" i="7"/>
  <c r="AY290" i="2"/>
  <c r="P288" i="7" s="1"/>
  <c r="N288" i="7"/>
  <c r="AY177" i="2"/>
  <c r="P175" i="7" s="1"/>
  <c r="N175" i="7"/>
  <c r="J260" i="6"/>
  <c r="H260" i="6"/>
  <c r="T260" i="6" s="1"/>
  <c r="AY316" i="2"/>
  <c r="P314" i="7" s="1"/>
  <c r="N314" i="7"/>
  <c r="J239" i="6"/>
  <c r="H239" i="6"/>
  <c r="T239" i="6" s="1"/>
  <c r="N102" i="7"/>
  <c r="AY104" i="2"/>
  <c r="P102" i="7" s="1"/>
  <c r="AY245" i="2"/>
  <c r="P243" i="7" s="1"/>
  <c r="N243" i="7"/>
  <c r="J332" i="6"/>
  <c r="H332" i="6"/>
  <c r="J108" i="6"/>
  <c r="H108" i="6"/>
  <c r="AY280" i="2"/>
  <c r="P278" i="7" s="1"/>
  <c r="N278" i="7"/>
  <c r="H112" i="7"/>
  <c r="J112" i="7"/>
  <c r="H240" i="6"/>
  <c r="T240" i="6" s="1"/>
  <c r="J240" i="6"/>
  <c r="H276" i="6"/>
  <c r="T276" i="6" s="1"/>
  <c r="J276" i="6"/>
  <c r="H31" i="6"/>
  <c r="T31" i="6" s="1"/>
  <c r="J31" i="6"/>
  <c r="H36" i="6"/>
  <c r="T36" i="6" s="1"/>
  <c r="J36" i="6"/>
  <c r="H176" i="6"/>
  <c r="T176" i="6" s="1"/>
  <c r="J176" i="6"/>
  <c r="AY317" i="2"/>
  <c r="P315" i="7" s="1"/>
  <c r="N315" i="7"/>
  <c r="J267" i="6"/>
  <c r="H267" i="6"/>
  <c r="T267" i="6" s="1"/>
  <c r="J259" i="6"/>
  <c r="H259" i="6"/>
  <c r="T259" i="6" s="1"/>
  <c r="J220" i="7"/>
  <c r="H220" i="7"/>
  <c r="AH91" i="2"/>
  <c r="F89" i="7"/>
  <c r="F219" i="7"/>
  <c r="AH221" i="2"/>
  <c r="F299" i="7"/>
  <c r="AH301" i="2"/>
  <c r="F267" i="7"/>
  <c r="AH269" i="2"/>
  <c r="AH11" i="2"/>
  <c r="F9" i="7"/>
  <c r="AY231" i="2"/>
  <c r="P229" i="7" s="1"/>
  <c r="N229" i="7"/>
  <c r="F155" i="7"/>
  <c r="AH157" i="2"/>
  <c r="AY183" i="2"/>
  <c r="P181" i="7" s="1"/>
  <c r="N181" i="7"/>
  <c r="AH309" i="2"/>
  <c r="F307" i="7"/>
  <c r="N169" i="7"/>
  <c r="AY171" i="2"/>
  <c r="P169" i="7" s="1"/>
  <c r="N80" i="7"/>
  <c r="AY82" i="2"/>
  <c r="P80" i="7" s="1"/>
  <c r="AY195" i="2"/>
  <c r="P193" i="7" s="1"/>
  <c r="N193" i="7"/>
  <c r="H23" i="6"/>
  <c r="T23" i="6" s="1"/>
  <c r="J23" i="6"/>
  <c r="AH34" i="2"/>
  <c r="F32" i="7"/>
  <c r="J328" i="6"/>
  <c r="H328" i="6"/>
  <c r="T328" i="6" s="1"/>
  <c r="J347" i="6"/>
  <c r="H347" i="6"/>
  <c r="J300" i="7"/>
  <c r="H300" i="7"/>
  <c r="J120" i="7"/>
  <c r="H120" i="7"/>
  <c r="H132" i="7"/>
  <c r="J132" i="7"/>
  <c r="H328" i="7"/>
  <c r="J328" i="7"/>
  <c r="H231" i="6"/>
  <c r="T231" i="6" s="1"/>
  <c r="J231" i="6"/>
  <c r="J304" i="7"/>
  <c r="H304" i="7"/>
  <c r="J272" i="6"/>
  <c r="H272" i="6"/>
  <c r="H348" i="6"/>
  <c r="T348" i="6" s="1"/>
  <c r="J348" i="6"/>
  <c r="J291" i="6"/>
  <c r="H291" i="6"/>
  <c r="N306" i="7"/>
  <c r="AY308" i="2"/>
  <c r="P306" i="7" s="1"/>
  <c r="F166" i="7"/>
  <c r="AH168" i="2"/>
  <c r="F337" i="7"/>
  <c r="AH339" i="2"/>
  <c r="AH349" i="2"/>
  <c r="F347" i="7"/>
  <c r="F101" i="7"/>
  <c r="AH103" i="2"/>
  <c r="F197" i="7"/>
  <c r="AH199" i="2"/>
  <c r="F349" i="7"/>
  <c r="AH351" i="2"/>
  <c r="F199" i="7"/>
  <c r="AH201" i="2"/>
  <c r="F291" i="7"/>
  <c r="AH293" i="2"/>
  <c r="F245" i="7"/>
  <c r="AH247" i="2"/>
  <c r="AH167" i="2"/>
  <c r="F165" i="7"/>
  <c r="F33" i="7"/>
  <c r="AH35" i="2"/>
  <c r="AH37" i="2"/>
  <c r="F35" i="7"/>
  <c r="AH155" i="2"/>
  <c r="F153" i="7"/>
  <c r="AH209" i="2"/>
  <c r="F207" i="7"/>
  <c r="F321" i="7"/>
  <c r="AH323" i="2"/>
  <c r="AH23" i="2"/>
  <c r="F21" i="7"/>
  <c r="AH281" i="2"/>
  <c r="F279" i="7"/>
  <c r="F79" i="7"/>
  <c r="AH81" i="2"/>
  <c r="AH176" i="2"/>
  <c r="F174" i="7"/>
  <c r="AH96" i="2"/>
  <c r="F94" i="7"/>
  <c r="F145" i="7"/>
  <c r="AH147" i="2"/>
  <c r="N272" i="7"/>
  <c r="AY274" i="2"/>
  <c r="P272" i="7" s="1"/>
  <c r="AH113" i="2"/>
  <c r="F111" i="7"/>
  <c r="AY22" i="2"/>
  <c r="P20" i="7" s="1"/>
  <c r="N20" i="7"/>
  <c r="AY30" i="2"/>
  <c r="P28" i="7" s="1"/>
  <c r="N28" i="7"/>
  <c r="N184" i="7"/>
  <c r="AY186" i="2"/>
  <c r="P184" i="7" s="1"/>
  <c r="AY187" i="2"/>
  <c r="P185" i="7" s="1"/>
  <c r="N185" i="7"/>
  <c r="N277" i="7"/>
  <c r="AY279" i="2"/>
  <c r="P277" i="7" s="1"/>
  <c r="N353" i="7"/>
  <c r="AY355" i="2"/>
  <c r="P353" i="7" s="1"/>
  <c r="AY335" i="2"/>
  <c r="P333" i="7" s="1"/>
  <c r="N333" i="7"/>
  <c r="N128" i="7"/>
  <c r="AY130" i="2"/>
  <c r="P128" i="7" s="1"/>
  <c r="N352" i="7"/>
  <c r="AY354" i="2"/>
  <c r="P352" i="7" s="1"/>
  <c r="N345" i="7"/>
  <c r="AY347" i="2"/>
  <c r="P345" i="7" s="1"/>
  <c r="AH30" i="2"/>
  <c r="F28" i="7"/>
  <c r="N111" i="7"/>
  <c r="AY113" i="2"/>
  <c r="P111" i="7" s="1"/>
  <c r="H248" i="6"/>
  <c r="T248" i="6" s="1"/>
  <c r="J248" i="6"/>
  <c r="H35" i="6"/>
  <c r="T35" i="6" s="1"/>
  <c r="J35" i="6"/>
  <c r="AY220" i="2"/>
  <c r="P218" i="7" s="1"/>
  <c r="N218" i="7"/>
  <c r="H292" i="6"/>
  <c r="T292" i="6" s="1"/>
  <c r="J292" i="6"/>
  <c r="J200" i="6"/>
  <c r="H200" i="6"/>
  <c r="T200" i="6" s="1"/>
  <c r="H276" i="7"/>
  <c r="J276" i="7"/>
  <c r="T255" i="6"/>
  <c r="N18" i="7"/>
  <c r="AY20" i="2"/>
  <c r="P18" i="7" s="1"/>
  <c r="AY132" i="2"/>
  <c r="P130" i="7" s="1"/>
  <c r="N130" i="7"/>
  <c r="AY329" i="2"/>
  <c r="P327" i="7" s="1"/>
  <c r="N327" i="7"/>
  <c r="AH94" i="2"/>
  <c r="F92" i="7"/>
  <c r="N163" i="7"/>
  <c r="AY165" i="2"/>
  <c r="P163" i="7" s="1"/>
  <c r="AY325" i="2"/>
  <c r="P323" i="7" s="1"/>
  <c r="N323" i="7"/>
  <c r="H56" i="6"/>
  <c r="T56" i="6" s="1"/>
  <c r="J56" i="6"/>
  <c r="AY120" i="2"/>
  <c r="P118" i="7" s="1"/>
  <c r="N118" i="7"/>
  <c r="J299" i="6"/>
  <c r="H299" i="6"/>
  <c r="T299" i="6" s="1"/>
  <c r="J232" i="6"/>
  <c r="H232" i="6"/>
  <c r="J160" i="6"/>
  <c r="H160" i="6"/>
  <c r="T160" i="6" s="1"/>
  <c r="J164" i="6"/>
  <c r="H164" i="6"/>
  <c r="J7" i="6"/>
  <c r="H7" i="6"/>
  <c r="T7" i="6" s="1"/>
  <c r="J180" i="6"/>
  <c r="H180" i="6"/>
  <c r="T180" i="6" s="1"/>
  <c r="AH80" i="2"/>
  <c r="F78" i="7"/>
  <c r="F137" i="7"/>
  <c r="AH139" i="2"/>
  <c r="F278" i="7"/>
  <c r="AH280" i="2"/>
  <c r="AH341" i="2"/>
  <c r="F339" i="7"/>
  <c r="AH243" i="2"/>
  <c r="F241" i="7"/>
  <c r="F210" i="7"/>
  <c r="AH212" i="2"/>
  <c r="F97" i="7"/>
  <c r="AH99" i="2"/>
  <c r="N133" i="7"/>
  <c r="AY135" i="2"/>
  <c r="P133" i="7" s="1"/>
  <c r="N121" i="7"/>
  <c r="AY123" i="2"/>
  <c r="P121" i="7" s="1"/>
  <c r="N232" i="7"/>
  <c r="AY234" i="2"/>
  <c r="P232" i="7" s="1"/>
  <c r="F37" i="7"/>
  <c r="AH39" i="2"/>
  <c r="T51" i="6"/>
  <c r="AH350" i="2"/>
  <c r="F348" i="7"/>
  <c r="J104" i="6"/>
  <c r="H104" i="6"/>
  <c r="T104" i="6" s="1"/>
  <c r="N219" i="7"/>
  <c r="AY221" i="2"/>
  <c r="P219" i="7" s="1"/>
  <c r="T63" i="6"/>
  <c r="H148" i="6"/>
  <c r="T148" i="6" s="1"/>
  <c r="J148" i="6"/>
  <c r="N302" i="7"/>
  <c r="AY272" i="2"/>
  <c r="P270" i="7" s="1"/>
  <c r="J104" i="7"/>
  <c r="H104" i="7"/>
  <c r="AY97" i="2"/>
  <c r="P95" i="7" s="1"/>
  <c r="N95" i="7"/>
  <c r="H148" i="7"/>
  <c r="J148" i="7"/>
  <c r="H168" i="7"/>
  <c r="J168" i="7"/>
  <c r="J263" i="6"/>
  <c r="H263" i="6"/>
  <c r="T263" i="6" s="1"/>
  <c r="J152" i="6"/>
  <c r="H152" i="6"/>
  <c r="T152" i="6" s="1"/>
  <c r="F270" i="7"/>
  <c r="AH272" i="2"/>
  <c r="F206" i="7"/>
  <c r="AH208" i="2"/>
  <c r="F147" i="7"/>
  <c r="AH149" i="2"/>
  <c r="AH244" i="2"/>
  <c r="F242" i="7"/>
  <c r="F42" i="7"/>
  <c r="AH44" i="2"/>
  <c r="AH256" i="2"/>
  <c r="F254" i="7"/>
  <c r="AH267" i="2"/>
  <c r="F265" i="7"/>
  <c r="AH313" i="2"/>
  <c r="F311" i="7"/>
  <c r="F187" i="7"/>
  <c r="AH189" i="2"/>
  <c r="AH203" i="2"/>
  <c r="F201" i="7"/>
  <c r="F77" i="7"/>
  <c r="AH79" i="2"/>
  <c r="F25" i="7"/>
  <c r="AH27" i="2"/>
  <c r="AH165" i="2"/>
  <c r="F163" i="7"/>
  <c r="AH268" i="2"/>
  <c r="F266" i="7"/>
  <c r="F13" i="7"/>
  <c r="AH15" i="2"/>
  <c r="AY98" i="2"/>
  <c r="P96" i="7" s="1"/>
  <c r="N96" i="7"/>
  <c r="AY314" i="2"/>
  <c r="P312" i="7" s="1"/>
  <c r="N312" i="7"/>
  <c r="AH17" i="2"/>
  <c r="F15" i="7"/>
  <c r="N45" i="7"/>
  <c r="AY47" i="2"/>
  <c r="P45" i="7" s="1"/>
  <c r="N136" i="7"/>
  <c r="AY138" i="2"/>
  <c r="P136" i="7" s="1"/>
  <c r="AY203" i="2"/>
  <c r="P201" i="7" s="1"/>
  <c r="N201" i="7"/>
  <c r="N325" i="7"/>
  <c r="AY327" i="2"/>
  <c r="P325" i="7" s="1"/>
  <c r="AY298" i="2"/>
  <c r="P296" i="7" s="1"/>
  <c r="N296" i="7"/>
  <c r="N305" i="7"/>
  <c r="AY307" i="2"/>
  <c r="P305" i="7" s="1"/>
  <c r="N284" i="7"/>
  <c r="AY286" i="2"/>
  <c r="P284" i="7" s="1"/>
  <c r="N53" i="7"/>
  <c r="AY55" i="2"/>
  <c r="P53" i="7" s="1"/>
  <c r="N60" i="7"/>
  <c r="AY62" i="2"/>
  <c r="P60" i="7" s="1"/>
  <c r="AY339" i="2"/>
  <c r="P337" i="7" s="1"/>
  <c r="N337" i="7"/>
  <c r="H100" i="6"/>
  <c r="T100" i="6" s="1"/>
  <c r="J100" i="6"/>
  <c r="N155" i="7"/>
  <c r="AY157" i="2"/>
  <c r="P155" i="7" s="1"/>
  <c r="H203" i="6"/>
  <c r="T203" i="6" s="1"/>
  <c r="J203" i="6"/>
  <c r="J319" i="6"/>
  <c r="H319" i="6"/>
  <c r="T319" i="6" s="1"/>
  <c r="N339" i="7"/>
  <c r="AY341" i="2"/>
  <c r="P339" i="7" s="1"/>
  <c r="D356" i="7"/>
  <c r="J8" i="6"/>
  <c r="H8" i="6"/>
  <c r="T8" i="6" s="1"/>
  <c r="H195" i="6"/>
  <c r="T195" i="6" s="1"/>
  <c r="J195" i="6"/>
  <c r="AY80" i="2"/>
  <c r="P78" i="7" s="1"/>
  <c r="N78" i="7"/>
  <c r="J248" i="7"/>
  <c r="H248" i="7"/>
  <c r="J112" i="6"/>
  <c r="H112" i="6"/>
  <c r="T112" i="6" s="1"/>
  <c r="H220" i="6"/>
  <c r="T220" i="6" s="1"/>
  <c r="J220" i="6"/>
  <c r="H156" i="6"/>
  <c r="J156" i="6"/>
  <c r="J235" i="6"/>
  <c r="H235" i="6"/>
  <c r="T235" i="6" s="1"/>
  <c r="J83" i="6"/>
  <c r="H83" i="6"/>
  <c r="T83" i="6" s="1"/>
  <c r="AH144" i="2"/>
  <c r="F142" i="7"/>
  <c r="F257" i="7"/>
  <c r="AH259" i="2"/>
  <c r="F103" i="7"/>
  <c r="AH105" i="2"/>
  <c r="AY243" i="2"/>
  <c r="P241" i="7" s="1"/>
  <c r="N241" i="7"/>
  <c r="N8" i="7"/>
  <c r="AY10" i="2"/>
  <c r="P8" i="7" s="1"/>
  <c r="N25" i="7"/>
  <c r="AY27" i="2"/>
  <c r="P25" i="7" s="1"/>
  <c r="J340" i="6"/>
  <c r="H340" i="6"/>
  <c r="T340" i="6" s="1"/>
  <c r="N207" i="7"/>
  <c r="AY209" i="2"/>
  <c r="P207" i="7" s="1"/>
  <c r="T323" i="6"/>
  <c r="AH194" i="2"/>
  <c r="F192" i="7"/>
  <c r="N38" i="7"/>
  <c r="AH171" i="2"/>
  <c r="F169" i="7"/>
  <c r="F223" i="7"/>
  <c r="AH225" i="2"/>
  <c r="AH159" i="2"/>
  <c r="F157" i="7"/>
  <c r="F205" i="7"/>
  <c r="AH207" i="2"/>
  <c r="AH19" i="2"/>
  <c r="F17" i="7"/>
  <c r="F54" i="7"/>
  <c r="AH56" i="2"/>
  <c r="N137" i="7"/>
  <c r="AY139" i="2"/>
  <c r="P137" i="7" s="1"/>
  <c r="F173" i="7"/>
  <c r="AH175" i="2"/>
  <c r="AY330" i="2"/>
  <c r="P328" i="7" s="1"/>
  <c r="N328" i="7"/>
  <c r="AY311" i="2"/>
  <c r="P309" i="7" s="1"/>
  <c r="N309" i="7"/>
  <c r="AY25" i="2"/>
  <c r="P23" i="7" s="1"/>
  <c r="N23" i="7"/>
  <c r="AY36" i="2"/>
  <c r="P34" i="7" s="1"/>
  <c r="N34" i="7"/>
  <c r="AY33" i="2"/>
  <c r="P31" i="7" s="1"/>
  <c r="J260" i="7"/>
  <c r="H260" i="7"/>
  <c r="AY153" i="2"/>
  <c r="P151" i="7" s="1"/>
  <c r="N151" i="7"/>
  <c r="AH137" i="2"/>
  <c r="F135" i="7"/>
  <c r="AY247" i="2"/>
  <c r="P245" i="7" s="1"/>
  <c r="N245" i="7"/>
  <c r="N276" i="7"/>
  <c r="AY278" i="2"/>
  <c r="P276" i="7" s="1"/>
  <c r="J72" i="7"/>
  <c r="H72" i="7"/>
  <c r="N50" i="7"/>
  <c r="AY52" i="2"/>
  <c r="P50" i="7" s="1"/>
  <c r="J76" i="7"/>
  <c r="H76" i="7"/>
  <c r="AH180" i="2"/>
  <c r="F178" i="7"/>
  <c r="AH129" i="2"/>
  <c r="F127" i="7"/>
  <c r="F158" i="7"/>
  <c r="AH160" i="2"/>
  <c r="AH59" i="2"/>
  <c r="F57" i="7"/>
  <c r="AY11" i="2"/>
  <c r="P9" i="7" s="1"/>
  <c r="N9" i="7"/>
  <c r="AH193" i="2"/>
  <c r="F191" i="7"/>
  <c r="N141" i="7"/>
  <c r="AY143" i="2"/>
  <c r="P141" i="7" s="1"/>
  <c r="F152" i="7"/>
  <c r="AH154" i="2"/>
  <c r="J28" i="6"/>
  <c r="H28" i="6"/>
  <c r="T28" i="6" s="1"/>
  <c r="AH138" i="2"/>
  <c r="F136" i="7"/>
  <c r="H20" i="6"/>
  <c r="T20" i="6" s="1"/>
  <c r="J20" i="6"/>
  <c r="H56" i="7"/>
  <c r="J56" i="7"/>
  <c r="N100" i="7"/>
  <c r="AY102" i="2"/>
  <c r="P100" i="7" s="1"/>
  <c r="H40" i="6"/>
  <c r="T40" i="6" s="1"/>
  <c r="J40" i="6"/>
  <c r="F329" i="7"/>
  <c r="AH331" i="2"/>
  <c r="AH123" i="2"/>
  <c r="F121" i="7"/>
  <c r="F146" i="7"/>
  <c r="AH148" i="2"/>
  <c r="F295" i="7"/>
  <c r="AH297" i="2"/>
  <c r="AH75" i="2"/>
  <c r="F73" i="7"/>
  <c r="AH107" i="2"/>
  <c r="F105" i="7"/>
  <c r="N116" i="7"/>
  <c r="AY118" i="2"/>
  <c r="P116" i="7" s="1"/>
  <c r="AY111" i="2"/>
  <c r="P109" i="7" s="1"/>
  <c r="N109" i="7"/>
  <c r="F7" i="7"/>
  <c r="AH9" i="2"/>
  <c r="AG359" i="2"/>
  <c r="AC372" i="2" s="1"/>
  <c r="T347" i="6"/>
  <c r="N275" i="7"/>
  <c r="H151" i="6"/>
  <c r="T151" i="6" s="1"/>
  <c r="J151" i="6"/>
  <c r="N83" i="7"/>
  <c r="AY85" i="2"/>
  <c r="P83" i="7" s="1"/>
  <c r="J336" i="6"/>
  <c r="H336" i="6"/>
  <c r="T336" i="6" s="1"/>
  <c r="H296" i="7"/>
  <c r="AH285" i="2"/>
  <c r="F283" i="7"/>
  <c r="AH151" i="2"/>
  <c r="F149" i="7"/>
  <c r="F74" i="7"/>
  <c r="AH76" i="2"/>
  <c r="N249" i="7"/>
  <c r="AY251" i="2"/>
  <c r="P249" i="7" s="1"/>
  <c r="AY60" i="2"/>
  <c r="P58" i="7" s="1"/>
  <c r="N58" i="7"/>
  <c r="J224" i="6"/>
  <c r="H224" i="6"/>
  <c r="T224" i="6" s="1"/>
  <c r="AY180" i="2"/>
  <c r="P178" i="7" s="1"/>
  <c r="N178" i="7"/>
  <c r="AY236" i="2"/>
  <c r="P234" i="7" s="1"/>
  <c r="H327" i="6"/>
  <c r="T327" i="6" s="1"/>
  <c r="J327" i="6"/>
  <c r="H67" i="6"/>
  <c r="T67" i="6" s="1"/>
  <c r="J67" i="6"/>
  <c r="J240" i="7"/>
  <c r="H240" i="7"/>
  <c r="N290" i="7"/>
  <c r="AY292" i="2"/>
  <c r="P290" i="7" s="1"/>
  <c r="F98" i="7"/>
  <c r="AH100" i="2"/>
  <c r="AH288" i="2"/>
  <c r="F286" i="7"/>
  <c r="AH277" i="2"/>
  <c r="F275" i="7"/>
  <c r="AH211" i="2"/>
  <c r="F209" i="7"/>
  <c r="AH145" i="2"/>
  <c r="F143" i="7"/>
  <c r="F129" i="7"/>
  <c r="AH131" i="2"/>
  <c r="F259" i="7"/>
  <c r="AH261" i="2"/>
  <c r="F71" i="7"/>
  <c r="AH73" i="2"/>
  <c r="F326" i="7"/>
  <c r="AH328" i="2"/>
  <c r="F237" i="7"/>
  <c r="AH239" i="2"/>
  <c r="F162" i="7"/>
  <c r="AH164" i="2"/>
  <c r="AH156" i="2"/>
  <c r="F154" i="7"/>
  <c r="AH248" i="2"/>
  <c r="F246" i="7"/>
  <c r="AH47" i="2"/>
  <c r="F45" i="7"/>
  <c r="AH24" i="2"/>
  <c r="F22" i="7"/>
  <c r="N17" i="7"/>
  <c r="AY19" i="2"/>
  <c r="P17" i="7" s="1"/>
  <c r="AH343" i="2"/>
  <c r="F341" i="7"/>
  <c r="AH340" i="2"/>
  <c r="F338" i="7"/>
  <c r="N164" i="7"/>
  <c r="AY166" i="2"/>
  <c r="P164" i="7" s="1"/>
  <c r="N308" i="7"/>
  <c r="AY310" i="2"/>
  <c r="P308" i="7" s="1"/>
  <c r="AH108" i="2"/>
  <c r="F106" i="7"/>
  <c r="AY258" i="2"/>
  <c r="P256" i="7" s="1"/>
  <c r="N256" i="7"/>
  <c r="AY83" i="2"/>
  <c r="P81" i="7" s="1"/>
  <c r="N81" i="7"/>
  <c r="AY18" i="2"/>
  <c r="P16" i="7" s="1"/>
  <c r="N16" i="7"/>
  <c r="AY343" i="2"/>
  <c r="P341" i="7" s="1"/>
  <c r="N341" i="7"/>
  <c r="AH210" i="2"/>
  <c r="F208" i="7"/>
  <c r="AH266" i="2"/>
  <c r="F264" i="7"/>
  <c r="N71" i="7"/>
  <c r="AY73" i="2"/>
  <c r="P71" i="7" s="1"/>
  <c r="F124" i="7"/>
  <c r="AH126" i="2"/>
  <c r="AH246" i="2"/>
  <c r="F244" i="7"/>
  <c r="AY312" i="2"/>
  <c r="P310" i="7" s="1"/>
  <c r="N310" i="7"/>
  <c r="N26" i="7"/>
  <c r="AY28" i="2"/>
  <c r="P26" i="7" s="1"/>
  <c r="H156" i="7"/>
  <c r="J156" i="7"/>
  <c r="AY161" i="2"/>
  <c r="P159" i="7" s="1"/>
  <c r="N159" i="7"/>
  <c r="AY233" i="2"/>
  <c r="P231" i="7" s="1"/>
  <c r="N231" i="7"/>
  <c r="J352" i="6"/>
  <c r="H352" i="6"/>
  <c r="T352" i="6" s="1"/>
  <c r="N150" i="7"/>
  <c r="AY152" i="2"/>
  <c r="P150" i="7" s="1"/>
  <c r="AH314" i="2"/>
  <c r="F312" i="7"/>
  <c r="J351" i="6"/>
  <c r="H351" i="6"/>
  <c r="T351" i="6" s="1"/>
  <c r="AH110" i="2"/>
  <c r="F108" i="7"/>
  <c r="N222" i="7"/>
  <c r="AY224" i="2"/>
  <c r="P222" i="7" s="1"/>
  <c r="J79" i="6"/>
  <c r="H79" i="6"/>
  <c r="T79" i="6" s="1"/>
  <c r="T87" i="6"/>
  <c r="H232" i="7"/>
  <c r="J232" i="7"/>
  <c r="H336" i="7"/>
  <c r="J336" i="7"/>
  <c r="F229" i="7"/>
  <c r="AH231" i="2"/>
  <c r="AH63" i="2"/>
  <c r="F61" i="7"/>
  <c r="AH195" i="2"/>
  <c r="F193" i="7"/>
  <c r="AH43" i="2"/>
  <c r="F41" i="7"/>
  <c r="F19" i="7"/>
  <c r="AH21" i="2"/>
  <c r="F51" i="7"/>
  <c r="AH53" i="2"/>
  <c r="AH317" i="2"/>
  <c r="F315" i="7"/>
  <c r="AY103" i="2"/>
  <c r="P101" i="7" s="1"/>
  <c r="N101" i="7"/>
  <c r="N188" i="7"/>
  <c r="AY190" i="2"/>
  <c r="P188" i="7" s="1"/>
  <c r="AH260" i="2"/>
  <c r="F258" i="7"/>
  <c r="AH26" i="2"/>
  <c r="F24" i="7"/>
  <c r="AY173" i="2"/>
  <c r="P171" i="7" s="1"/>
  <c r="N171" i="7"/>
  <c r="J168" i="6"/>
  <c r="H168" i="6"/>
  <c r="T168" i="6" s="1"/>
  <c r="J308" i="7"/>
  <c r="H308" i="7"/>
  <c r="AH70" i="2"/>
  <c r="F68" i="7"/>
  <c r="H39" i="6"/>
  <c r="T39" i="6" s="1"/>
  <c r="J39" i="6"/>
  <c r="J135" i="6"/>
  <c r="H135" i="6"/>
  <c r="T135" i="6" s="1"/>
  <c r="J115" i="6"/>
  <c r="H115" i="6"/>
  <c r="T115" i="6" s="1"/>
  <c r="J60" i="7"/>
  <c r="H60" i="7"/>
  <c r="H36" i="7"/>
  <c r="J36" i="7"/>
  <c r="H128" i="7"/>
  <c r="J128" i="7"/>
  <c r="J212" i="7"/>
  <c r="H212" i="7"/>
  <c r="J140" i="7"/>
  <c r="H140" i="7"/>
  <c r="F306" i="7"/>
  <c r="AH308" i="2"/>
  <c r="F293" i="7"/>
  <c r="AH295" i="2"/>
  <c r="F171" i="7"/>
  <c r="AH173" i="2"/>
  <c r="F253" i="7"/>
  <c r="AH255" i="2"/>
  <c r="AH251" i="2"/>
  <c r="F249" i="7"/>
  <c r="F58" i="7"/>
  <c r="AH60" i="2"/>
  <c r="F298" i="7"/>
  <c r="AH300" i="2"/>
  <c r="AH185" i="2"/>
  <c r="F183" i="7"/>
  <c r="F130" i="7"/>
  <c r="AH132" i="2"/>
  <c r="AH169" i="2"/>
  <c r="F167" i="7"/>
  <c r="AH353" i="2"/>
  <c r="F351" i="7"/>
  <c r="F66" i="7"/>
  <c r="AH68" i="2"/>
  <c r="F161" i="7"/>
  <c r="AH163" i="2"/>
  <c r="F117" i="7"/>
  <c r="AH119" i="2"/>
  <c r="AH48" i="2"/>
  <c r="F46" i="7"/>
  <c r="AH45" i="2"/>
  <c r="F43" i="7"/>
  <c r="F170" i="7"/>
  <c r="AH172" i="2"/>
  <c r="AY131" i="2"/>
  <c r="P129" i="7" s="1"/>
  <c r="N129" i="7"/>
  <c r="AY218" i="2"/>
  <c r="P216" i="7" s="1"/>
  <c r="N216" i="7"/>
  <c r="AY46" i="2"/>
  <c r="P44" i="7" s="1"/>
  <c r="N320" i="7"/>
  <c r="AY322" i="2"/>
  <c r="P320" i="7" s="1"/>
  <c r="R320" i="7" s="1"/>
  <c r="N225" i="7"/>
  <c r="AY227" i="2"/>
  <c r="P225" i="7" s="1"/>
  <c r="T78" i="6"/>
  <c r="AH190" i="2"/>
  <c r="F188" i="7"/>
  <c r="F352" i="7"/>
  <c r="AH354" i="2"/>
  <c r="T343" i="6"/>
  <c r="J68" i="6"/>
  <c r="H68" i="6"/>
  <c r="T68" i="6" s="1"/>
  <c r="AY176" i="2"/>
  <c r="P174" i="7" s="1"/>
  <c r="N174" i="7"/>
  <c r="F272" i="7"/>
  <c r="AH274" i="2"/>
  <c r="H312" i="6"/>
  <c r="T312" i="6" s="1"/>
  <c r="J312" i="6"/>
  <c r="H192" i="6"/>
  <c r="J192" i="6"/>
  <c r="AY328" i="2"/>
  <c r="P326" i="7" s="1"/>
  <c r="J320" i="6"/>
  <c r="H320" i="6"/>
  <c r="T320" i="6" s="1"/>
  <c r="J72" i="6"/>
  <c r="H72" i="6"/>
  <c r="N242" i="7"/>
  <c r="AY244" i="2"/>
  <c r="P242" i="7" s="1"/>
  <c r="AY44" i="2"/>
  <c r="P42" i="7" s="1"/>
  <c r="N42" i="7"/>
  <c r="AH238" i="2"/>
  <c r="F236" i="7"/>
  <c r="J75" i="6"/>
  <c r="H75" i="6"/>
  <c r="T75" i="6" s="1"/>
  <c r="J212" i="6"/>
  <c r="H212" i="6"/>
  <c r="T212" i="6" s="1"/>
  <c r="H127" i="6"/>
  <c r="T127" i="6" s="1"/>
  <c r="J127" i="6"/>
  <c r="J116" i="7"/>
  <c r="H116" i="7"/>
  <c r="F233" i="7"/>
  <c r="AH235" i="2"/>
  <c r="F215" i="7"/>
  <c r="AH217" i="2"/>
  <c r="F319" i="7"/>
  <c r="AH321" i="2"/>
  <c r="N135" i="7"/>
  <c r="AY137" i="2"/>
  <c r="P135" i="7" s="1"/>
  <c r="AH146" i="2"/>
  <c r="F144" i="7"/>
  <c r="T192" i="6"/>
  <c r="H19" i="6"/>
  <c r="T19" i="6" s="1"/>
  <c r="J19" i="6"/>
  <c r="H340" i="7"/>
  <c r="J340" i="7"/>
  <c r="H76" i="6"/>
  <c r="T76" i="6" s="1"/>
  <c r="J76" i="6"/>
  <c r="H183" i="6"/>
  <c r="T183" i="6" s="1"/>
  <c r="J183" i="6"/>
  <c r="T291" i="6"/>
  <c r="AY268" i="2"/>
  <c r="P266" i="7" s="1"/>
  <c r="N266" i="7"/>
  <c r="J288" i="7"/>
  <c r="H288" i="7"/>
  <c r="J88" i="7"/>
  <c r="H88" i="7"/>
  <c r="F289" i="7"/>
  <c r="AH291" i="2"/>
  <c r="F182" i="7"/>
  <c r="AH184" i="2"/>
  <c r="AH315" i="2"/>
  <c r="F313" i="7"/>
  <c r="F39" i="7"/>
  <c r="AH41" i="2"/>
  <c r="AH13" i="2"/>
  <c r="F11" i="7"/>
  <c r="AH124" i="2"/>
  <c r="F122" i="7"/>
  <c r="F47" i="7"/>
  <c r="AH49" i="2"/>
  <c r="F185" i="7"/>
  <c r="AH187" i="2"/>
  <c r="AH55" i="2"/>
  <c r="F53" i="7"/>
  <c r="F282" i="7"/>
  <c r="AH284" i="2"/>
  <c r="AH355" i="2"/>
  <c r="F353" i="7"/>
  <c r="F139" i="7"/>
  <c r="AH141" i="2"/>
  <c r="F190" i="7"/>
  <c r="AH192" i="2"/>
  <c r="AH57" i="2"/>
  <c r="F55" i="7"/>
  <c r="F226" i="7"/>
  <c r="AH228" i="2"/>
  <c r="F177" i="7"/>
  <c r="AH179" i="2"/>
  <c r="N161" i="7"/>
  <c r="AY163" i="2"/>
  <c r="P161" i="7" s="1"/>
  <c r="AH197" i="2"/>
  <c r="F195" i="7"/>
  <c r="AY223" i="2"/>
  <c r="P221" i="7" s="1"/>
  <c r="N221" i="7"/>
  <c r="AH16" i="2"/>
  <c r="F14" i="7"/>
  <c r="N205" i="7"/>
  <c r="AY207" i="2"/>
  <c r="P205" i="7" s="1"/>
  <c r="N13" i="7"/>
  <c r="AY15" i="2"/>
  <c r="P13" i="7" s="1"/>
  <c r="AY50" i="2"/>
  <c r="P48" i="7" s="1"/>
  <c r="N48" i="7"/>
  <c r="AH42" i="2"/>
  <c r="F40" i="7"/>
  <c r="N126" i="7"/>
  <c r="AY128" i="2"/>
  <c r="P126" i="7" s="1"/>
  <c r="AY205" i="2"/>
  <c r="P203" i="7" s="1"/>
  <c r="N203" i="7"/>
  <c r="H99" i="6"/>
  <c r="T99" i="6" s="1"/>
  <c r="J99" i="6"/>
  <c r="AH50" i="2"/>
  <c r="F48" i="7"/>
  <c r="J92" i="6"/>
  <c r="H92" i="6"/>
  <c r="T92" i="6" s="1"/>
  <c r="H228" i="6"/>
  <c r="T228" i="6" s="1"/>
  <c r="J228" i="6"/>
  <c r="AH98" i="2"/>
  <c r="F96" i="7"/>
  <c r="T247" i="6"/>
  <c r="AY61" i="2"/>
  <c r="P59" i="7" s="1"/>
  <c r="J100" i="7"/>
  <c r="N202" i="7"/>
  <c r="AY204" i="2"/>
  <c r="P202" i="7" s="1"/>
  <c r="J123" i="6"/>
  <c r="H123" i="6"/>
  <c r="T123" i="6" s="1"/>
  <c r="J275" i="6"/>
  <c r="H275" i="6"/>
  <c r="T275" i="6" s="1"/>
  <c r="H252" i="7"/>
  <c r="J252" i="7"/>
  <c r="H215" i="6"/>
  <c r="T215" i="6" s="1"/>
  <c r="J215" i="6"/>
  <c r="H124" i="6"/>
  <c r="T124" i="6" s="1"/>
  <c r="J124" i="6"/>
  <c r="F181" i="7"/>
  <c r="AH183" i="2"/>
  <c r="F222" i="7"/>
  <c r="AH224" i="2"/>
  <c r="AH143" i="2"/>
  <c r="F141" i="7"/>
  <c r="N212" i="7"/>
  <c r="N172" i="7"/>
  <c r="AY174" i="2"/>
  <c r="P172" i="7" s="1"/>
  <c r="AY79" i="2"/>
  <c r="P77" i="7" s="1"/>
  <c r="AH236" i="2"/>
  <c r="F234" i="7"/>
  <c r="AY340" i="2"/>
  <c r="P338" i="7" s="1"/>
  <c r="N338" i="7"/>
  <c r="J196" i="6"/>
  <c r="H196" i="6"/>
  <c r="T196" i="6" s="1"/>
  <c r="AY108" i="2"/>
  <c r="P106" i="7" s="1"/>
  <c r="N107" i="7"/>
  <c r="AY109" i="2"/>
  <c r="P107" i="7" s="1"/>
  <c r="F93" i="7"/>
  <c r="AH95" i="2"/>
  <c r="AH136" i="2"/>
  <c r="F134" i="7"/>
  <c r="F218" i="7"/>
  <c r="AH220" i="2"/>
  <c r="AH32" i="2"/>
  <c r="F30" i="7"/>
  <c r="F350" i="7"/>
  <c r="AH352" i="2"/>
  <c r="F281" i="7"/>
  <c r="AH283" i="2"/>
  <c r="AH65" i="2"/>
  <c r="F63" i="7"/>
  <c r="N348" i="7"/>
  <c r="AY350" i="2"/>
  <c r="P348" i="7" s="1"/>
  <c r="AH292" i="2"/>
  <c r="F290" i="7"/>
  <c r="AH219" i="2"/>
  <c r="F217" i="7"/>
  <c r="N265" i="7"/>
  <c r="AY267" i="2"/>
  <c r="P265" i="7" s="1"/>
  <c r="AY26" i="2"/>
  <c r="P24" i="7" s="1"/>
  <c r="N24" i="7"/>
  <c r="AY346" i="2"/>
  <c r="P344" i="7" s="1"/>
  <c r="N344" i="7"/>
  <c r="AY299" i="2"/>
  <c r="P297" i="7" s="1"/>
  <c r="N297" i="7"/>
  <c r="AY117" i="2"/>
  <c r="P115" i="7" s="1"/>
  <c r="N115" i="7"/>
  <c r="N191" i="7"/>
  <c r="AY193" i="2"/>
  <c r="P191" i="7" s="1"/>
  <c r="AH294" i="2"/>
  <c r="F292" i="7"/>
  <c r="AH10" i="2"/>
  <c r="F8" i="7"/>
  <c r="T272" i="6"/>
  <c r="H52" i="6"/>
  <c r="T52" i="6" s="1"/>
  <c r="J52" i="6"/>
  <c r="F126" i="7"/>
  <c r="AH128" i="2"/>
  <c r="AH337" i="2"/>
  <c r="F335" i="7"/>
  <c r="N293" i="7"/>
  <c r="AY295" i="2"/>
  <c r="P293" i="7" s="1"/>
  <c r="N85" i="7"/>
  <c r="AY87" i="2"/>
  <c r="P85" i="7" s="1"/>
  <c r="J303" i="6"/>
  <c r="H303" i="6"/>
  <c r="T303" i="6" s="1"/>
  <c r="H167" i="6"/>
  <c r="T167" i="6" s="1"/>
  <c r="J167" i="6"/>
  <c r="H344" i="7"/>
  <c r="J344" i="7"/>
  <c r="AY192" i="2"/>
  <c r="P190" i="7" s="1"/>
  <c r="N190" i="7"/>
  <c r="J139" i="6"/>
  <c r="H139" i="6"/>
  <c r="T139" i="6" s="1"/>
  <c r="AH347" i="2"/>
  <c r="F345" i="7"/>
  <c r="F123" i="7"/>
  <c r="AH125" i="2"/>
  <c r="F23" i="7"/>
  <c r="AH25" i="2"/>
  <c r="N149" i="7"/>
  <c r="AY151" i="2"/>
  <c r="P149" i="7" s="1"/>
  <c r="AY155" i="2"/>
  <c r="P153" i="7" s="1"/>
  <c r="N153" i="7"/>
  <c r="AY255" i="2"/>
  <c r="P253" i="7" s="1"/>
  <c r="N253" i="7"/>
  <c r="F324" i="7"/>
  <c r="AH326" i="2"/>
  <c r="AY112" i="2"/>
  <c r="P110" i="7" s="1"/>
  <c r="N110" i="7"/>
  <c r="F80" i="7"/>
  <c r="AH82" i="2"/>
  <c r="N287" i="7"/>
  <c r="AY289" i="2"/>
  <c r="P287" i="7" s="1"/>
  <c r="H95" i="6"/>
  <c r="T95" i="6" s="1"/>
  <c r="J95" i="6"/>
  <c r="H140" i="6"/>
  <c r="T140" i="6" s="1"/>
  <c r="J140" i="6"/>
  <c r="F16" i="7"/>
  <c r="AH18" i="2"/>
  <c r="H80" i="6"/>
  <c r="T80" i="6" s="1"/>
  <c r="J80" i="6"/>
  <c r="F333" i="7"/>
  <c r="AH335" i="2"/>
  <c r="AH229" i="2"/>
  <c r="F227" i="7"/>
  <c r="AY107" i="2"/>
  <c r="P105" i="7" s="1"/>
  <c r="N105" i="7"/>
  <c r="N55" i="7"/>
  <c r="AY57" i="2"/>
  <c r="P55" i="7" s="1"/>
  <c r="N127" i="7"/>
  <c r="AY129" i="2"/>
  <c r="P127" i="7" s="1"/>
  <c r="H295" i="6"/>
  <c r="T295" i="6" s="1"/>
  <c r="J295" i="6"/>
  <c r="F225" i="7"/>
  <c r="AH227" i="2"/>
  <c r="AH64" i="2"/>
  <c r="F62" i="7"/>
  <c r="AH97" i="2"/>
  <c r="F95" i="7"/>
  <c r="F277" i="7"/>
  <c r="AH279" i="2"/>
  <c r="AH36" i="2"/>
  <c r="F34" i="7"/>
  <c r="AH276" i="2"/>
  <c r="F274" i="7"/>
  <c r="N168" i="7"/>
  <c r="AY170" i="2"/>
  <c r="P168" i="7" s="1"/>
  <c r="R168" i="7" s="1"/>
  <c r="AY351" i="2"/>
  <c r="P349" i="7" s="1"/>
  <c r="N349" i="7"/>
  <c r="N236" i="7"/>
  <c r="AY238" i="2"/>
  <c r="P236" i="7" s="1"/>
  <c r="AY303" i="2"/>
  <c r="P301" i="7" s="1"/>
  <c r="N37" i="7"/>
  <c r="AY39" i="2"/>
  <c r="P37" i="7" s="1"/>
  <c r="N15" i="7"/>
  <c r="AY17" i="2"/>
  <c r="P15" i="7" s="1"/>
  <c r="F52" i="7"/>
  <c r="AH54" i="2"/>
  <c r="AY265" i="2"/>
  <c r="P263" i="7" s="1"/>
  <c r="N263" i="7"/>
  <c r="J296" i="6"/>
  <c r="H296" i="6"/>
  <c r="T296" i="6" s="1"/>
  <c r="AY296" i="2"/>
  <c r="P294" i="7" s="1"/>
  <c r="N294" i="7"/>
  <c r="J204" i="7"/>
  <c r="H204" i="7"/>
  <c r="J27" i="6"/>
  <c r="H27" i="6"/>
  <c r="T27" i="6" s="1"/>
  <c r="N103" i="7"/>
  <c r="H279" i="6"/>
  <c r="T279" i="6" s="1"/>
  <c r="J279" i="6"/>
  <c r="H316" i="6"/>
  <c r="T316" i="6" s="1"/>
  <c r="J316" i="6"/>
  <c r="AY77" i="2"/>
  <c r="P75" i="7" s="1"/>
  <c r="N75" i="7"/>
  <c r="F138" i="7"/>
  <c r="AH140" i="2"/>
  <c r="F317" i="7"/>
  <c r="AH319" i="2"/>
  <c r="F250" i="7"/>
  <c r="AH252" i="2"/>
  <c r="F214" i="7"/>
  <c r="AH216" i="2"/>
  <c r="F87" i="7"/>
  <c r="AH89" i="2"/>
  <c r="AH329" i="2"/>
  <c r="F327" i="7"/>
  <c r="F202" i="7"/>
  <c r="AH204" i="2"/>
  <c r="F150" i="7"/>
  <c r="AH152" i="2"/>
  <c r="AH135" i="2"/>
  <c r="F133" i="7"/>
  <c r="F262" i="7"/>
  <c r="AH264" i="2"/>
  <c r="F314" i="7"/>
  <c r="AH316" i="2"/>
  <c r="F10" i="7"/>
  <c r="AH12" i="2"/>
  <c r="AH85" i="2"/>
  <c r="F83" i="7"/>
  <c r="N285" i="7"/>
  <c r="AY287" i="2"/>
  <c r="P285" i="7" s="1"/>
  <c r="N209" i="7"/>
  <c r="AY211" i="2"/>
  <c r="P209" i="7" s="1"/>
  <c r="F110" i="7"/>
  <c r="AH112" i="2"/>
  <c r="AY59" i="2"/>
  <c r="P57" i="7" s="1"/>
  <c r="N57" i="7"/>
  <c r="AY127" i="2"/>
  <c r="P125" i="7" s="1"/>
  <c r="N36" i="7"/>
  <c r="AY38" i="2"/>
  <c r="P36" i="7" s="1"/>
  <c r="N227" i="7"/>
  <c r="AY229" i="2"/>
  <c r="P227" i="7" s="1"/>
  <c r="F284" i="7"/>
  <c r="AH286" i="2"/>
  <c r="H339" i="6"/>
  <c r="T339" i="6" s="1"/>
  <c r="J339" i="6"/>
  <c r="N158" i="7"/>
  <c r="AY160" i="2"/>
  <c r="P158" i="7" s="1"/>
  <c r="H16" i="6"/>
  <c r="T16" i="6" s="1"/>
  <c r="J16" i="6"/>
  <c r="AH182" i="2"/>
  <c r="F180" i="7"/>
  <c r="AY53" i="2"/>
  <c r="P51" i="7" s="1"/>
  <c r="AY88" i="2"/>
  <c r="P86" i="7" s="1"/>
  <c r="N86" i="7"/>
  <c r="AH230" i="2"/>
  <c r="F228" i="7"/>
  <c r="J344" i="6"/>
  <c r="H344" i="6"/>
  <c r="T344" i="6" s="1"/>
  <c r="H64" i="6"/>
  <c r="T64" i="6" s="1"/>
  <c r="J64" i="6"/>
  <c r="F200" i="7"/>
  <c r="AH202" i="2"/>
  <c r="T47" i="6"/>
  <c r="H280" i="7"/>
  <c r="J280" i="7"/>
  <c r="H43" i="6"/>
  <c r="T43" i="6" s="1"/>
  <c r="J43" i="6"/>
  <c r="N283" i="7"/>
  <c r="AY285" i="2"/>
  <c r="P283" i="7" s="1"/>
  <c r="F213" i="7"/>
  <c r="AH215" i="2"/>
  <c r="F81" i="7"/>
  <c r="AH83" i="2"/>
  <c r="F301" i="7"/>
  <c r="AH303" i="2"/>
  <c r="N197" i="7"/>
  <c r="AY199" i="2"/>
  <c r="P197" i="7" s="1"/>
  <c r="F90" i="7"/>
  <c r="AH92" i="2"/>
  <c r="N21" i="7"/>
  <c r="AY23" i="2"/>
  <c r="P21" i="7" s="1"/>
  <c r="N233" i="7"/>
  <c r="AY235" i="2"/>
  <c r="P233" i="7" s="1"/>
  <c r="AY302" i="2"/>
  <c r="P300" i="7" s="1"/>
  <c r="N300" i="7"/>
  <c r="AY294" i="2"/>
  <c r="P292" i="7" s="1"/>
  <c r="N292" i="7"/>
  <c r="J84" i="6"/>
  <c r="H84" i="6"/>
  <c r="T84" i="6" s="1"/>
  <c r="N215" i="7"/>
  <c r="AY217" i="2"/>
  <c r="P215" i="7" s="1"/>
  <c r="AY273" i="2"/>
  <c r="P271" i="7" s="1"/>
  <c r="N271" i="7"/>
  <c r="J163" i="6"/>
  <c r="H163" i="6"/>
  <c r="T163" i="6" s="1"/>
  <c r="AY181" i="2"/>
  <c r="P179" i="7" s="1"/>
  <c r="N179" i="7"/>
  <c r="T179" i="6"/>
  <c r="J280" i="6"/>
  <c r="H280" i="6"/>
  <c r="T280" i="6" s="1"/>
  <c r="AY13" i="2"/>
  <c r="P11" i="7" s="1"/>
  <c r="T232" i="6"/>
  <c r="AY332" i="2"/>
  <c r="P330" i="7" s="1"/>
  <c r="H12" i="7"/>
  <c r="J12" i="7"/>
  <c r="H11" i="6"/>
  <c r="T11" i="6" s="1"/>
  <c r="J11" i="6"/>
  <c r="J12" i="6"/>
  <c r="H12" i="6"/>
  <c r="T12" i="6" s="1"/>
  <c r="H176" i="7"/>
  <c r="J176" i="7"/>
  <c r="N238" i="7"/>
  <c r="N139" i="7"/>
  <c r="AY141" i="2"/>
  <c r="P139" i="7" s="1"/>
  <c r="H316" i="7"/>
  <c r="J316" i="7"/>
  <c r="J24" i="6"/>
  <c r="H24" i="6"/>
  <c r="T24" i="6" s="1"/>
  <c r="F330" i="7"/>
  <c r="AH332" i="2"/>
  <c r="AH52" i="2"/>
  <c r="F50" i="7"/>
  <c r="AH237" i="2"/>
  <c r="F235" i="7"/>
  <c r="AH289" i="2"/>
  <c r="F287" i="7"/>
  <c r="AH257" i="2"/>
  <c r="F255" i="7"/>
  <c r="AH88" i="2"/>
  <c r="F86" i="7"/>
  <c r="AH40" i="2"/>
  <c r="F38" i="7"/>
  <c r="F27" i="7"/>
  <c r="AH29" i="2"/>
  <c r="AH200" i="2"/>
  <c r="F198" i="7"/>
  <c r="AH240" i="2"/>
  <c r="F238" i="7"/>
  <c r="AH241" i="2"/>
  <c r="F239" i="7"/>
  <c r="AH93" i="2"/>
  <c r="F91" i="7"/>
  <c r="AH20" i="2"/>
  <c r="F18" i="7"/>
  <c r="N156" i="7"/>
  <c r="AY158" i="2"/>
  <c r="P156" i="7" s="1"/>
  <c r="AY334" i="2"/>
  <c r="P332" i="7" s="1"/>
  <c r="N332" i="7"/>
  <c r="N321" i="7"/>
  <c r="AY323" i="2"/>
  <c r="P321" i="7" s="1"/>
  <c r="N264" i="7"/>
  <c r="AY266" i="2"/>
  <c r="P264" i="7" s="1"/>
  <c r="F31" i="7"/>
  <c r="AH33" i="2"/>
  <c r="N192" i="7"/>
  <c r="AY194" i="2"/>
  <c r="P192" i="7" s="1"/>
  <c r="AY66" i="2"/>
  <c r="P64" i="7" s="1"/>
  <c r="N64" i="7"/>
  <c r="AY198" i="2"/>
  <c r="P196" i="7" s="1"/>
  <c r="N196" i="7"/>
  <c r="N261" i="7"/>
  <c r="AY263" i="2"/>
  <c r="P261" i="7" s="1"/>
  <c r="N340" i="7"/>
  <c r="AY342" i="2"/>
  <c r="P340" i="7" s="1"/>
  <c r="AY191" i="2"/>
  <c r="P189" i="7" s="1"/>
  <c r="N189" i="7"/>
  <c r="N208" i="7"/>
  <c r="AY210" i="2"/>
  <c r="P208" i="7" s="1"/>
  <c r="AY70" i="2"/>
  <c r="P68" i="7" s="1"/>
  <c r="N68" i="7"/>
  <c r="AY271" i="2"/>
  <c r="P269" i="7" s="1"/>
  <c r="N269" i="7"/>
  <c r="AY115" i="2"/>
  <c r="P113" i="7" s="1"/>
  <c r="N113" i="7"/>
  <c r="AY182" i="2"/>
  <c r="P180" i="7" s="1"/>
  <c r="N180" i="7"/>
  <c r="N295" i="7"/>
  <c r="AY297" i="2"/>
  <c r="P295" i="7" s="1"/>
  <c r="AH46" i="2"/>
  <c r="F44" i="7"/>
  <c r="N254" i="7"/>
  <c r="AY256" i="2"/>
  <c r="P254" i="7" s="1"/>
  <c r="J64" i="7"/>
  <c r="H64" i="7"/>
  <c r="N43" i="7"/>
  <c r="AY45" i="2"/>
  <c r="P43" i="7" s="1"/>
  <c r="N94" i="7"/>
  <c r="H60" i="6"/>
  <c r="T60" i="6" s="1"/>
  <c r="J60" i="6"/>
  <c r="AY196" i="2"/>
  <c r="P194" i="7" s="1"/>
  <c r="N194" i="7"/>
  <c r="H119" i="6"/>
  <c r="T119" i="6" s="1"/>
  <c r="J119" i="6"/>
  <c r="J164" i="7"/>
  <c r="H164" i="7"/>
  <c r="J103" i="6"/>
  <c r="H103" i="6"/>
  <c r="T103" i="6" s="1"/>
  <c r="H188" i="6"/>
  <c r="T188" i="6" s="1"/>
  <c r="J188" i="6"/>
  <c r="H264" i="6"/>
  <c r="T264" i="6" s="1"/>
  <c r="J264" i="6"/>
  <c r="AH333" i="2"/>
  <c r="F331" i="7"/>
  <c r="F203" i="7"/>
  <c r="AH205" i="2"/>
  <c r="F243" i="7"/>
  <c r="AH245" i="2"/>
  <c r="AH320" i="2"/>
  <c r="F318" i="7"/>
  <c r="F211" i="7"/>
  <c r="AH213" i="2"/>
  <c r="N84" i="7"/>
  <c r="AY86" i="2"/>
  <c r="P84" i="7" s="1"/>
  <c r="N41" i="7"/>
  <c r="AY43" i="2"/>
  <c r="P41" i="7" s="1"/>
  <c r="N32" i="7"/>
  <c r="AY34" i="2"/>
  <c r="P32" i="7" s="1"/>
  <c r="J256" i="6"/>
  <c r="H256" i="6"/>
  <c r="T256" i="6" s="1"/>
  <c r="AH270" i="2"/>
  <c r="F268" i="7"/>
  <c r="H84" i="7"/>
  <c r="J84" i="7"/>
  <c r="AY288" i="2"/>
  <c r="P286" i="7" s="1"/>
  <c r="N286" i="7"/>
  <c r="N206" i="7"/>
  <c r="AY208" i="2"/>
  <c r="P206" i="7" s="1"/>
  <c r="J15" i="6"/>
  <c r="H15" i="6"/>
  <c r="T15" i="6" s="1"/>
  <c r="H227" i="6"/>
  <c r="T227" i="6" s="1"/>
  <c r="J227" i="6"/>
  <c r="H96" i="6"/>
  <c r="T96" i="6" s="1"/>
  <c r="J96" i="6"/>
  <c r="H216" i="7"/>
  <c r="J216" i="7"/>
  <c r="AH296" i="2"/>
  <c r="F294" i="7"/>
  <c r="AH311" i="2"/>
  <c r="F309" i="7"/>
  <c r="AH127" i="2"/>
  <c r="F125" i="7"/>
  <c r="F159" i="7"/>
  <c r="AH161" i="2"/>
  <c r="AH233" i="2"/>
  <c r="F231" i="7"/>
  <c r="F115" i="7"/>
  <c r="AH117" i="2"/>
  <c r="F302" i="7"/>
  <c r="AH304" i="2"/>
  <c r="F273" i="7"/>
  <c r="AH275" i="2"/>
  <c r="F65" i="7"/>
  <c r="AH67" i="2"/>
  <c r="F59" i="7"/>
  <c r="AH61" i="2"/>
  <c r="F322" i="7"/>
  <c r="AH324" i="2"/>
  <c r="AH196" i="2"/>
  <c r="F194" i="7"/>
  <c r="AH325" i="2"/>
  <c r="F323" i="7"/>
  <c r="F119" i="7"/>
  <c r="AH121" i="2"/>
  <c r="F230" i="7"/>
  <c r="AH232" i="2"/>
  <c r="N92" i="7"/>
  <c r="AY94" i="2"/>
  <c r="P92" i="7" s="1"/>
  <c r="N204" i="7"/>
  <c r="AY206" i="2"/>
  <c r="P204" i="7" s="1"/>
  <c r="N120" i="7"/>
  <c r="AY122" i="2"/>
  <c r="P120" i="7" s="1"/>
  <c r="N173" i="7"/>
  <c r="AY175" i="2"/>
  <c r="P173" i="7" s="1"/>
  <c r="N33" i="7"/>
  <c r="AY110" i="2"/>
  <c r="P108" i="7" s="1"/>
  <c r="N108" i="7"/>
  <c r="N49" i="7"/>
  <c r="AY51" i="2"/>
  <c r="P49" i="7" s="1"/>
  <c r="AY42" i="2"/>
  <c r="P40" i="7" s="1"/>
  <c r="N40" i="7"/>
  <c r="N97" i="7"/>
  <c r="AY99" i="2"/>
  <c r="P97" i="7" s="1"/>
  <c r="AY142" i="2"/>
  <c r="P140" i="7" s="1"/>
  <c r="N140" i="7"/>
  <c r="N152" i="7"/>
  <c r="AY154" i="2"/>
  <c r="P152" i="7" s="1"/>
  <c r="N165" i="7"/>
  <c r="AY167" i="2"/>
  <c r="P165" i="7" s="1"/>
  <c r="J308" i="6"/>
  <c r="H308" i="6"/>
  <c r="T308" i="6" s="1"/>
  <c r="H236" i="6"/>
  <c r="T236" i="6" s="1"/>
  <c r="J236" i="6"/>
  <c r="AK371" i="2"/>
  <c r="F39" i="3"/>
  <c r="J39" i="3" s="1"/>
  <c r="T155" i="6"/>
  <c r="AH162" i="2"/>
  <c r="F160" i="7"/>
  <c r="AY264" i="2"/>
  <c r="P262" i="7" s="1"/>
  <c r="N262" i="7"/>
  <c r="H88" i="6"/>
  <c r="T88" i="6" s="1"/>
  <c r="J88" i="6"/>
  <c r="H288" i="6"/>
  <c r="T288" i="6" s="1"/>
  <c r="J288" i="6"/>
  <c r="J32" i="6"/>
  <c r="H32" i="6"/>
  <c r="T32" i="6" s="1"/>
  <c r="T304" i="6"/>
  <c r="H128" i="6"/>
  <c r="T128" i="6" s="1"/>
  <c r="J128" i="6"/>
  <c r="J184" i="6"/>
  <c r="H184" i="6"/>
  <c r="H131" i="6"/>
  <c r="T131" i="6" s="1"/>
  <c r="J131" i="6"/>
  <c r="H224" i="7"/>
  <c r="J224" i="7"/>
  <c r="H268" i="6"/>
  <c r="T268" i="6" s="1"/>
  <c r="J268" i="6"/>
  <c r="F102" i="7"/>
  <c r="AH104" i="2"/>
  <c r="AH72" i="2"/>
  <c r="F70" i="7"/>
  <c r="F325" i="7"/>
  <c r="AH327" i="2"/>
  <c r="AH265" i="2"/>
  <c r="F263" i="7"/>
  <c r="AH348" i="2"/>
  <c r="F346" i="7"/>
  <c r="F151" i="7"/>
  <c r="AH153" i="2"/>
  <c r="N112" i="7"/>
  <c r="AY114" i="2"/>
  <c r="P112" i="7" s="1"/>
  <c r="N177" i="7"/>
  <c r="AY179" i="2"/>
  <c r="P177" i="7" s="1"/>
  <c r="N167" i="7"/>
  <c r="AY169" i="2"/>
  <c r="P167" i="7" s="1"/>
  <c r="H107" i="6"/>
  <c r="T107" i="6" s="1"/>
  <c r="J107" i="6"/>
  <c r="H136" i="6"/>
  <c r="T136" i="6" s="1"/>
  <c r="J136" i="6"/>
  <c r="H204" i="6"/>
  <c r="T204" i="6" s="1"/>
  <c r="J204" i="6"/>
  <c r="AY148" i="2"/>
  <c r="P146" i="7" s="1"/>
  <c r="N146" i="7"/>
  <c r="J207" i="6"/>
  <c r="H207" i="6"/>
  <c r="T207" i="6" s="1"/>
  <c r="T156" i="6"/>
  <c r="H61" i="6"/>
  <c r="T61" i="6" s="1"/>
  <c r="J61" i="6"/>
  <c r="H129" i="6"/>
  <c r="T129" i="6" s="1"/>
  <c r="J129" i="6"/>
  <c r="F169" i="5"/>
  <c r="AB171" i="2"/>
  <c r="AB106" i="2"/>
  <c r="F104" i="5"/>
  <c r="J324" i="6"/>
  <c r="H324" i="6"/>
  <c r="AB201" i="2"/>
  <c r="F199" i="5"/>
  <c r="F341" i="5"/>
  <c r="AB343" i="2"/>
  <c r="F186" i="5"/>
  <c r="AB188" i="2"/>
  <c r="F73" i="5"/>
  <c r="AB75" i="2"/>
  <c r="F321" i="5"/>
  <c r="AB323" i="2"/>
  <c r="F234" i="5"/>
  <c r="AB236" i="2"/>
  <c r="F238" i="5"/>
  <c r="AB240" i="2"/>
  <c r="F125" i="5"/>
  <c r="AB127" i="2"/>
  <c r="F168" i="5"/>
  <c r="AB170" i="2"/>
  <c r="AB202" i="2"/>
  <c r="F200" i="5"/>
  <c r="F89" i="5"/>
  <c r="AB91" i="2"/>
  <c r="AB288" i="2"/>
  <c r="F286" i="5"/>
  <c r="F330" i="5"/>
  <c r="AB332" i="2"/>
  <c r="AB250" i="2"/>
  <c r="F248" i="5"/>
  <c r="AB81" i="2"/>
  <c r="F79" i="5"/>
  <c r="AB89" i="2"/>
  <c r="F87" i="5"/>
  <c r="F166" i="5"/>
  <c r="AB168" i="2"/>
  <c r="F290" i="5"/>
  <c r="AB292" i="2"/>
  <c r="F331" i="5"/>
  <c r="AB333" i="2"/>
  <c r="AB196" i="2"/>
  <c r="F194" i="5"/>
  <c r="F96" i="5"/>
  <c r="AB98" i="2"/>
  <c r="AB291" i="2"/>
  <c r="F289" i="5"/>
  <c r="F212" i="5"/>
  <c r="AB214" i="2"/>
  <c r="BD336" i="2"/>
  <c r="BE336" i="2" s="1"/>
  <c r="BF336" i="2" s="1"/>
  <c r="V334" i="6" s="1"/>
  <c r="BD131" i="2"/>
  <c r="BE131" i="2" s="1"/>
  <c r="BF131" i="2" s="1"/>
  <c r="V129" i="6" s="1"/>
  <c r="BD291" i="2"/>
  <c r="BE291" i="2" s="1"/>
  <c r="BF291" i="2" s="1"/>
  <c r="V289" i="6" s="1"/>
  <c r="BD140" i="2"/>
  <c r="BE140" i="2" s="1"/>
  <c r="BF140" i="2" s="1"/>
  <c r="V138" i="6" s="1"/>
  <c r="BD296" i="2"/>
  <c r="BE296" i="2" s="1"/>
  <c r="BF296" i="2" s="1"/>
  <c r="V294" i="6" s="1"/>
  <c r="BD41" i="2"/>
  <c r="BE41" i="2" s="1"/>
  <c r="BF41" i="2" s="1"/>
  <c r="V39" i="6" s="1"/>
  <c r="BD174" i="2"/>
  <c r="BE174" i="2" s="1"/>
  <c r="BF174" i="2" s="1"/>
  <c r="V172" i="6" s="1"/>
  <c r="BD212" i="2"/>
  <c r="BE212" i="2" s="1"/>
  <c r="BF212" i="2" s="1"/>
  <c r="V210" i="6" s="1"/>
  <c r="BD309" i="2"/>
  <c r="BE309" i="2" s="1"/>
  <c r="BF309" i="2" s="1"/>
  <c r="V307" i="6" s="1"/>
  <c r="BD79" i="2"/>
  <c r="BE79" i="2" s="1"/>
  <c r="BF79" i="2" s="1"/>
  <c r="V77" i="6" s="1"/>
  <c r="BD338" i="2"/>
  <c r="BE338" i="2" s="1"/>
  <c r="BF338" i="2" s="1"/>
  <c r="V336" i="6" s="1"/>
  <c r="BD12" i="2"/>
  <c r="BE12" i="2" s="1"/>
  <c r="BF12" i="2" s="1"/>
  <c r="V10" i="6" s="1"/>
  <c r="BD250" i="2"/>
  <c r="BE250" i="2" s="1"/>
  <c r="BF250" i="2" s="1"/>
  <c r="V248" i="6" s="1"/>
  <c r="BD104" i="2"/>
  <c r="BE104" i="2" s="1"/>
  <c r="BF104" i="2" s="1"/>
  <c r="V102" i="6" s="1"/>
  <c r="BD325" i="2"/>
  <c r="BE325" i="2" s="1"/>
  <c r="BF325" i="2" s="1"/>
  <c r="V323" i="6" s="1"/>
  <c r="BD322" i="2"/>
  <c r="BE322" i="2" s="1"/>
  <c r="BF322" i="2" s="1"/>
  <c r="V320" i="6" s="1"/>
  <c r="BD162" i="2"/>
  <c r="BE162" i="2" s="1"/>
  <c r="BF162" i="2" s="1"/>
  <c r="V160" i="6" s="1"/>
  <c r="BD227" i="2"/>
  <c r="BE227" i="2" s="1"/>
  <c r="BF227" i="2" s="1"/>
  <c r="V225" i="6" s="1"/>
  <c r="BD285" i="2"/>
  <c r="BE285" i="2" s="1"/>
  <c r="BF285" i="2" s="1"/>
  <c r="V283" i="6" s="1"/>
  <c r="BD29" i="2"/>
  <c r="BE29" i="2" s="1"/>
  <c r="BF29" i="2" s="1"/>
  <c r="V27" i="6" s="1"/>
  <c r="BD357" i="2"/>
  <c r="BE357" i="2" s="1"/>
  <c r="BF357" i="2" s="1"/>
  <c r="BD95" i="2"/>
  <c r="BE95" i="2" s="1"/>
  <c r="BF95" i="2" s="1"/>
  <c r="V93" i="6" s="1"/>
  <c r="BD86" i="2"/>
  <c r="BE86" i="2" s="1"/>
  <c r="BF86" i="2" s="1"/>
  <c r="V84" i="6" s="1"/>
  <c r="BD290" i="2"/>
  <c r="BE290" i="2" s="1"/>
  <c r="BF290" i="2" s="1"/>
  <c r="V288" i="6" s="1"/>
  <c r="BD33" i="2"/>
  <c r="BE33" i="2" s="1"/>
  <c r="BF33" i="2" s="1"/>
  <c r="V31" i="6" s="1"/>
  <c r="BD68" i="2"/>
  <c r="BE68" i="2" s="1"/>
  <c r="BF68" i="2" s="1"/>
  <c r="V66" i="6" s="1"/>
  <c r="BD147" i="2"/>
  <c r="BE147" i="2" s="1"/>
  <c r="BF147" i="2" s="1"/>
  <c r="V145" i="6" s="1"/>
  <c r="BD293" i="2"/>
  <c r="BE293" i="2" s="1"/>
  <c r="BF293" i="2" s="1"/>
  <c r="V291" i="6" s="1"/>
  <c r="BD15" i="2"/>
  <c r="BE15" i="2" s="1"/>
  <c r="BF15" i="2" s="1"/>
  <c r="V13" i="6" s="1"/>
  <c r="BD108" i="2"/>
  <c r="BE108" i="2" s="1"/>
  <c r="BF108" i="2" s="1"/>
  <c r="V106" i="6" s="1"/>
  <c r="BD149" i="2"/>
  <c r="BE149" i="2" s="1"/>
  <c r="BF149" i="2" s="1"/>
  <c r="V147" i="6" s="1"/>
  <c r="BD172" i="2"/>
  <c r="BE172" i="2" s="1"/>
  <c r="BF172" i="2" s="1"/>
  <c r="V170" i="6" s="1"/>
  <c r="BD9" i="2"/>
  <c r="BD241" i="2"/>
  <c r="BE241" i="2" s="1"/>
  <c r="BF241" i="2" s="1"/>
  <c r="V239" i="6" s="1"/>
  <c r="BD335" i="2"/>
  <c r="BE335" i="2" s="1"/>
  <c r="BF335" i="2" s="1"/>
  <c r="V333" i="6" s="1"/>
  <c r="BD210" i="2"/>
  <c r="BE210" i="2" s="1"/>
  <c r="BF210" i="2" s="1"/>
  <c r="V208" i="6" s="1"/>
  <c r="BD30" i="2"/>
  <c r="BE30" i="2" s="1"/>
  <c r="BF30" i="2" s="1"/>
  <c r="V28" i="6" s="1"/>
  <c r="BD130" i="2"/>
  <c r="BE130" i="2" s="1"/>
  <c r="BF130" i="2" s="1"/>
  <c r="V128" i="6" s="1"/>
  <c r="BD272" i="2"/>
  <c r="BE272" i="2" s="1"/>
  <c r="BF272" i="2" s="1"/>
  <c r="V270" i="6" s="1"/>
  <c r="BD39" i="2"/>
  <c r="BE39" i="2" s="1"/>
  <c r="BF39" i="2" s="1"/>
  <c r="V37" i="6" s="1"/>
  <c r="BD239" i="2"/>
  <c r="BE239" i="2" s="1"/>
  <c r="BF239" i="2" s="1"/>
  <c r="V237" i="6" s="1"/>
  <c r="BD120" i="2"/>
  <c r="BE120" i="2" s="1"/>
  <c r="BF120" i="2" s="1"/>
  <c r="V118" i="6" s="1"/>
  <c r="BD242" i="2"/>
  <c r="BE242" i="2" s="1"/>
  <c r="BF242" i="2" s="1"/>
  <c r="V240" i="6" s="1"/>
  <c r="BD307" i="2"/>
  <c r="BE307" i="2" s="1"/>
  <c r="BF307" i="2" s="1"/>
  <c r="V305" i="6" s="1"/>
  <c r="BD221" i="2"/>
  <c r="BE221" i="2" s="1"/>
  <c r="BF221" i="2" s="1"/>
  <c r="V219" i="6" s="1"/>
  <c r="BD189" i="2"/>
  <c r="BE189" i="2" s="1"/>
  <c r="BF189" i="2" s="1"/>
  <c r="V187" i="6" s="1"/>
  <c r="BD192" i="2"/>
  <c r="BE192" i="2" s="1"/>
  <c r="BF192" i="2" s="1"/>
  <c r="V190" i="6" s="1"/>
  <c r="BD352" i="2"/>
  <c r="BE352" i="2" s="1"/>
  <c r="BF352" i="2" s="1"/>
  <c r="V350" i="6" s="1"/>
  <c r="BD256" i="2"/>
  <c r="BE256" i="2" s="1"/>
  <c r="BF256" i="2" s="1"/>
  <c r="V254" i="6" s="1"/>
  <c r="BD251" i="2"/>
  <c r="BE251" i="2" s="1"/>
  <c r="BF251" i="2" s="1"/>
  <c r="V249" i="6" s="1"/>
  <c r="BD347" i="2"/>
  <c r="BE347" i="2" s="1"/>
  <c r="BF347" i="2" s="1"/>
  <c r="V345" i="6" s="1"/>
  <c r="BD67" i="2"/>
  <c r="BE67" i="2" s="1"/>
  <c r="BF67" i="2" s="1"/>
  <c r="V65" i="6" s="1"/>
  <c r="BD205" i="2"/>
  <c r="BE205" i="2" s="1"/>
  <c r="BF205" i="2" s="1"/>
  <c r="V203" i="6" s="1"/>
  <c r="BD310" i="2"/>
  <c r="BE310" i="2" s="1"/>
  <c r="BF310" i="2" s="1"/>
  <c r="V308" i="6" s="1"/>
  <c r="BD197" i="2"/>
  <c r="BE197" i="2" s="1"/>
  <c r="BF197" i="2" s="1"/>
  <c r="V195" i="6" s="1"/>
  <c r="BD163" i="2"/>
  <c r="BE163" i="2" s="1"/>
  <c r="BF163" i="2" s="1"/>
  <c r="V161" i="6" s="1"/>
  <c r="BD81" i="2"/>
  <c r="BE81" i="2" s="1"/>
  <c r="BF81" i="2" s="1"/>
  <c r="V79" i="6" s="1"/>
  <c r="BD40" i="2"/>
  <c r="BE40" i="2" s="1"/>
  <c r="BF40" i="2" s="1"/>
  <c r="V38" i="6" s="1"/>
  <c r="BD171" i="2"/>
  <c r="BE171" i="2" s="1"/>
  <c r="BF171" i="2" s="1"/>
  <c r="V169" i="6" s="1"/>
  <c r="BD238" i="2"/>
  <c r="BE238" i="2" s="1"/>
  <c r="BF238" i="2" s="1"/>
  <c r="V236" i="6" s="1"/>
  <c r="BD92" i="2"/>
  <c r="BE92" i="2" s="1"/>
  <c r="BF92" i="2" s="1"/>
  <c r="V90" i="6" s="1"/>
  <c r="BD321" i="2"/>
  <c r="BE321" i="2" s="1"/>
  <c r="BF321" i="2" s="1"/>
  <c r="V319" i="6" s="1"/>
  <c r="BD191" i="2"/>
  <c r="BE191" i="2" s="1"/>
  <c r="BF191" i="2" s="1"/>
  <c r="V189" i="6" s="1"/>
  <c r="BD182" i="2"/>
  <c r="BE182" i="2" s="1"/>
  <c r="BF182" i="2" s="1"/>
  <c r="V180" i="6" s="1"/>
  <c r="BD186" i="2"/>
  <c r="BE186" i="2" s="1"/>
  <c r="BF186" i="2" s="1"/>
  <c r="V184" i="6" s="1"/>
  <c r="BD115" i="2"/>
  <c r="BE115" i="2" s="1"/>
  <c r="BF115" i="2" s="1"/>
  <c r="V113" i="6" s="1"/>
  <c r="BD215" i="2"/>
  <c r="BE215" i="2" s="1"/>
  <c r="BF215" i="2" s="1"/>
  <c r="V213" i="6" s="1"/>
  <c r="BD181" i="2"/>
  <c r="BE181" i="2" s="1"/>
  <c r="BF181" i="2" s="1"/>
  <c r="V179" i="6" s="1"/>
  <c r="BD85" i="2"/>
  <c r="BE85" i="2" s="1"/>
  <c r="BF85" i="2" s="1"/>
  <c r="V83" i="6" s="1"/>
  <c r="BD284" i="2"/>
  <c r="BE284" i="2" s="1"/>
  <c r="BF284" i="2" s="1"/>
  <c r="V282" i="6" s="1"/>
  <c r="BD245" i="2"/>
  <c r="BE245" i="2" s="1"/>
  <c r="BF245" i="2" s="1"/>
  <c r="V243" i="6" s="1"/>
  <c r="BD258" i="2"/>
  <c r="BE258" i="2" s="1"/>
  <c r="BF258" i="2" s="1"/>
  <c r="V256" i="6" s="1"/>
  <c r="BD73" i="2"/>
  <c r="BE73" i="2" s="1"/>
  <c r="BF73" i="2" s="1"/>
  <c r="V71" i="6" s="1"/>
  <c r="BD195" i="2"/>
  <c r="BE195" i="2" s="1"/>
  <c r="BF195" i="2" s="1"/>
  <c r="V193" i="6" s="1"/>
  <c r="BD10" i="2"/>
  <c r="BE10" i="2" s="1"/>
  <c r="BF10" i="2" s="1"/>
  <c r="V8" i="6" s="1"/>
  <c r="BD122" i="2"/>
  <c r="BE122" i="2" s="1"/>
  <c r="BF122" i="2" s="1"/>
  <c r="V120" i="6" s="1"/>
  <c r="BD87" i="2"/>
  <c r="BE87" i="2" s="1"/>
  <c r="BF87" i="2" s="1"/>
  <c r="V85" i="6" s="1"/>
  <c r="BD286" i="2"/>
  <c r="BE286" i="2" s="1"/>
  <c r="BF286" i="2" s="1"/>
  <c r="V284" i="6" s="1"/>
  <c r="BD55" i="2"/>
  <c r="BE55" i="2" s="1"/>
  <c r="BF55" i="2" s="1"/>
  <c r="V53" i="6" s="1"/>
  <c r="BD139" i="2"/>
  <c r="BE139" i="2" s="1"/>
  <c r="BF139" i="2" s="1"/>
  <c r="V137" i="6" s="1"/>
  <c r="BD211" i="2"/>
  <c r="BE211" i="2" s="1"/>
  <c r="BF211" i="2" s="1"/>
  <c r="V209" i="6" s="1"/>
  <c r="BD128" i="2"/>
  <c r="BE128" i="2" s="1"/>
  <c r="BF128" i="2" s="1"/>
  <c r="V126" i="6" s="1"/>
  <c r="BD275" i="2"/>
  <c r="BE275" i="2" s="1"/>
  <c r="BF275" i="2" s="1"/>
  <c r="V273" i="6" s="1"/>
  <c r="BD64" i="2"/>
  <c r="BE64" i="2" s="1"/>
  <c r="BF64" i="2" s="1"/>
  <c r="V62" i="6" s="1"/>
  <c r="BD194" i="2"/>
  <c r="BE194" i="2" s="1"/>
  <c r="BF194" i="2" s="1"/>
  <c r="V192" i="6" s="1"/>
  <c r="BD110" i="2"/>
  <c r="BE110" i="2" s="1"/>
  <c r="BF110" i="2" s="1"/>
  <c r="V108" i="6" s="1"/>
  <c r="BD184" i="2"/>
  <c r="BE184" i="2" s="1"/>
  <c r="BF184" i="2" s="1"/>
  <c r="V182" i="6" s="1"/>
  <c r="BD45" i="2"/>
  <c r="BE45" i="2" s="1"/>
  <c r="BF45" i="2" s="1"/>
  <c r="V43" i="6" s="1"/>
  <c r="BD180" i="2"/>
  <c r="BE180" i="2" s="1"/>
  <c r="BF180" i="2" s="1"/>
  <c r="V178" i="6" s="1"/>
  <c r="BD308" i="2"/>
  <c r="BE308" i="2" s="1"/>
  <c r="BF308" i="2" s="1"/>
  <c r="V306" i="6" s="1"/>
  <c r="BD303" i="2"/>
  <c r="BE303" i="2" s="1"/>
  <c r="BF303" i="2" s="1"/>
  <c r="V301" i="6" s="1"/>
  <c r="BD271" i="2"/>
  <c r="BE271" i="2" s="1"/>
  <c r="BF271" i="2" s="1"/>
  <c r="V269" i="6" s="1"/>
  <c r="BD43" i="2"/>
  <c r="BE43" i="2" s="1"/>
  <c r="BF43" i="2" s="1"/>
  <c r="V41" i="6" s="1"/>
  <c r="BD54" i="2"/>
  <c r="BE54" i="2" s="1"/>
  <c r="BF54" i="2" s="1"/>
  <c r="V52" i="6" s="1"/>
  <c r="BD18" i="2"/>
  <c r="BE18" i="2" s="1"/>
  <c r="BF18" i="2" s="1"/>
  <c r="V16" i="6" s="1"/>
  <c r="BD65" i="2"/>
  <c r="BE65" i="2" s="1"/>
  <c r="BF65" i="2" s="1"/>
  <c r="V63" i="6" s="1"/>
  <c r="BD70" i="2"/>
  <c r="BE70" i="2" s="1"/>
  <c r="BF70" i="2" s="1"/>
  <c r="V68" i="6" s="1"/>
  <c r="BD145" i="2"/>
  <c r="BE145" i="2" s="1"/>
  <c r="BF145" i="2" s="1"/>
  <c r="V143" i="6" s="1"/>
  <c r="BD105" i="2"/>
  <c r="BE105" i="2" s="1"/>
  <c r="BF105" i="2" s="1"/>
  <c r="V103" i="6" s="1"/>
  <c r="BD288" i="2"/>
  <c r="BE288" i="2" s="1"/>
  <c r="BF288" i="2" s="1"/>
  <c r="V286" i="6" s="1"/>
  <c r="BD249" i="2"/>
  <c r="BE249" i="2" s="1"/>
  <c r="BF249" i="2" s="1"/>
  <c r="V247" i="6" s="1"/>
  <c r="BD159" i="2"/>
  <c r="BE159" i="2" s="1"/>
  <c r="BF159" i="2" s="1"/>
  <c r="V157" i="6" s="1"/>
  <c r="BD295" i="2"/>
  <c r="BE295" i="2" s="1"/>
  <c r="BF295" i="2" s="1"/>
  <c r="V293" i="6" s="1"/>
  <c r="BD222" i="2"/>
  <c r="BE222" i="2" s="1"/>
  <c r="BF222" i="2" s="1"/>
  <c r="V220" i="6" s="1"/>
  <c r="BD117" i="2"/>
  <c r="BE117" i="2" s="1"/>
  <c r="BF117" i="2" s="1"/>
  <c r="V115" i="6" s="1"/>
  <c r="BD160" i="2"/>
  <c r="BE160" i="2" s="1"/>
  <c r="BF160" i="2" s="1"/>
  <c r="V158" i="6" s="1"/>
  <c r="BD298" i="2"/>
  <c r="BE298" i="2" s="1"/>
  <c r="BF298" i="2" s="1"/>
  <c r="V296" i="6" s="1"/>
  <c r="BD72" i="2"/>
  <c r="BE72" i="2" s="1"/>
  <c r="BF72" i="2" s="1"/>
  <c r="V70" i="6" s="1"/>
  <c r="BD80" i="2"/>
  <c r="BE80" i="2" s="1"/>
  <c r="BF80" i="2" s="1"/>
  <c r="V78" i="6" s="1"/>
  <c r="BD126" i="2"/>
  <c r="BE126" i="2" s="1"/>
  <c r="BF126" i="2" s="1"/>
  <c r="V124" i="6" s="1"/>
  <c r="BD11" i="2"/>
  <c r="BE11" i="2" s="1"/>
  <c r="BF11" i="2" s="1"/>
  <c r="V9" i="6" s="1"/>
  <c r="BD333" i="2"/>
  <c r="BE333" i="2" s="1"/>
  <c r="BF333" i="2" s="1"/>
  <c r="V331" i="6" s="1"/>
  <c r="BD106" i="2"/>
  <c r="BE106" i="2" s="1"/>
  <c r="BF106" i="2" s="1"/>
  <c r="V104" i="6" s="1"/>
  <c r="BD50" i="2"/>
  <c r="BE50" i="2" s="1"/>
  <c r="BF50" i="2" s="1"/>
  <c r="V48" i="6" s="1"/>
  <c r="BD332" i="2"/>
  <c r="BE332" i="2" s="1"/>
  <c r="BF332" i="2" s="1"/>
  <c r="V330" i="6" s="1"/>
  <c r="BD348" i="2"/>
  <c r="BE348" i="2" s="1"/>
  <c r="BF348" i="2" s="1"/>
  <c r="V346" i="6" s="1"/>
  <c r="BD150" i="2"/>
  <c r="BE150" i="2" s="1"/>
  <c r="BF150" i="2" s="1"/>
  <c r="V148" i="6" s="1"/>
  <c r="BD201" i="2"/>
  <c r="BE201" i="2" s="1"/>
  <c r="BF201" i="2" s="1"/>
  <c r="V199" i="6" s="1"/>
  <c r="BD278" i="2"/>
  <c r="BE278" i="2" s="1"/>
  <c r="BF278" i="2" s="1"/>
  <c r="V276" i="6" s="1"/>
  <c r="BD31" i="2"/>
  <c r="BE31" i="2" s="1"/>
  <c r="BF31" i="2" s="1"/>
  <c r="V29" i="6" s="1"/>
  <c r="BD63" i="2"/>
  <c r="BE63" i="2" s="1"/>
  <c r="BF63" i="2" s="1"/>
  <c r="V61" i="6" s="1"/>
  <c r="BD96" i="2"/>
  <c r="BE96" i="2" s="1"/>
  <c r="BF96" i="2" s="1"/>
  <c r="V94" i="6" s="1"/>
  <c r="BD225" i="2"/>
  <c r="BE225" i="2" s="1"/>
  <c r="BF225" i="2" s="1"/>
  <c r="V223" i="6" s="1"/>
  <c r="BD102" i="2"/>
  <c r="BE102" i="2" s="1"/>
  <c r="BF102" i="2" s="1"/>
  <c r="V100" i="6" s="1"/>
  <c r="BD219" i="2"/>
  <c r="BE219" i="2" s="1"/>
  <c r="BF219" i="2" s="1"/>
  <c r="V217" i="6" s="1"/>
  <c r="BD304" i="2"/>
  <c r="BE304" i="2" s="1"/>
  <c r="BF304" i="2" s="1"/>
  <c r="V302" i="6" s="1"/>
  <c r="BD167" i="2"/>
  <c r="BE167" i="2" s="1"/>
  <c r="BF167" i="2" s="1"/>
  <c r="V165" i="6" s="1"/>
  <c r="BD47" i="2"/>
  <c r="BE47" i="2" s="1"/>
  <c r="BF47" i="2" s="1"/>
  <c r="V45" i="6" s="1"/>
  <c r="BD34" i="2"/>
  <c r="BE34" i="2" s="1"/>
  <c r="BF34" i="2" s="1"/>
  <c r="V32" i="6" s="1"/>
  <c r="BD230" i="2"/>
  <c r="BE230" i="2" s="1"/>
  <c r="BF230" i="2" s="1"/>
  <c r="V228" i="6" s="1"/>
  <c r="BD52" i="2"/>
  <c r="BE52" i="2" s="1"/>
  <c r="BF52" i="2" s="1"/>
  <c r="V50" i="6" s="1"/>
  <c r="BD217" i="2"/>
  <c r="BE217" i="2" s="1"/>
  <c r="BF217" i="2" s="1"/>
  <c r="V215" i="6" s="1"/>
  <c r="BD88" i="2"/>
  <c r="BE88" i="2" s="1"/>
  <c r="BF88" i="2" s="1"/>
  <c r="V86" i="6" s="1"/>
  <c r="BD13" i="2"/>
  <c r="BE13" i="2" s="1"/>
  <c r="BF13" i="2" s="1"/>
  <c r="V11" i="6" s="1"/>
  <c r="BD208" i="2"/>
  <c r="BE208" i="2" s="1"/>
  <c r="BF208" i="2" s="1"/>
  <c r="V206" i="6" s="1"/>
  <c r="BD305" i="2"/>
  <c r="BE305" i="2" s="1"/>
  <c r="BF305" i="2" s="1"/>
  <c r="V303" i="6" s="1"/>
  <c r="BD266" i="2"/>
  <c r="BE266" i="2" s="1"/>
  <c r="BF266" i="2" s="1"/>
  <c r="V264" i="6" s="1"/>
  <c r="BD58" i="2"/>
  <c r="BE58" i="2" s="1"/>
  <c r="BF58" i="2" s="1"/>
  <c r="V56" i="6" s="1"/>
  <c r="BD356" i="2"/>
  <c r="BE356" i="2" s="1"/>
  <c r="BF356" i="2" s="1"/>
  <c r="V354" i="6" s="1"/>
  <c r="BD233" i="2"/>
  <c r="BE233" i="2" s="1"/>
  <c r="BF233" i="2" s="1"/>
  <c r="V231" i="6" s="1"/>
  <c r="BD155" i="2"/>
  <c r="BE155" i="2" s="1"/>
  <c r="BF155" i="2" s="1"/>
  <c r="V153" i="6" s="1"/>
  <c r="BD248" i="2"/>
  <c r="BE248" i="2" s="1"/>
  <c r="BF248" i="2" s="1"/>
  <c r="V246" i="6" s="1"/>
  <c r="BD151" i="2"/>
  <c r="BE151" i="2" s="1"/>
  <c r="BF151" i="2" s="1"/>
  <c r="V149" i="6" s="1"/>
  <c r="BD107" i="2"/>
  <c r="BE107" i="2" s="1"/>
  <c r="BF107" i="2" s="1"/>
  <c r="V105" i="6" s="1"/>
  <c r="BD114" i="2"/>
  <c r="BE114" i="2" s="1"/>
  <c r="BF114" i="2" s="1"/>
  <c r="V112" i="6" s="1"/>
  <c r="BD146" i="2"/>
  <c r="BE146" i="2" s="1"/>
  <c r="BF146" i="2" s="1"/>
  <c r="V144" i="6" s="1"/>
  <c r="BD319" i="2"/>
  <c r="BE319" i="2" s="1"/>
  <c r="BF319" i="2" s="1"/>
  <c r="V317" i="6" s="1"/>
  <c r="BD240" i="2"/>
  <c r="BE240" i="2" s="1"/>
  <c r="BF240" i="2" s="1"/>
  <c r="V238" i="6" s="1"/>
  <c r="BD21" i="2"/>
  <c r="BE21" i="2" s="1"/>
  <c r="BF21" i="2" s="1"/>
  <c r="V19" i="6" s="1"/>
  <c r="BD66" i="2"/>
  <c r="BE66" i="2" s="1"/>
  <c r="BF66" i="2" s="1"/>
  <c r="V64" i="6" s="1"/>
  <c r="BD259" i="2"/>
  <c r="BE259" i="2" s="1"/>
  <c r="BF259" i="2" s="1"/>
  <c r="V257" i="6" s="1"/>
  <c r="BD53" i="2"/>
  <c r="BE53" i="2" s="1"/>
  <c r="BF53" i="2" s="1"/>
  <c r="V51" i="6" s="1"/>
  <c r="BD214" i="2"/>
  <c r="BE214" i="2" s="1"/>
  <c r="BF214" i="2" s="1"/>
  <c r="V212" i="6" s="1"/>
  <c r="BD177" i="2"/>
  <c r="BE177" i="2" s="1"/>
  <c r="BF177" i="2" s="1"/>
  <c r="V175" i="6" s="1"/>
  <c r="BD78" i="2"/>
  <c r="BE78" i="2" s="1"/>
  <c r="BF78" i="2" s="1"/>
  <c r="V76" i="6" s="1"/>
  <c r="BD341" i="2"/>
  <c r="BE341" i="2" s="1"/>
  <c r="BF341" i="2" s="1"/>
  <c r="V339" i="6" s="1"/>
  <c r="BD235" i="2"/>
  <c r="BE235" i="2" s="1"/>
  <c r="BF235" i="2" s="1"/>
  <c r="V233" i="6" s="1"/>
  <c r="BD60" i="2"/>
  <c r="BE60" i="2" s="1"/>
  <c r="BF60" i="2" s="1"/>
  <c r="V58" i="6" s="1"/>
  <c r="BD199" i="2"/>
  <c r="BE199" i="2" s="1"/>
  <c r="BF199" i="2" s="1"/>
  <c r="V197" i="6" s="1"/>
  <c r="BD136" i="2"/>
  <c r="BE136" i="2" s="1"/>
  <c r="BF136" i="2" s="1"/>
  <c r="V134" i="6" s="1"/>
  <c r="BD138" i="2"/>
  <c r="BE138" i="2" s="1"/>
  <c r="BF138" i="2" s="1"/>
  <c r="V136" i="6" s="1"/>
  <c r="BD103" i="2"/>
  <c r="BE103" i="2" s="1"/>
  <c r="BF103" i="2" s="1"/>
  <c r="V101" i="6" s="1"/>
  <c r="BD282" i="2"/>
  <c r="BE282" i="2" s="1"/>
  <c r="BF282" i="2" s="1"/>
  <c r="V280" i="6" s="1"/>
  <c r="BD350" i="2"/>
  <c r="BE350" i="2" s="1"/>
  <c r="BF350" i="2" s="1"/>
  <c r="V348" i="6" s="1"/>
  <c r="BD353" i="2"/>
  <c r="BE353" i="2" s="1"/>
  <c r="BF353" i="2" s="1"/>
  <c r="V351" i="6" s="1"/>
  <c r="BD157" i="2"/>
  <c r="BE157" i="2" s="1"/>
  <c r="BF157" i="2" s="1"/>
  <c r="V155" i="6" s="1"/>
  <c r="BD224" i="2"/>
  <c r="BE224" i="2" s="1"/>
  <c r="BF224" i="2" s="1"/>
  <c r="V222" i="6" s="1"/>
  <c r="BD218" i="2"/>
  <c r="BE218" i="2" s="1"/>
  <c r="BF218" i="2" s="1"/>
  <c r="V216" i="6" s="1"/>
  <c r="BD262" i="2"/>
  <c r="BE262" i="2" s="1"/>
  <c r="BF262" i="2" s="1"/>
  <c r="V260" i="6" s="1"/>
  <c r="BD264" i="2"/>
  <c r="BE264" i="2" s="1"/>
  <c r="BF264" i="2" s="1"/>
  <c r="V262" i="6" s="1"/>
  <c r="BD267" i="2"/>
  <c r="BE267" i="2" s="1"/>
  <c r="BF267" i="2" s="1"/>
  <c r="V265" i="6" s="1"/>
  <c r="BD302" i="2"/>
  <c r="BE302" i="2" s="1"/>
  <c r="BF302" i="2" s="1"/>
  <c r="V300" i="6" s="1"/>
  <c r="BD135" i="2"/>
  <c r="BE135" i="2" s="1"/>
  <c r="BF135" i="2" s="1"/>
  <c r="V133" i="6" s="1"/>
  <c r="BD44" i="2"/>
  <c r="BE44" i="2" s="1"/>
  <c r="BF44" i="2" s="1"/>
  <c r="V42" i="6" s="1"/>
  <c r="BD216" i="2"/>
  <c r="BE216" i="2" s="1"/>
  <c r="BF216" i="2" s="1"/>
  <c r="V214" i="6" s="1"/>
  <c r="BD339" i="2"/>
  <c r="BE339" i="2" s="1"/>
  <c r="BF339" i="2" s="1"/>
  <c r="V337" i="6" s="1"/>
  <c r="BD153" i="2"/>
  <c r="BE153" i="2" s="1"/>
  <c r="BF153" i="2" s="1"/>
  <c r="V151" i="6" s="1"/>
  <c r="BD252" i="2"/>
  <c r="BE252" i="2" s="1"/>
  <c r="BF252" i="2" s="1"/>
  <c r="V250" i="6" s="1"/>
  <c r="BD121" i="2"/>
  <c r="BE121" i="2" s="1"/>
  <c r="BF121" i="2" s="1"/>
  <c r="V119" i="6" s="1"/>
  <c r="BD287" i="2"/>
  <c r="BE287" i="2" s="1"/>
  <c r="BF287" i="2" s="1"/>
  <c r="V285" i="6" s="1"/>
  <c r="BD207" i="2"/>
  <c r="BE207" i="2" s="1"/>
  <c r="BF207" i="2" s="1"/>
  <c r="V205" i="6" s="1"/>
  <c r="BD148" i="2"/>
  <c r="BE148" i="2" s="1"/>
  <c r="BF148" i="2" s="1"/>
  <c r="V146" i="6" s="1"/>
  <c r="BD329" i="2"/>
  <c r="BE329" i="2" s="1"/>
  <c r="BF329" i="2" s="1"/>
  <c r="V327" i="6" s="1"/>
  <c r="BD358" i="2"/>
  <c r="BE358" i="2" s="1"/>
  <c r="BF358" i="2" s="1"/>
  <c r="BD14" i="2"/>
  <c r="BE14" i="2" s="1"/>
  <c r="BF14" i="2" s="1"/>
  <c r="V12" i="6" s="1"/>
  <c r="BD206" i="2"/>
  <c r="BE206" i="2" s="1"/>
  <c r="BF206" i="2" s="1"/>
  <c r="V204" i="6" s="1"/>
  <c r="BD134" i="2"/>
  <c r="BE134" i="2" s="1"/>
  <c r="BF134" i="2" s="1"/>
  <c r="V132" i="6" s="1"/>
  <c r="BD223" i="2"/>
  <c r="BE223" i="2" s="1"/>
  <c r="BF223" i="2" s="1"/>
  <c r="V221" i="6" s="1"/>
  <c r="BD49" i="2"/>
  <c r="BE49" i="2" s="1"/>
  <c r="BF49" i="2" s="1"/>
  <c r="V47" i="6" s="1"/>
  <c r="BD100" i="2"/>
  <c r="BE100" i="2" s="1"/>
  <c r="BF100" i="2" s="1"/>
  <c r="V98" i="6" s="1"/>
  <c r="BD300" i="2"/>
  <c r="BE300" i="2" s="1"/>
  <c r="BF300" i="2" s="1"/>
  <c r="V298" i="6" s="1"/>
  <c r="BD277" i="2"/>
  <c r="BE277" i="2" s="1"/>
  <c r="BF277" i="2" s="1"/>
  <c r="V275" i="6" s="1"/>
  <c r="BD354" i="2"/>
  <c r="BE354" i="2" s="1"/>
  <c r="BF354" i="2" s="1"/>
  <c r="V352" i="6" s="1"/>
  <c r="BD69" i="2"/>
  <c r="BE69" i="2" s="1"/>
  <c r="BF69" i="2" s="1"/>
  <c r="V67" i="6" s="1"/>
  <c r="BD204" i="2"/>
  <c r="BE204" i="2" s="1"/>
  <c r="BF204" i="2" s="1"/>
  <c r="V202" i="6" s="1"/>
  <c r="BD20" i="2"/>
  <c r="BE20" i="2" s="1"/>
  <c r="BF20" i="2" s="1"/>
  <c r="V18" i="6" s="1"/>
  <c r="BD183" i="2"/>
  <c r="BE183" i="2" s="1"/>
  <c r="BF183" i="2" s="1"/>
  <c r="V181" i="6" s="1"/>
  <c r="BD90" i="2"/>
  <c r="BE90" i="2" s="1"/>
  <c r="BF90" i="2" s="1"/>
  <c r="V88" i="6" s="1"/>
  <c r="BD137" i="2"/>
  <c r="BE137" i="2" s="1"/>
  <c r="BF137" i="2" s="1"/>
  <c r="V135" i="6" s="1"/>
  <c r="BD133" i="2"/>
  <c r="BE133" i="2" s="1"/>
  <c r="BF133" i="2" s="1"/>
  <c r="V131" i="6" s="1"/>
  <c r="BD213" i="2"/>
  <c r="BE213" i="2" s="1"/>
  <c r="BF213" i="2" s="1"/>
  <c r="V211" i="6" s="1"/>
  <c r="BD314" i="2"/>
  <c r="BE314" i="2" s="1"/>
  <c r="BF314" i="2" s="1"/>
  <c r="V312" i="6" s="1"/>
  <c r="BD51" i="2"/>
  <c r="BE51" i="2" s="1"/>
  <c r="BF51" i="2" s="1"/>
  <c r="V49" i="6" s="1"/>
  <c r="BD75" i="2"/>
  <c r="BE75" i="2" s="1"/>
  <c r="BF75" i="2" s="1"/>
  <c r="V73" i="6" s="1"/>
  <c r="BD196" i="2"/>
  <c r="BE196" i="2" s="1"/>
  <c r="BF196" i="2" s="1"/>
  <c r="V194" i="6" s="1"/>
  <c r="BD257" i="2"/>
  <c r="BE257" i="2" s="1"/>
  <c r="BF257" i="2" s="1"/>
  <c r="V255" i="6" s="1"/>
  <c r="BD111" i="2"/>
  <c r="BE111" i="2" s="1"/>
  <c r="BF111" i="2" s="1"/>
  <c r="V109" i="6" s="1"/>
  <c r="BD36" i="2"/>
  <c r="BE36" i="2" s="1"/>
  <c r="BF36" i="2" s="1"/>
  <c r="V34" i="6" s="1"/>
  <c r="BD125" i="2"/>
  <c r="BE125" i="2" s="1"/>
  <c r="BF125" i="2" s="1"/>
  <c r="V123" i="6" s="1"/>
  <c r="BD263" i="2"/>
  <c r="BE263" i="2" s="1"/>
  <c r="BF263" i="2" s="1"/>
  <c r="V261" i="6" s="1"/>
  <c r="BD226" i="2"/>
  <c r="BE226" i="2" s="1"/>
  <c r="BF226" i="2" s="1"/>
  <c r="V224" i="6" s="1"/>
  <c r="BD17" i="2"/>
  <c r="BE17" i="2" s="1"/>
  <c r="BF17" i="2" s="1"/>
  <c r="V15" i="6" s="1"/>
  <c r="BD255" i="2"/>
  <c r="BE255" i="2" s="1"/>
  <c r="BF255" i="2" s="1"/>
  <c r="V253" i="6" s="1"/>
  <c r="BD276" i="2"/>
  <c r="BE276" i="2" s="1"/>
  <c r="BF276" i="2" s="1"/>
  <c r="V274" i="6" s="1"/>
  <c r="BD318" i="2"/>
  <c r="BE318" i="2" s="1"/>
  <c r="BF318" i="2" s="1"/>
  <c r="V316" i="6" s="1"/>
  <c r="BD74" i="2"/>
  <c r="BE74" i="2" s="1"/>
  <c r="BF74" i="2" s="1"/>
  <c r="V72" i="6" s="1"/>
  <c r="BD326" i="2"/>
  <c r="BE326" i="2" s="1"/>
  <c r="BF326" i="2" s="1"/>
  <c r="V324" i="6" s="1"/>
  <c r="BD202" i="2"/>
  <c r="BE202" i="2" s="1"/>
  <c r="BF202" i="2" s="1"/>
  <c r="V200" i="6" s="1"/>
  <c r="BD253" i="2"/>
  <c r="BE253" i="2" s="1"/>
  <c r="BF253" i="2" s="1"/>
  <c r="V251" i="6" s="1"/>
  <c r="BD123" i="2"/>
  <c r="BE123" i="2" s="1"/>
  <c r="BF123" i="2" s="1"/>
  <c r="V121" i="6" s="1"/>
  <c r="BD152" i="2"/>
  <c r="BE152" i="2" s="1"/>
  <c r="BF152" i="2" s="1"/>
  <c r="V150" i="6" s="1"/>
  <c r="BD294" i="2"/>
  <c r="BE294" i="2" s="1"/>
  <c r="BF294" i="2" s="1"/>
  <c r="V292" i="6" s="1"/>
  <c r="BD158" i="2"/>
  <c r="BE158" i="2" s="1"/>
  <c r="BF158" i="2" s="1"/>
  <c r="V156" i="6" s="1"/>
  <c r="BD25" i="2"/>
  <c r="BE25" i="2" s="1"/>
  <c r="BF25" i="2" s="1"/>
  <c r="V23" i="6" s="1"/>
  <c r="BD116" i="2"/>
  <c r="BE116" i="2" s="1"/>
  <c r="BF116" i="2" s="1"/>
  <c r="V114" i="6" s="1"/>
  <c r="BD323" i="2"/>
  <c r="BE323" i="2" s="1"/>
  <c r="BF323" i="2" s="1"/>
  <c r="V321" i="6" s="1"/>
  <c r="BD23" i="2"/>
  <c r="BE23" i="2" s="1"/>
  <c r="BF23" i="2" s="1"/>
  <c r="V21" i="6" s="1"/>
  <c r="BD340" i="2"/>
  <c r="BE340" i="2" s="1"/>
  <c r="BF340" i="2" s="1"/>
  <c r="V338" i="6" s="1"/>
  <c r="BD279" i="2"/>
  <c r="BE279" i="2" s="1"/>
  <c r="BF279" i="2" s="1"/>
  <c r="V277" i="6" s="1"/>
  <c r="BD185" i="2"/>
  <c r="BE185" i="2" s="1"/>
  <c r="BF185" i="2" s="1"/>
  <c r="V183" i="6" s="1"/>
  <c r="BD283" i="2"/>
  <c r="BE283" i="2" s="1"/>
  <c r="BF283" i="2" s="1"/>
  <c r="V281" i="6" s="1"/>
  <c r="BD118" i="2"/>
  <c r="BE118" i="2" s="1"/>
  <c r="BF118" i="2" s="1"/>
  <c r="V116" i="6" s="1"/>
  <c r="BD89" i="2"/>
  <c r="BE89" i="2" s="1"/>
  <c r="BF89" i="2" s="1"/>
  <c r="V87" i="6" s="1"/>
  <c r="BD320" i="2"/>
  <c r="BE320" i="2" s="1"/>
  <c r="BF320" i="2" s="1"/>
  <c r="V318" i="6" s="1"/>
  <c r="BD98" i="2"/>
  <c r="BE98" i="2" s="1"/>
  <c r="BF98" i="2" s="1"/>
  <c r="V96" i="6" s="1"/>
  <c r="BD334" i="2"/>
  <c r="BE334" i="2" s="1"/>
  <c r="BF334" i="2" s="1"/>
  <c r="V332" i="6" s="1"/>
  <c r="BD327" i="2"/>
  <c r="BE327" i="2" s="1"/>
  <c r="BF327" i="2" s="1"/>
  <c r="V325" i="6" s="1"/>
  <c r="BD229" i="2"/>
  <c r="BE229" i="2" s="1"/>
  <c r="BF229" i="2" s="1"/>
  <c r="V227" i="6" s="1"/>
  <c r="BD164" i="2"/>
  <c r="BE164" i="2" s="1"/>
  <c r="BF164" i="2" s="1"/>
  <c r="V162" i="6" s="1"/>
  <c r="BD337" i="2"/>
  <c r="BE337" i="2" s="1"/>
  <c r="BF337" i="2" s="1"/>
  <c r="V335" i="6" s="1"/>
  <c r="BD76" i="2"/>
  <c r="BE76" i="2" s="1"/>
  <c r="BF76" i="2" s="1"/>
  <c r="V74" i="6" s="1"/>
  <c r="BD254" i="2"/>
  <c r="BE254" i="2" s="1"/>
  <c r="BF254" i="2" s="1"/>
  <c r="V252" i="6" s="1"/>
  <c r="BD109" i="2"/>
  <c r="BE109" i="2" s="1"/>
  <c r="BF109" i="2" s="1"/>
  <c r="V107" i="6" s="1"/>
  <c r="BD243" i="2"/>
  <c r="BE243" i="2" s="1"/>
  <c r="BF243" i="2" s="1"/>
  <c r="V241" i="6" s="1"/>
  <c r="BD351" i="2"/>
  <c r="BE351" i="2" s="1"/>
  <c r="BF351" i="2" s="1"/>
  <c r="V349" i="6" s="1"/>
  <c r="BD144" i="2"/>
  <c r="BE144" i="2" s="1"/>
  <c r="BF144" i="2" s="1"/>
  <c r="V142" i="6" s="1"/>
  <c r="BD179" i="2"/>
  <c r="BE179" i="2" s="1"/>
  <c r="BF179" i="2" s="1"/>
  <c r="V177" i="6" s="1"/>
  <c r="BD260" i="2"/>
  <c r="BE260" i="2" s="1"/>
  <c r="BF260" i="2" s="1"/>
  <c r="V258" i="6" s="1"/>
  <c r="BD93" i="2"/>
  <c r="BE93" i="2" s="1"/>
  <c r="BF93" i="2" s="1"/>
  <c r="V91" i="6" s="1"/>
  <c r="BD46" i="2"/>
  <c r="BE46" i="2" s="1"/>
  <c r="BF46" i="2" s="1"/>
  <c r="V44" i="6" s="1"/>
  <c r="BD269" i="2"/>
  <c r="BE269" i="2" s="1"/>
  <c r="BF269" i="2" s="1"/>
  <c r="V267" i="6" s="1"/>
  <c r="BD161" i="2"/>
  <c r="BE161" i="2" s="1"/>
  <c r="BF161" i="2" s="1"/>
  <c r="V159" i="6" s="1"/>
  <c r="BD178" i="2"/>
  <c r="BE178" i="2" s="1"/>
  <c r="BF178" i="2" s="1"/>
  <c r="V176" i="6" s="1"/>
  <c r="BD345" i="2"/>
  <c r="BE345" i="2" s="1"/>
  <c r="BF345" i="2" s="1"/>
  <c r="V343" i="6" s="1"/>
  <c r="BD209" i="2"/>
  <c r="BE209" i="2" s="1"/>
  <c r="BF209" i="2" s="1"/>
  <c r="V207" i="6" s="1"/>
  <c r="BD77" i="2"/>
  <c r="BE77" i="2" s="1"/>
  <c r="BF77" i="2" s="1"/>
  <c r="V75" i="6" s="1"/>
  <c r="BD344" i="2"/>
  <c r="BE344" i="2" s="1"/>
  <c r="BF344" i="2" s="1"/>
  <c r="V342" i="6" s="1"/>
  <c r="BD24" i="2"/>
  <c r="BE24" i="2" s="1"/>
  <c r="BF24" i="2" s="1"/>
  <c r="V22" i="6" s="1"/>
  <c r="BD59" i="2"/>
  <c r="BE59" i="2" s="1"/>
  <c r="BF59" i="2" s="1"/>
  <c r="V57" i="6" s="1"/>
  <c r="BD270" i="2"/>
  <c r="BE270" i="2" s="1"/>
  <c r="BF270" i="2" s="1"/>
  <c r="V268" i="6" s="1"/>
  <c r="BD156" i="2"/>
  <c r="BE156" i="2" s="1"/>
  <c r="BF156" i="2" s="1"/>
  <c r="V154" i="6" s="1"/>
  <c r="BD166" i="2"/>
  <c r="BE166" i="2" s="1"/>
  <c r="BF166" i="2" s="1"/>
  <c r="V164" i="6" s="1"/>
  <c r="BD187" i="2"/>
  <c r="BE187" i="2" s="1"/>
  <c r="BF187" i="2" s="1"/>
  <c r="V185" i="6" s="1"/>
  <c r="BD246" i="2"/>
  <c r="BE246" i="2" s="1"/>
  <c r="BF246" i="2" s="1"/>
  <c r="V244" i="6" s="1"/>
  <c r="BD142" i="2"/>
  <c r="BE142" i="2" s="1"/>
  <c r="BF142" i="2" s="1"/>
  <c r="V140" i="6" s="1"/>
  <c r="BD265" i="2"/>
  <c r="BE265" i="2" s="1"/>
  <c r="BF265" i="2" s="1"/>
  <c r="V263" i="6" s="1"/>
  <c r="BD84" i="2"/>
  <c r="BE84" i="2" s="1"/>
  <c r="BF84" i="2" s="1"/>
  <c r="V82" i="6" s="1"/>
  <c r="BD26" i="2"/>
  <c r="BE26" i="2" s="1"/>
  <c r="BF26" i="2" s="1"/>
  <c r="V24" i="6" s="1"/>
  <c r="BD190" i="2"/>
  <c r="BE190" i="2" s="1"/>
  <c r="BF190" i="2" s="1"/>
  <c r="V188" i="6" s="1"/>
  <c r="BD62" i="2"/>
  <c r="BE62" i="2" s="1"/>
  <c r="BF62" i="2" s="1"/>
  <c r="V60" i="6" s="1"/>
  <c r="BD330" i="2"/>
  <c r="BE330" i="2" s="1"/>
  <c r="BF330" i="2" s="1"/>
  <c r="V328" i="6" s="1"/>
  <c r="BD32" i="2"/>
  <c r="BE32" i="2" s="1"/>
  <c r="BF32" i="2" s="1"/>
  <c r="V30" i="6" s="1"/>
  <c r="BD324" i="2"/>
  <c r="BE324" i="2" s="1"/>
  <c r="BF324" i="2" s="1"/>
  <c r="V322" i="6" s="1"/>
  <c r="BD237" i="2"/>
  <c r="BE237" i="2" s="1"/>
  <c r="BF237" i="2" s="1"/>
  <c r="V235" i="6" s="1"/>
  <c r="BD129" i="2"/>
  <c r="BE129" i="2" s="1"/>
  <c r="BF129" i="2" s="1"/>
  <c r="V127" i="6" s="1"/>
  <c r="BD355" i="2"/>
  <c r="BE355" i="2" s="1"/>
  <c r="BF355" i="2" s="1"/>
  <c r="V353" i="6" s="1"/>
  <c r="BD19" i="2"/>
  <c r="BE19" i="2" s="1"/>
  <c r="BF19" i="2" s="1"/>
  <c r="V17" i="6" s="1"/>
  <c r="BD176" i="2"/>
  <c r="BE176" i="2" s="1"/>
  <c r="BF176" i="2" s="1"/>
  <c r="V174" i="6" s="1"/>
  <c r="BD127" i="2"/>
  <c r="BE127" i="2" s="1"/>
  <c r="BF127" i="2" s="1"/>
  <c r="V125" i="6" s="1"/>
  <c r="BD315" i="2"/>
  <c r="BE315" i="2" s="1"/>
  <c r="BF315" i="2" s="1"/>
  <c r="V313" i="6" s="1"/>
  <c r="BD297" i="2"/>
  <c r="BE297" i="2" s="1"/>
  <c r="BF297" i="2" s="1"/>
  <c r="V295" i="6" s="1"/>
  <c r="BD346" i="2"/>
  <c r="BE346" i="2" s="1"/>
  <c r="BF346" i="2" s="1"/>
  <c r="V344" i="6" s="1"/>
  <c r="BD101" i="2"/>
  <c r="BE101" i="2" s="1"/>
  <c r="BF101" i="2" s="1"/>
  <c r="V99" i="6" s="1"/>
  <c r="BD48" i="2"/>
  <c r="BE48" i="2" s="1"/>
  <c r="BF48" i="2" s="1"/>
  <c r="V46" i="6" s="1"/>
  <c r="BD97" i="2"/>
  <c r="BE97" i="2" s="1"/>
  <c r="BF97" i="2" s="1"/>
  <c r="V95" i="6" s="1"/>
  <c r="BD281" i="2"/>
  <c r="BE281" i="2" s="1"/>
  <c r="BF281" i="2" s="1"/>
  <c r="V279" i="6" s="1"/>
  <c r="BD203" i="2"/>
  <c r="BE203" i="2" s="1"/>
  <c r="BF203" i="2" s="1"/>
  <c r="V201" i="6" s="1"/>
  <c r="BD247" i="2"/>
  <c r="BE247" i="2" s="1"/>
  <c r="BF247" i="2" s="1"/>
  <c r="V245" i="6" s="1"/>
  <c r="BD173" i="2"/>
  <c r="BE173" i="2" s="1"/>
  <c r="BF173" i="2" s="1"/>
  <c r="V171" i="6" s="1"/>
  <c r="BD342" i="2"/>
  <c r="BE342" i="2" s="1"/>
  <c r="BF342" i="2" s="1"/>
  <c r="V340" i="6" s="1"/>
  <c r="BD234" i="2"/>
  <c r="BE234" i="2" s="1"/>
  <c r="BF234" i="2" s="1"/>
  <c r="V232" i="6" s="1"/>
  <c r="BD170" i="2"/>
  <c r="BE170" i="2" s="1"/>
  <c r="BF170" i="2" s="1"/>
  <c r="V168" i="6" s="1"/>
  <c r="BD38" i="2"/>
  <c r="BE38" i="2" s="1"/>
  <c r="BF38" i="2" s="1"/>
  <c r="V36" i="6" s="1"/>
  <c r="BD292" i="2"/>
  <c r="BE292" i="2" s="1"/>
  <c r="BF292" i="2" s="1"/>
  <c r="V290" i="6" s="1"/>
  <c r="BD27" i="2"/>
  <c r="BE27" i="2" s="1"/>
  <c r="BF27" i="2" s="1"/>
  <c r="V25" i="6" s="1"/>
  <c r="BD306" i="2"/>
  <c r="BE306" i="2" s="1"/>
  <c r="BF306" i="2" s="1"/>
  <c r="V304" i="6" s="1"/>
  <c r="BD56" i="2"/>
  <c r="BE56" i="2" s="1"/>
  <c r="BF56" i="2" s="1"/>
  <c r="V54" i="6" s="1"/>
  <c r="BD71" i="2"/>
  <c r="BE71" i="2" s="1"/>
  <c r="BF71" i="2" s="1"/>
  <c r="V69" i="6" s="1"/>
  <c r="BD268" i="2"/>
  <c r="BE268" i="2" s="1"/>
  <c r="BF268" i="2" s="1"/>
  <c r="V266" i="6" s="1"/>
  <c r="BD154" i="2"/>
  <c r="BE154" i="2" s="1"/>
  <c r="BF154" i="2" s="1"/>
  <c r="V152" i="6" s="1"/>
  <c r="BD94" i="2"/>
  <c r="BE94" i="2" s="1"/>
  <c r="BF94" i="2" s="1"/>
  <c r="V92" i="6" s="1"/>
  <c r="BD274" i="2"/>
  <c r="BE274" i="2" s="1"/>
  <c r="BF274" i="2" s="1"/>
  <c r="V272" i="6" s="1"/>
  <c r="BD328" i="2"/>
  <c r="BE328" i="2" s="1"/>
  <c r="BF328" i="2" s="1"/>
  <c r="V326" i="6" s="1"/>
  <c r="BD273" i="2"/>
  <c r="BE273" i="2" s="1"/>
  <c r="BF273" i="2" s="1"/>
  <c r="V271" i="6" s="1"/>
  <c r="BD113" i="2"/>
  <c r="BE113" i="2" s="1"/>
  <c r="BF113" i="2" s="1"/>
  <c r="V111" i="6" s="1"/>
  <c r="BD311" i="2"/>
  <c r="BE311" i="2" s="1"/>
  <c r="BF311" i="2" s="1"/>
  <c r="V309" i="6" s="1"/>
  <c r="BD198" i="2"/>
  <c r="BE198" i="2" s="1"/>
  <c r="BF198" i="2" s="1"/>
  <c r="V196" i="6" s="1"/>
  <c r="BD231" i="2"/>
  <c r="BE231" i="2" s="1"/>
  <c r="BF231" i="2" s="1"/>
  <c r="V229" i="6" s="1"/>
  <c r="BD16" i="2"/>
  <c r="BE16" i="2" s="1"/>
  <c r="BF16" i="2" s="1"/>
  <c r="V14" i="6" s="1"/>
  <c r="BD132" i="2"/>
  <c r="BE132" i="2" s="1"/>
  <c r="BF132" i="2" s="1"/>
  <c r="V130" i="6" s="1"/>
  <c r="BD316" i="2"/>
  <c r="BE316" i="2" s="1"/>
  <c r="BF316" i="2" s="1"/>
  <c r="V314" i="6" s="1"/>
  <c r="BD313" i="2"/>
  <c r="BE313" i="2" s="1"/>
  <c r="BF313" i="2" s="1"/>
  <c r="V311" i="6" s="1"/>
  <c r="BD349" i="2"/>
  <c r="BE349" i="2" s="1"/>
  <c r="BF349" i="2" s="1"/>
  <c r="V347" i="6" s="1"/>
  <c r="BD37" i="2"/>
  <c r="BE37" i="2" s="1"/>
  <c r="BF37" i="2" s="1"/>
  <c r="V35" i="6" s="1"/>
  <c r="BD42" i="2"/>
  <c r="BE42" i="2" s="1"/>
  <c r="BF42" i="2" s="1"/>
  <c r="V40" i="6" s="1"/>
  <c r="BD28" i="2"/>
  <c r="BE28" i="2" s="1"/>
  <c r="BF28" i="2" s="1"/>
  <c r="V26" i="6" s="1"/>
  <c r="BD61" i="2"/>
  <c r="BE61" i="2" s="1"/>
  <c r="BF61" i="2" s="1"/>
  <c r="V59" i="6" s="1"/>
  <c r="BD91" i="2"/>
  <c r="BE91" i="2" s="1"/>
  <c r="BF91" i="2" s="1"/>
  <c r="V89" i="6" s="1"/>
  <c r="BD141" i="2"/>
  <c r="BE141" i="2" s="1"/>
  <c r="BF141" i="2" s="1"/>
  <c r="V139" i="6" s="1"/>
  <c r="BD343" i="2"/>
  <c r="BE343" i="2" s="1"/>
  <c r="BF343" i="2" s="1"/>
  <c r="V341" i="6" s="1"/>
  <c r="BD220" i="2"/>
  <c r="BE220" i="2" s="1"/>
  <c r="BF220" i="2" s="1"/>
  <c r="V218" i="6" s="1"/>
  <c r="BD331" i="2"/>
  <c r="BE331" i="2" s="1"/>
  <c r="BF331" i="2" s="1"/>
  <c r="V329" i="6" s="1"/>
  <c r="BD83" i="2"/>
  <c r="BE83" i="2" s="1"/>
  <c r="BF83" i="2" s="1"/>
  <c r="V81" i="6" s="1"/>
  <c r="BD143" i="2"/>
  <c r="BE143" i="2" s="1"/>
  <c r="BF143" i="2" s="1"/>
  <c r="V141" i="6" s="1"/>
  <c r="BD22" i="2"/>
  <c r="BE22" i="2" s="1"/>
  <c r="BF22" i="2" s="1"/>
  <c r="V20" i="6" s="1"/>
  <c r="BD289" i="2"/>
  <c r="BE289" i="2" s="1"/>
  <c r="BF289" i="2" s="1"/>
  <c r="V287" i="6" s="1"/>
  <c r="BD193" i="2"/>
  <c r="BE193" i="2" s="1"/>
  <c r="BF193" i="2" s="1"/>
  <c r="V191" i="6" s="1"/>
  <c r="BD119" i="2"/>
  <c r="BE119" i="2" s="1"/>
  <c r="BF119" i="2" s="1"/>
  <c r="V117" i="6" s="1"/>
  <c r="BD165" i="2"/>
  <c r="BE165" i="2" s="1"/>
  <c r="BF165" i="2" s="1"/>
  <c r="V163" i="6" s="1"/>
  <c r="BD112" i="2"/>
  <c r="BE112" i="2" s="1"/>
  <c r="BF112" i="2" s="1"/>
  <c r="V110" i="6" s="1"/>
  <c r="BD232" i="2"/>
  <c r="BE232" i="2" s="1"/>
  <c r="BF232" i="2" s="1"/>
  <c r="V230" i="6" s="1"/>
  <c r="BD124" i="2"/>
  <c r="BE124" i="2" s="1"/>
  <c r="BF124" i="2" s="1"/>
  <c r="V122" i="6" s="1"/>
  <c r="BD280" i="2"/>
  <c r="BE280" i="2" s="1"/>
  <c r="BF280" i="2" s="1"/>
  <c r="V278" i="6" s="1"/>
  <c r="BD312" i="2"/>
  <c r="BE312" i="2" s="1"/>
  <c r="BF312" i="2" s="1"/>
  <c r="V310" i="6" s="1"/>
  <c r="BD228" i="2"/>
  <c r="BE228" i="2" s="1"/>
  <c r="BF228" i="2" s="1"/>
  <c r="V226" i="6" s="1"/>
  <c r="BD200" i="2"/>
  <c r="BE200" i="2" s="1"/>
  <c r="BF200" i="2" s="1"/>
  <c r="V198" i="6" s="1"/>
  <c r="BD244" i="2"/>
  <c r="BE244" i="2" s="1"/>
  <c r="BF244" i="2" s="1"/>
  <c r="V242" i="6" s="1"/>
  <c r="BD188" i="2"/>
  <c r="BE188" i="2" s="1"/>
  <c r="BF188" i="2" s="1"/>
  <c r="V186" i="6" s="1"/>
  <c r="BD301" i="2"/>
  <c r="BE301" i="2" s="1"/>
  <c r="BF301" i="2" s="1"/>
  <c r="V299" i="6" s="1"/>
  <c r="BD169" i="2"/>
  <c r="BE169" i="2" s="1"/>
  <c r="BF169" i="2" s="1"/>
  <c r="V167" i="6" s="1"/>
  <c r="BD99" i="2"/>
  <c r="BE99" i="2" s="1"/>
  <c r="BF99" i="2" s="1"/>
  <c r="V97" i="6" s="1"/>
  <c r="BD317" i="2"/>
  <c r="BE317" i="2" s="1"/>
  <c r="BF317" i="2" s="1"/>
  <c r="V315" i="6" s="1"/>
  <c r="BD175" i="2"/>
  <c r="BE175" i="2" s="1"/>
  <c r="BF175" i="2" s="1"/>
  <c r="V173" i="6" s="1"/>
  <c r="BD236" i="2"/>
  <c r="BE236" i="2" s="1"/>
  <c r="BF236" i="2" s="1"/>
  <c r="V234" i="6" s="1"/>
  <c r="BD82" i="2"/>
  <c r="BE82" i="2" s="1"/>
  <c r="BF82" i="2" s="1"/>
  <c r="V80" i="6" s="1"/>
  <c r="BD261" i="2"/>
  <c r="BE261" i="2" s="1"/>
  <c r="BF261" i="2" s="1"/>
  <c r="V259" i="6" s="1"/>
  <c r="BD35" i="2"/>
  <c r="BE35" i="2" s="1"/>
  <c r="BF35" i="2" s="1"/>
  <c r="V33" i="6" s="1"/>
  <c r="BD57" i="2"/>
  <c r="BE57" i="2" s="1"/>
  <c r="BF57" i="2" s="1"/>
  <c r="V55" i="6" s="1"/>
  <c r="BD168" i="2"/>
  <c r="BE168" i="2" s="1"/>
  <c r="BF168" i="2" s="1"/>
  <c r="V166" i="6" s="1"/>
  <c r="BD299" i="2"/>
  <c r="BE299" i="2" s="1"/>
  <c r="BF299" i="2" s="1"/>
  <c r="V297" i="6" s="1"/>
  <c r="H18" i="6"/>
  <c r="T18" i="6" s="1"/>
  <c r="J18" i="6"/>
  <c r="F347" i="5"/>
  <c r="AB349" i="2"/>
  <c r="F213" i="5"/>
  <c r="AB215" i="2"/>
  <c r="F198" i="5"/>
  <c r="AB200" i="2"/>
  <c r="F131" i="5"/>
  <c r="AB133" i="2"/>
  <c r="AB316" i="2"/>
  <c r="F314" i="5"/>
  <c r="AB308" i="2"/>
  <c r="F306" i="5"/>
  <c r="F287" i="5"/>
  <c r="AB289" i="2"/>
  <c r="AB207" i="2"/>
  <c r="F205" i="5"/>
  <c r="F63" i="5"/>
  <c r="AB65" i="2"/>
  <c r="F117" i="5"/>
  <c r="AB119" i="2"/>
  <c r="V9" i="5"/>
  <c r="H116" i="6"/>
  <c r="T116" i="6" s="1"/>
  <c r="J116" i="6"/>
  <c r="F242" i="5"/>
  <c r="AB244" i="2"/>
  <c r="AB194" i="2"/>
  <c r="F192" i="5"/>
  <c r="H19" i="3"/>
  <c r="AB66" i="2"/>
  <c r="F64" i="5"/>
  <c r="F143" i="5"/>
  <c r="AB145" i="2"/>
  <c r="AB42" i="2"/>
  <c r="F40" i="5"/>
  <c r="F86" i="5"/>
  <c r="AB88" i="2"/>
  <c r="F210" i="5"/>
  <c r="AB212" i="2"/>
  <c r="AB324" i="2"/>
  <c r="F322" i="5"/>
  <c r="AB142" i="2"/>
  <c r="F140" i="5"/>
  <c r="F260" i="5"/>
  <c r="AB262" i="2"/>
  <c r="AB87" i="2"/>
  <c r="F85" i="5"/>
  <c r="F134" i="5"/>
  <c r="AB136" i="2"/>
  <c r="F34" i="5"/>
  <c r="AB36" i="2"/>
  <c r="F148" i="5"/>
  <c r="AB150" i="2"/>
  <c r="F241" i="5"/>
  <c r="AB243" i="2"/>
  <c r="F32" i="5"/>
  <c r="AB34" i="2"/>
  <c r="F307" i="5"/>
  <c r="AB309" i="2"/>
  <c r="AB190" i="2"/>
  <c r="F188" i="5"/>
  <c r="AB135" i="2"/>
  <c r="F133" i="5"/>
  <c r="F204" i="5"/>
  <c r="AB206" i="2"/>
  <c r="AB320" i="2"/>
  <c r="F318" i="5"/>
  <c r="AB27" i="2"/>
  <c r="F25" i="5"/>
  <c r="AB252" i="2"/>
  <c r="F250" i="5"/>
  <c r="J85" i="6"/>
  <c r="H85" i="6"/>
  <c r="T85" i="6" s="1"/>
  <c r="F48" i="5"/>
  <c r="AB50" i="2"/>
  <c r="F122" i="5"/>
  <c r="AB124" i="2"/>
  <c r="F219" i="5"/>
  <c r="AB221" i="2"/>
  <c r="F225" i="5"/>
  <c r="AB227" i="2"/>
  <c r="AB84" i="2"/>
  <c r="F82" i="5"/>
  <c r="F256" i="5"/>
  <c r="AB258" i="2"/>
  <c r="AB242" i="2"/>
  <c r="F240" i="5"/>
  <c r="J311" i="6"/>
  <c r="H311" i="6"/>
  <c r="T311" i="6" s="1"/>
  <c r="AK367" i="2"/>
  <c r="H28" i="3"/>
  <c r="J28" i="3" s="1"/>
  <c r="H141" i="6"/>
  <c r="T141" i="6" s="1"/>
  <c r="J141" i="6"/>
  <c r="AK363" i="2"/>
  <c r="F275" i="5"/>
  <c r="AB277" i="2"/>
  <c r="F335" i="5"/>
  <c r="AB337" i="2"/>
  <c r="AB348" i="2"/>
  <c r="F346" i="5"/>
  <c r="AB155" i="2"/>
  <c r="F153" i="5"/>
  <c r="AB327" i="2"/>
  <c r="F325" i="5"/>
  <c r="AB229" i="2"/>
  <c r="F227" i="5"/>
  <c r="F150" i="5"/>
  <c r="AB152" i="2"/>
  <c r="F266" i="5"/>
  <c r="AB268" i="2"/>
  <c r="AB163" i="2"/>
  <c r="F161" i="5"/>
  <c r="AB37" i="2"/>
  <c r="F35" i="5"/>
  <c r="AB210" i="2"/>
  <c r="F208" i="5"/>
  <c r="F216" i="5"/>
  <c r="AB218" i="2"/>
  <c r="F8" i="5"/>
  <c r="AB10" i="2"/>
  <c r="AB260" i="2"/>
  <c r="F258" i="5"/>
  <c r="AB63" i="2"/>
  <c r="F61" i="5"/>
  <c r="AB144" i="2"/>
  <c r="F142" i="5"/>
  <c r="F97" i="5"/>
  <c r="AB99" i="2"/>
  <c r="AB293" i="2"/>
  <c r="F291" i="5"/>
  <c r="AB311" i="2"/>
  <c r="F309" i="5"/>
  <c r="F298" i="5"/>
  <c r="AB300" i="2"/>
  <c r="F77" i="5"/>
  <c r="AB79" i="2"/>
  <c r="F71" i="5"/>
  <c r="AB73" i="2"/>
  <c r="J82" i="6"/>
  <c r="H82" i="6"/>
  <c r="T82" i="6" s="1"/>
  <c r="J111" i="6"/>
  <c r="H111" i="6"/>
  <c r="T111" i="6" s="1"/>
  <c r="J171" i="6"/>
  <c r="H171" i="6"/>
  <c r="T171" i="6" s="1"/>
  <c r="AB109" i="2"/>
  <c r="F107" i="5"/>
  <c r="AB141" i="2"/>
  <c r="F139" i="5"/>
  <c r="AB239" i="2"/>
  <c r="F237" i="5"/>
  <c r="F126" i="5"/>
  <c r="AB128" i="2"/>
  <c r="AB301" i="2"/>
  <c r="F299" i="5"/>
  <c r="AB265" i="2"/>
  <c r="F263" i="5"/>
  <c r="AB319" i="2"/>
  <c r="F317" i="5"/>
  <c r="F81" i="5"/>
  <c r="AB83" i="2"/>
  <c r="J120" i="6"/>
  <c r="H120" i="6"/>
  <c r="F75" i="5"/>
  <c r="AB77" i="2"/>
  <c r="F26" i="5"/>
  <c r="AB28" i="2"/>
  <c r="AB189" i="2"/>
  <c r="F187" i="5"/>
  <c r="AB245" i="2"/>
  <c r="F243" i="5"/>
  <c r="F76" i="5"/>
  <c r="AB78" i="2"/>
  <c r="AB271" i="2"/>
  <c r="F269" i="5"/>
  <c r="AB353" i="2"/>
  <c r="F351" i="5"/>
  <c r="F218" i="5"/>
  <c r="AB220" i="2"/>
  <c r="F62" i="5"/>
  <c r="AB64" i="2"/>
  <c r="AB182" i="2"/>
  <c r="F180" i="5"/>
  <c r="F308" i="5"/>
  <c r="AB310" i="2"/>
  <c r="AB247" i="2"/>
  <c r="F245" i="5"/>
  <c r="F285" i="5"/>
  <c r="AB287" i="2"/>
  <c r="F312" i="5"/>
  <c r="AB314" i="2"/>
  <c r="F156" i="5"/>
  <c r="AB158" i="2"/>
  <c r="F337" i="5"/>
  <c r="AB339" i="2"/>
  <c r="AB351" i="2"/>
  <c r="F349" i="5"/>
  <c r="F327" i="5"/>
  <c r="AB329" i="2"/>
  <c r="F214" i="5"/>
  <c r="AB216" i="2"/>
  <c r="AB48" i="2"/>
  <c r="F46" i="5"/>
  <c r="AB111" i="2"/>
  <c r="F109" i="5"/>
  <c r="AB31" i="2"/>
  <c r="F29" i="5"/>
  <c r="AB313" i="2"/>
  <c r="F311" i="5"/>
  <c r="AB224" i="2"/>
  <c r="F222" i="5"/>
  <c r="F123" i="5"/>
  <c r="AB125" i="2"/>
  <c r="F44" i="5"/>
  <c r="AB46" i="2"/>
  <c r="AB17" i="2"/>
  <c r="F15" i="5"/>
  <c r="F7" i="5"/>
  <c r="AB9" i="2"/>
  <c r="AA359" i="2"/>
  <c r="AC364" i="2" s="1"/>
  <c r="F19" i="3" s="1"/>
  <c r="F160" i="5"/>
  <c r="AB162" i="2"/>
  <c r="J244" i="6"/>
  <c r="H244" i="6"/>
  <c r="T244" i="6" s="1"/>
  <c r="H130" i="6"/>
  <c r="T130" i="6" s="1"/>
  <c r="J130" i="6"/>
  <c r="F83" i="5"/>
  <c r="AB85" i="2"/>
  <c r="F53" i="5"/>
  <c r="AB55" i="2"/>
  <c r="F313" i="5"/>
  <c r="AB315" i="2"/>
  <c r="F333" i="5"/>
  <c r="AB335" i="2"/>
  <c r="AB317" i="2"/>
  <c r="F315" i="5"/>
  <c r="F334" i="5"/>
  <c r="AB336" i="2"/>
  <c r="F193" i="5"/>
  <c r="AB195" i="2"/>
  <c r="AB281" i="2"/>
  <c r="F279" i="5"/>
  <c r="AB278" i="2"/>
  <c r="F276" i="5"/>
  <c r="AB157" i="2"/>
  <c r="F155" i="5"/>
  <c r="F217" i="5"/>
  <c r="AB219" i="2"/>
  <c r="F338" i="5"/>
  <c r="AB340" i="2"/>
  <c r="H265" i="6"/>
  <c r="T265" i="6" s="1"/>
  <c r="J265" i="6"/>
  <c r="H266" i="6"/>
  <c r="T266" i="6" s="1"/>
  <c r="J266" i="6"/>
  <c r="J48" i="6"/>
  <c r="H48" i="6"/>
  <c r="T48" i="6" s="1"/>
  <c r="F283" i="5"/>
  <c r="AB285" i="2"/>
  <c r="AB257" i="2"/>
  <c r="F255" i="5"/>
  <c r="F292" i="5"/>
  <c r="AB294" i="2"/>
  <c r="F176" i="5"/>
  <c r="AB178" i="2"/>
  <c r="AB21" i="2"/>
  <c r="F19" i="5"/>
  <c r="AB266" i="2"/>
  <c r="F264" i="5"/>
  <c r="AO9" i="2"/>
  <c r="AN359" i="2"/>
  <c r="AG368" i="2" s="1"/>
  <c r="F99" i="5"/>
  <c r="AB101" i="2"/>
  <c r="F108" i="5"/>
  <c r="AB110" i="2"/>
  <c r="AB96" i="2"/>
  <c r="F94" i="5"/>
  <c r="F332" i="5"/>
  <c r="AB334" i="2"/>
  <c r="AB137" i="2"/>
  <c r="F135" i="5"/>
  <c r="AB181" i="2"/>
  <c r="F179" i="5"/>
  <c r="AB296" i="2"/>
  <c r="F294" i="5"/>
  <c r="F120" i="5"/>
  <c r="AB122" i="2"/>
  <c r="F252" i="5"/>
  <c r="AB254" i="2"/>
  <c r="F189" i="5"/>
  <c r="AB191" i="2"/>
  <c r="J182" i="6"/>
  <c r="H182" i="6"/>
  <c r="T182" i="6" s="1"/>
  <c r="AB246" i="2"/>
  <c r="F244" i="5"/>
  <c r="F27" i="5"/>
  <c r="AB29" i="2"/>
  <c r="AB104" i="2"/>
  <c r="F102" i="5"/>
  <c r="AB276" i="2"/>
  <c r="F274" i="5"/>
  <c r="F356" i="6"/>
  <c r="J315" i="6"/>
  <c r="H315" i="6"/>
  <c r="T315" i="6" s="1"/>
  <c r="AB286" i="2"/>
  <c r="F284" i="5"/>
  <c r="D356" i="5"/>
  <c r="F329" i="5"/>
  <c r="AB331" i="2"/>
  <c r="AB269" i="2"/>
  <c r="F267" i="5"/>
  <c r="H94" i="6"/>
  <c r="T94" i="6" s="1"/>
  <c r="J94" i="6"/>
  <c r="H113" i="6"/>
  <c r="T113" i="6" s="1"/>
  <c r="J113" i="6"/>
  <c r="AB58" i="2"/>
  <c r="F56" i="5"/>
  <c r="AB38" i="2"/>
  <c r="F36" i="5"/>
  <c r="AB241" i="2"/>
  <c r="F239" i="5"/>
  <c r="AB305" i="2"/>
  <c r="F303" i="5"/>
  <c r="F55" i="5"/>
  <c r="AB57" i="2"/>
  <c r="F202" i="5"/>
  <c r="AB204" i="2"/>
  <c r="AB52" i="2"/>
  <c r="F50" i="5"/>
  <c r="AB114" i="2"/>
  <c r="F112" i="5"/>
  <c r="AB231" i="2"/>
  <c r="F229" i="5"/>
  <c r="F295" i="5"/>
  <c r="AB297" i="2"/>
  <c r="AB56" i="2"/>
  <c r="F54" i="5"/>
  <c r="F174" i="5"/>
  <c r="AB176" i="2"/>
  <c r="F310" i="5"/>
  <c r="AB312" i="2"/>
  <c r="F228" i="5"/>
  <c r="AB230" i="2"/>
  <c r="F320" i="5"/>
  <c r="AB322" i="2"/>
  <c r="AB303" i="2"/>
  <c r="F301" i="5"/>
  <c r="F38" i="5"/>
  <c r="AB40" i="2"/>
  <c r="AB251" i="2"/>
  <c r="F249" i="5"/>
  <c r="F42" i="5"/>
  <c r="AB44" i="2"/>
  <c r="AB248" i="2"/>
  <c r="F246" i="5"/>
  <c r="F145" i="5"/>
  <c r="AB147" i="2"/>
  <c r="F197" i="5"/>
  <c r="AB199" i="2"/>
  <c r="F101" i="5"/>
  <c r="AB103" i="2"/>
  <c r="F132" i="5"/>
  <c r="AB134" i="2"/>
  <c r="J175" i="6"/>
  <c r="H175" i="6"/>
  <c r="J55" i="6"/>
  <c r="H55" i="6"/>
  <c r="T55" i="6" s="1"/>
  <c r="H13" i="6"/>
  <c r="AE359" i="2"/>
  <c r="AC369" i="2" s="1"/>
  <c r="F32" i="3" s="1"/>
  <c r="J13" i="6"/>
  <c r="H44" i="6"/>
  <c r="T44" i="6" s="1"/>
  <c r="J44" i="6"/>
  <c r="H29" i="6"/>
  <c r="T29" i="6" s="1"/>
  <c r="J29" i="6"/>
  <c r="AB26" i="2"/>
  <c r="F24" i="5"/>
  <c r="AB113" i="2"/>
  <c r="F111" i="5"/>
  <c r="AB345" i="2"/>
  <c r="F343" i="5"/>
  <c r="F354" i="5"/>
  <c r="AB356" i="2"/>
  <c r="F345" i="5"/>
  <c r="AB347" i="2"/>
  <c r="AB22" i="2"/>
  <c r="F20" i="5"/>
  <c r="AB13" i="2"/>
  <c r="F11" i="5"/>
  <c r="F146" i="5"/>
  <c r="AB148" i="2"/>
  <c r="J208" i="6"/>
  <c r="H208" i="6"/>
  <c r="T208" i="6" s="1"/>
  <c r="L9" i="5"/>
  <c r="L356" i="5" s="1"/>
  <c r="AL359" i="2"/>
  <c r="AG365" i="2" s="1"/>
  <c r="AB153" i="2"/>
  <c r="F151" i="5"/>
  <c r="AB253" i="2"/>
  <c r="F251" i="5"/>
  <c r="F191" i="5"/>
  <c r="AB193" i="2"/>
  <c r="F319" i="5"/>
  <c r="AB321" i="2"/>
  <c r="F157" i="5"/>
  <c r="AB159" i="2"/>
  <c r="F293" i="5"/>
  <c r="AB295" i="2"/>
  <c r="AB185" i="2"/>
  <c r="F183" i="5"/>
  <c r="AB228" i="2"/>
  <c r="F226" i="5"/>
  <c r="AB20" i="2"/>
  <c r="F18" i="5"/>
  <c r="F93" i="5"/>
  <c r="AB95" i="2"/>
  <c r="AB154" i="2"/>
  <c r="F152" i="5"/>
  <c r="F91" i="5"/>
  <c r="AB93" i="2"/>
  <c r="F78" i="5"/>
  <c r="AB80" i="2"/>
  <c r="AB328" i="2"/>
  <c r="F326" i="5"/>
  <c r="F265" i="5"/>
  <c r="AB267" i="2"/>
  <c r="F103" i="5"/>
  <c r="AB105" i="2"/>
  <c r="AB132" i="2"/>
  <c r="F130" i="5"/>
  <c r="AB272" i="2"/>
  <c r="F270" i="5"/>
  <c r="AB151" i="2"/>
  <c r="F149" i="5"/>
  <c r="AB354" i="2"/>
  <c r="F352" i="5"/>
  <c r="AB43" i="2"/>
  <c r="F41" i="5"/>
  <c r="F14" i="5"/>
  <c r="AB16" i="2"/>
  <c r="H149" i="6"/>
  <c r="T149" i="6" s="1"/>
  <c r="J149" i="6"/>
  <c r="J242" i="6"/>
  <c r="H242" i="6"/>
  <c r="T242" i="6" s="1"/>
  <c r="F175" i="5"/>
  <c r="AB177" i="2"/>
  <c r="F164" i="5"/>
  <c r="AB166" i="2"/>
  <c r="AB306" i="2"/>
  <c r="F304" i="5"/>
  <c r="AB108" i="2"/>
  <c r="F106" i="5"/>
  <c r="F105" i="5"/>
  <c r="AB107" i="2"/>
  <c r="AB143" i="2"/>
  <c r="F141" i="5"/>
  <c r="F170" i="5"/>
  <c r="AB172" i="2"/>
  <c r="F353" i="5"/>
  <c r="AB355" i="2"/>
  <c r="H91" i="6"/>
  <c r="T91" i="6" s="1"/>
  <c r="J91" i="6"/>
  <c r="H216" i="6"/>
  <c r="T216" i="6" s="1"/>
  <c r="J216" i="6"/>
  <c r="J17" i="3"/>
  <c r="F37" i="5"/>
  <c r="AB39" i="2"/>
  <c r="F167" i="5"/>
  <c r="AB169" i="2"/>
  <c r="AB62" i="2"/>
  <c r="F60" i="5"/>
  <c r="AB165" i="2"/>
  <c r="F163" i="5"/>
  <c r="AB217" i="2"/>
  <c r="F215" i="5"/>
  <c r="F110" i="5"/>
  <c r="AB112" i="2"/>
  <c r="F230" i="5"/>
  <c r="AB232" i="2"/>
  <c r="F273" i="5"/>
  <c r="AB275" i="2"/>
  <c r="F136" i="5"/>
  <c r="AB138" i="2"/>
  <c r="AB274" i="2"/>
  <c r="F272" i="5"/>
  <c r="AB68" i="2"/>
  <c r="F66" i="5"/>
  <c r="AB283" i="2"/>
  <c r="F281" i="5"/>
  <c r="F323" i="5"/>
  <c r="AB325" i="2"/>
  <c r="F201" i="5"/>
  <c r="AB203" i="2"/>
  <c r="AB186" i="2"/>
  <c r="F184" i="5"/>
  <c r="AB67" i="2"/>
  <c r="F65" i="5"/>
  <c r="AB264" i="2"/>
  <c r="F262" i="5"/>
  <c r="F235" i="5"/>
  <c r="AB237" i="2"/>
  <c r="F300" i="5"/>
  <c r="AB302" i="2"/>
  <c r="AB223" i="2"/>
  <c r="F221" i="5"/>
  <c r="F51" i="5"/>
  <c r="AB53" i="2"/>
  <c r="AB263" i="2"/>
  <c r="F261" i="5"/>
  <c r="J172" i="6"/>
  <c r="H172" i="6"/>
  <c r="T172" i="6" s="1"/>
  <c r="J305" i="6"/>
  <c r="H305" i="6"/>
  <c r="T305" i="6" s="1"/>
  <c r="R13" i="6"/>
  <c r="AB74" i="2"/>
  <c r="F72" i="5"/>
  <c r="F52" i="5"/>
  <c r="AB54" i="2"/>
  <c r="F316" i="5"/>
  <c r="AB318" i="2"/>
  <c r="AB238" i="2"/>
  <c r="F236" i="5"/>
  <c r="AB342" i="2"/>
  <c r="F340" i="5"/>
  <c r="H219" i="6"/>
  <c r="T219" i="6" s="1"/>
  <c r="J219" i="6"/>
  <c r="AB173" i="2"/>
  <c r="F171" i="5"/>
  <c r="AB117" i="2"/>
  <c r="F115" i="5"/>
  <c r="F288" i="5"/>
  <c r="AB290" i="2"/>
  <c r="J307" i="6"/>
  <c r="H307" i="6"/>
  <c r="T307" i="6" s="1"/>
  <c r="AB225" i="2"/>
  <c r="F223" i="5"/>
  <c r="AB222" i="2"/>
  <c r="F220" i="5"/>
  <c r="J177" i="6"/>
  <c r="H177" i="6"/>
  <c r="T177" i="6" s="1"/>
  <c r="AB129" i="2"/>
  <c r="F127" i="5"/>
  <c r="F119" i="5"/>
  <c r="AB121" i="2"/>
  <c r="AB131" i="2"/>
  <c r="F129" i="5"/>
  <c r="F137" i="5"/>
  <c r="AB139" i="2"/>
  <c r="AB183" i="2"/>
  <c r="F181" i="5"/>
  <c r="F350" i="5"/>
  <c r="AB352" i="2"/>
  <c r="F47" i="5"/>
  <c r="AB49" i="2"/>
  <c r="F224" i="5"/>
  <c r="AB226" i="2"/>
  <c r="F124" i="5"/>
  <c r="AB126" i="2"/>
  <c r="F203" i="5"/>
  <c r="AB205" i="2"/>
  <c r="F68" i="5"/>
  <c r="AB70" i="2"/>
  <c r="F138" i="5"/>
  <c r="AB140" i="2"/>
  <c r="AB256" i="2"/>
  <c r="F254" i="5"/>
  <c r="F172" i="5"/>
  <c r="AB174" i="2"/>
  <c r="F297" i="5"/>
  <c r="AB299" i="2"/>
  <c r="AB298" i="2"/>
  <c r="F296" i="5"/>
  <c r="AB161" i="2"/>
  <c r="F159" i="5"/>
  <c r="AB120" i="2"/>
  <c r="F118" i="5"/>
  <c r="F247" i="5"/>
  <c r="AB249" i="2"/>
  <c r="AB180" i="2"/>
  <c r="F178" i="5"/>
  <c r="F147" i="5"/>
  <c r="AB149" i="2"/>
  <c r="AB92" i="2"/>
  <c r="F90" i="5"/>
  <c r="F45" i="5"/>
  <c r="AB47" i="2"/>
  <c r="AB259" i="2"/>
  <c r="F257" i="5"/>
  <c r="F67" i="5"/>
  <c r="AB69" i="2"/>
  <c r="F144" i="5"/>
  <c r="AB146" i="2"/>
  <c r="H335" i="6"/>
  <c r="T335" i="6" s="1"/>
  <c r="J335" i="6"/>
  <c r="H250" i="6"/>
  <c r="T250" i="6" s="1"/>
  <c r="J250" i="6"/>
  <c r="J144" i="6"/>
  <c r="H144" i="6"/>
  <c r="T324" i="6"/>
  <c r="T120" i="6"/>
  <c r="F39" i="5"/>
  <c r="AB41" i="2"/>
  <c r="AB118" i="2"/>
  <c r="F116" i="5"/>
  <c r="F162" i="5"/>
  <c r="AB164" i="2"/>
  <c r="F253" i="5"/>
  <c r="AB255" i="2"/>
  <c r="F113" i="5"/>
  <c r="AB115" i="2"/>
  <c r="F70" i="5"/>
  <c r="AB72" i="2"/>
  <c r="F324" i="5"/>
  <c r="AB326" i="2"/>
  <c r="AB11" i="2"/>
  <c r="F9" i="5"/>
  <c r="J350" i="6"/>
  <c r="H350" i="6"/>
  <c r="T350" i="6" s="1"/>
  <c r="AB18" i="2"/>
  <c r="F16" i="5"/>
  <c r="F211" i="5"/>
  <c r="AB213" i="2"/>
  <c r="AB61" i="2"/>
  <c r="F59" i="5"/>
  <c r="AB261" i="2"/>
  <c r="F259" i="5"/>
  <c r="F22" i="5"/>
  <c r="AB24" i="2"/>
  <c r="AB156" i="2"/>
  <c r="F154" i="5"/>
  <c r="F278" i="5"/>
  <c r="AB280" i="2"/>
  <c r="AB86" i="2"/>
  <c r="F84" i="5"/>
  <c r="AB187" i="2"/>
  <c r="F185" i="5"/>
  <c r="F21" i="5"/>
  <c r="AB23" i="2"/>
  <c r="AB76" i="2"/>
  <c r="F74" i="5"/>
  <c r="F277" i="5"/>
  <c r="AB279" i="2"/>
  <c r="AB338" i="2"/>
  <c r="F336" i="5"/>
  <c r="F177" i="5"/>
  <c r="AB179" i="2"/>
  <c r="AB90" i="2"/>
  <c r="F88" i="5"/>
  <c r="AB19" i="2"/>
  <c r="F17" i="5"/>
  <c r="AB197" i="2"/>
  <c r="F195" i="5"/>
  <c r="AB116" i="2"/>
  <c r="F114" i="5"/>
  <c r="AB33" i="2"/>
  <c r="F31" i="5"/>
  <c r="F206" i="5"/>
  <c r="AB208" i="2"/>
  <c r="H341" i="6"/>
  <c r="T341" i="6" s="1"/>
  <c r="J341" i="6"/>
  <c r="AB60" i="2"/>
  <c r="F58" i="5"/>
  <c r="AB97" i="2"/>
  <c r="F95" i="5"/>
  <c r="F302" i="5"/>
  <c r="AB304" i="2"/>
  <c r="F280" i="5"/>
  <c r="AB282" i="2"/>
  <c r="F282" i="5"/>
  <c r="AB284" i="2"/>
  <c r="F121" i="5"/>
  <c r="AB123" i="2"/>
  <c r="H284" i="6"/>
  <c r="T284" i="6" s="1"/>
  <c r="J284" i="6"/>
  <c r="H251" i="6"/>
  <c r="J251" i="6"/>
  <c r="F28" i="5"/>
  <c r="AB30" i="2"/>
  <c r="AB14" i="2"/>
  <c r="F12" i="5"/>
  <c r="AB209" i="2"/>
  <c r="F207" i="5"/>
  <c r="F271" i="5"/>
  <c r="AB273" i="2"/>
  <c r="AB35" i="2"/>
  <c r="F33" i="5"/>
  <c r="F196" i="5"/>
  <c r="AB198" i="2"/>
  <c r="F348" i="5"/>
  <c r="AB350" i="2"/>
  <c r="F173" i="5"/>
  <c r="AB175" i="2"/>
  <c r="F57" i="5"/>
  <c r="AB59" i="2"/>
  <c r="F43" i="5"/>
  <c r="AB45" i="2"/>
  <c r="AB344" i="2"/>
  <c r="F342" i="5"/>
  <c r="AB94" i="2"/>
  <c r="F92" i="5"/>
  <c r="F209" i="5"/>
  <c r="AB211" i="2"/>
  <c r="F328" i="5"/>
  <c r="AB330" i="2"/>
  <c r="AB130" i="2"/>
  <c r="F128" i="5"/>
  <c r="AB100" i="2"/>
  <c r="F98" i="5"/>
  <c r="F13" i="5"/>
  <c r="AB15" i="2"/>
  <c r="F80" i="5"/>
  <c r="AB82" i="2"/>
  <c r="AB160" i="2"/>
  <c r="F158" i="5"/>
  <c r="AB71" i="2"/>
  <c r="F69" i="5"/>
  <c r="AB51" i="2"/>
  <c r="F49" i="5"/>
  <c r="AB234" i="2"/>
  <c r="F232" i="5"/>
  <c r="F100" i="5"/>
  <c r="AB102" i="2"/>
  <c r="AB346" i="2"/>
  <c r="F344" i="5"/>
  <c r="AB341" i="2"/>
  <c r="F339" i="5"/>
  <c r="F305" i="5"/>
  <c r="AB307" i="2"/>
  <c r="F268" i="5"/>
  <c r="AB270" i="2"/>
  <c r="BE6" i="2"/>
  <c r="AQ193" i="2"/>
  <c r="AQ15" i="2"/>
  <c r="AQ269" i="2"/>
  <c r="AQ277" i="2"/>
  <c r="AQ253" i="2"/>
  <c r="AQ315" i="2"/>
  <c r="AQ333" i="2"/>
  <c r="AQ51" i="2"/>
  <c r="AQ153" i="2"/>
  <c r="AQ276" i="2"/>
  <c r="AQ131" i="2"/>
  <c r="AQ192" i="2"/>
  <c r="AQ80" i="2"/>
  <c r="AQ14" i="2"/>
  <c r="AQ123" i="2"/>
  <c r="AQ78" i="2"/>
  <c r="AQ101" i="2"/>
  <c r="AQ165" i="2"/>
  <c r="AQ321" i="2"/>
  <c r="AQ132" i="2"/>
  <c r="AQ99" i="2"/>
  <c r="AQ235" i="2"/>
  <c r="AQ19" i="2"/>
  <c r="AQ171" i="2"/>
  <c r="AQ306" i="2"/>
  <c r="AQ312" i="2"/>
  <c r="AQ220" i="2"/>
  <c r="AQ133" i="2"/>
  <c r="AQ135" i="2"/>
  <c r="AQ63" i="2"/>
  <c r="AQ156" i="2"/>
  <c r="AQ10" i="2"/>
  <c r="AQ207" i="2"/>
  <c r="AQ308" i="2"/>
  <c r="AQ174" i="2"/>
  <c r="AQ281" i="2"/>
  <c r="AQ161" i="2"/>
  <c r="AQ35" i="2"/>
  <c r="AQ184" i="2"/>
  <c r="AQ208" i="2"/>
  <c r="AQ97" i="2"/>
  <c r="AQ223" i="2"/>
  <c r="AQ79" i="2"/>
  <c r="AQ58" i="2"/>
  <c r="AQ130" i="2"/>
  <c r="AQ205" i="2"/>
  <c r="AQ44" i="2"/>
  <c r="AQ86" i="2"/>
  <c r="AQ261" i="2"/>
  <c r="AQ124" i="2"/>
  <c r="AQ194" i="2"/>
  <c r="AQ177" i="2"/>
  <c r="AQ33" i="2"/>
  <c r="AQ160" i="2"/>
  <c r="AQ347" i="2"/>
  <c r="AQ318" i="2"/>
  <c r="AQ231" i="2"/>
  <c r="AQ294" i="2"/>
  <c r="AQ352" i="2"/>
  <c r="AQ48" i="2"/>
  <c r="AQ282" i="2"/>
  <c r="AQ112" i="2"/>
  <c r="AQ287" i="2"/>
  <c r="AQ272" i="2"/>
  <c r="AQ11" i="2"/>
  <c r="AQ47" i="2"/>
  <c r="AQ106" i="2"/>
  <c r="AQ107" i="2"/>
  <c r="AQ137" i="2"/>
  <c r="AQ32" i="2"/>
  <c r="AQ246" i="2"/>
  <c r="AQ88" i="2"/>
  <c r="AQ94" i="2"/>
  <c r="AQ212" i="2"/>
  <c r="AQ18" i="2"/>
  <c r="AQ126" i="2"/>
  <c r="AQ298" i="2"/>
  <c r="AQ34" i="2"/>
  <c r="AQ182" i="2"/>
  <c r="AQ350" i="2"/>
  <c r="AQ12" i="2"/>
  <c r="AQ114" i="2"/>
  <c r="AQ278" i="2"/>
  <c r="AQ290" i="2"/>
  <c r="AQ16" i="2"/>
  <c r="AQ122" i="2"/>
  <c r="AQ292" i="2"/>
  <c r="AQ24" i="2"/>
  <c r="AQ150" i="2"/>
  <c r="AQ314" i="2"/>
  <c r="AQ26" i="2"/>
  <c r="AQ330" i="2"/>
  <c r="AQ89" i="2"/>
  <c r="AQ265" i="2"/>
  <c r="AQ339" i="2"/>
  <c r="AQ279" i="2"/>
  <c r="AQ335" i="2"/>
  <c r="AQ200" i="2"/>
  <c r="AQ180" i="2"/>
  <c r="AQ326" i="2"/>
  <c r="AQ147" i="2"/>
  <c r="AQ204" i="2"/>
  <c r="AQ311" i="2"/>
  <c r="AQ41" i="2"/>
  <c r="AQ119" i="2"/>
  <c r="AQ23" i="2"/>
  <c r="AQ202" i="2"/>
  <c r="AQ252" i="2"/>
  <c r="AQ183" i="2"/>
  <c r="AQ175" i="2"/>
  <c r="AQ214" i="2"/>
  <c r="AQ43" i="2"/>
  <c r="AQ307" i="2"/>
  <c r="AQ303" i="2"/>
  <c r="AQ90" i="2"/>
  <c r="AQ46" i="2"/>
  <c r="AQ104" i="2"/>
  <c r="AQ142" i="2"/>
  <c r="AQ210" i="2"/>
  <c r="AQ70" i="2"/>
  <c r="AQ334" i="2"/>
  <c r="AQ181" i="2"/>
  <c r="AQ77" i="2"/>
  <c r="AQ27" i="2"/>
  <c r="AQ213" i="2"/>
  <c r="AQ313" i="2"/>
  <c r="AQ191" i="2"/>
  <c r="AQ337" i="2"/>
  <c r="AQ117" i="2"/>
  <c r="AQ138" i="2"/>
  <c r="AQ84" i="2"/>
  <c r="AQ73" i="2"/>
  <c r="AQ65" i="2"/>
  <c r="AQ340" i="2"/>
  <c r="AQ304" i="2"/>
  <c r="AQ349" i="2"/>
  <c r="AQ209" i="2"/>
  <c r="AQ289" i="2"/>
  <c r="AQ341" i="2"/>
  <c r="AQ309" i="2"/>
  <c r="AQ118" i="2"/>
  <c r="AQ296" i="2"/>
  <c r="AQ245" i="2"/>
  <c r="AQ96" i="2"/>
  <c r="AQ66" i="2"/>
  <c r="AQ38" i="2"/>
  <c r="AQ83" i="2"/>
  <c r="AQ31" i="2"/>
  <c r="AQ25" i="2"/>
  <c r="AQ120" i="2"/>
  <c r="AQ9" i="2"/>
  <c r="AQ344" i="2"/>
  <c r="AQ60" i="2"/>
  <c r="AQ49" i="2"/>
  <c r="AQ91" i="2"/>
  <c r="AQ95" i="2"/>
  <c r="AQ162" i="2"/>
  <c r="AQ297" i="2"/>
  <c r="AQ241" i="2"/>
  <c r="AQ178" i="2"/>
  <c r="AQ342" i="2"/>
  <c r="AQ115" i="2"/>
  <c r="AQ103" i="2"/>
  <c r="AQ301" i="2"/>
  <c r="AQ190" i="2"/>
  <c r="AQ260" i="2"/>
  <c r="AQ85" i="2"/>
  <c r="AQ357" i="2"/>
  <c r="AR357" i="2" s="1"/>
  <c r="AS357" i="2" s="1"/>
  <c r="AQ129" i="2"/>
  <c r="AQ52" i="2"/>
  <c r="AQ93" i="2"/>
  <c r="AQ139" i="2"/>
  <c r="AQ268" i="2"/>
  <c r="AQ37" i="2"/>
  <c r="AQ176" i="2"/>
  <c r="AQ229" i="2"/>
  <c r="AQ310" i="2"/>
  <c r="AQ255" i="2"/>
  <c r="AQ264" i="2"/>
  <c r="AQ225" i="2"/>
  <c r="AQ185" i="2"/>
  <c r="AQ251" i="2"/>
  <c r="AQ55" i="2"/>
  <c r="AQ159" i="2"/>
  <c r="AQ249" i="2"/>
  <c r="AQ29" i="2"/>
  <c r="AQ39" i="2"/>
  <c r="AQ248" i="2"/>
  <c r="AQ189" i="2"/>
  <c r="AQ354" i="2"/>
  <c r="AQ50" i="2"/>
  <c r="AQ187" i="2"/>
  <c r="AQ295" i="2"/>
  <c r="AQ356" i="2"/>
  <c r="AQ173" i="2"/>
  <c r="AQ206" i="2"/>
  <c r="AQ244" i="2"/>
  <c r="AQ237" i="2"/>
  <c r="AQ54" i="2"/>
  <c r="AQ188" i="2"/>
  <c r="AQ28" i="2"/>
  <c r="AQ170" i="2"/>
  <c r="AQ348" i="2"/>
  <c r="AQ64" i="2"/>
  <c r="AQ234" i="2"/>
  <c r="AQ154" i="2"/>
  <c r="AQ271" i="2"/>
  <c r="AQ157" i="2"/>
  <c r="AQ203" i="2"/>
  <c r="AQ140" i="2"/>
  <c r="AQ236" i="2"/>
  <c r="AQ228" i="2"/>
  <c r="AQ288" i="2"/>
  <c r="AQ116" i="2"/>
  <c r="AQ144" i="2"/>
  <c r="AQ263" i="2"/>
  <c r="AQ98" i="2"/>
  <c r="AQ250" i="2"/>
  <c r="AQ127" i="2"/>
  <c r="AQ266" i="2"/>
  <c r="AQ346" i="2"/>
  <c r="AQ233" i="2"/>
  <c r="AQ57" i="2"/>
  <c r="AQ17" i="2"/>
  <c r="AQ199" i="2"/>
  <c r="AQ355" i="2"/>
  <c r="AQ102" i="2"/>
  <c r="AQ274" i="2"/>
  <c r="AQ20" i="2"/>
  <c r="AQ59" i="2"/>
  <c r="AQ324" i="2"/>
  <c r="AQ72" i="2"/>
  <c r="AQ22" i="2"/>
  <c r="AQ302" i="2"/>
  <c r="AQ242" i="2"/>
  <c r="AQ254" i="2"/>
  <c r="AQ71" i="2"/>
  <c r="AQ61" i="2"/>
  <c r="AQ141" i="2"/>
  <c r="AQ167" i="2"/>
  <c r="AQ305" i="2"/>
  <c r="AQ215" i="2"/>
  <c r="AQ145" i="2"/>
  <c r="AQ327" i="2"/>
  <c r="AQ280" i="2"/>
  <c r="AQ172" i="2"/>
  <c r="AQ111" i="2"/>
  <c r="AQ67" i="2"/>
  <c r="AQ232" i="2"/>
  <c r="AQ285" i="2"/>
  <c r="AQ121" i="2"/>
  <c r="AQ317" i="2"/>
  <c r="AQ217" i="2"/>
  <c r="AQ343" i="2"/>
  <c r="AQ224" i="2"/>
  <c r="AQ239" i="2"/>
  <c r="AQ151" i="2"/>
  <c r="AQ125" i="2"/>
  <c r="AQ300" i="2"/>
  <c r="AQ284" i="2"/>
  <c r="AQ291" i="2"/>
  <c r="AQ76" i="2"/>
  <c r="AQ169" i="2"/>
  <c r="AQ275" i="2"/>
  <c r="AQ216" i="2"/>
  <c r="AQ197" i="2"/>
  <c r="AQ136" i="2"/>
  <c r="AQ227" i="2"/>
  <c r="AQ13" i="2"/>
  <c r="AQ353" i="2"/>
  <c r="AQ230" i="2"/>
  <c r="AQ166" i="2"/>
  <c r="AQ158" i="2"/>
  <c r="AQ211" i="2"/>
  <c r="AQ42" i="2"/>
  <c r="AQ323" i="2"/>
  <c r="AQ358" i="2"/>
  <c r="AR358" i="2" s="1"/>
  <c r="AS358" i="2" s="1"/>
  <c r="AQ30" i="2"/>
  <c r="AQ240" i="2"/>
  <c r="AQ163" i="2"/>
  <c r="AQ238" i="2"/>
  <c r="AQ259" i="2"/>
  <c r="AQ221" i="2"/>
  <c r="AQ164" i="2"/>
  <c r="AQ328" i="2"/>
  <c r="AQ247" i="2"/>
  <c r="AQ146" i="2"/>
  <c r="AQ293" i="2"/>
  <c r="AQ219" i="2"/>
  <c r="AQ109" i="2"/>
  <c r="AQ325" i="2"/>
  <c r="AQ322" i="2"/>
  <c r="AQ351" i="2"/>
  <c r="AQ45" i="2"/>
  <c r="AQ149" i="2"/>
  <c r="AQ108" i="2"/>
  <c r="AQ257" i="2"/>
  <c r="AQ273" i="2"/>
  <c r="AQ331" i="2"/>
  <c r="AQ201" i="2"/>
  <c r="AQ152" i="2"/>
  <c r="AQ319" i="2"/>
  <c r="AQ81" i="2"/>
  <c r="AQ338" i="2"/>
  <c r="AQ196" i="2"/>
  <c r="AQ329" i="2"/>
  <c r="AQ258" i="2"/>
  <c r="AQ82" i="2"/>
  <c r="AQ21" i="2"/>
  <c r="AQ226" i="2"/>
  <c r="AQ148" i="2"/>
  <c r="AQ75" i="2"/>
  <c r="AQ62" i="2"/>
  <c r="AQ222" i="2"/>
  <c r="AQ74" i="2"/>
  <c r="AQ270" i="2"/>
  <c r="AQ36" i="2"/>
  <c r="AQ198" i="2"/>
  <c r="AQ56" i="2"/>
  <c r="AQ218" i="2"/>
  <c r="AQ113" i="2"/>
  <c r="AQ345" i="2"/>
  <c r="AQ110" i="2"/>
  <c r="AQ336" i="2"/>
  <c r="AQ195" i="2"/>
  <c r="AQ267" i="2"/>
  <c r="AQ105" i="2"/>
  <c r="AQ168" i="2"/>
  <c r="AQ299" i="2"/>
  <c r="AQ320" i="2"/>
  <c r="AQ286" i="2"/>
  <c r="AQ87" i="2"/>
  <c r="AQ143" i="2"/>
  <c r="AQ53" i="2"/>
  <c r="AQ332" i="2"/>
  <c r="AQ316" i="2"/>
  <c r="AQ186" i="2"/>
  <c r="AQ134" i="2"/>
  <c r="AQ256" i="2"/>
  <c r="AQ179" i="2"/>
  <c r="AQ155" i="2"/>
  <c r="AQ100" i="2"/>
  <c r="AQ69" i="2"/>
  <c r="AQ243" i="2"/>
  <c r="AQ92" i="2"/>
  <c r="AQ40" i="2"/>
  <c r="AQ128" i="2"/>
  <c r="AQ283" i="2"/>
  <c r="AQ262" i="2"/>
  <c r="AQ68" i="2"/>
  <c r="T144" i="6"/>
  <c r="T175" i="6"/>
  <c r="H154" i="6"/>
  <c r="T154" i="6" s="1"/>
  <c r="J154" i="6"/>
  <c r="AB12" i="2"/>
  <c r="F10" i="5"/>
  <c r="F231" i="5"/>
  <c r="AB233" i="2"/>
  <c r="AB192" i="2"/>
  <c r="F190" i="5"/>
  <c r="F233" i="5"/>
  <c r="AB235" i="2"/>
  <c r="F165" i="5"/>
  <c r="AB167" i="2"/>
  <c r="AB25" i="2"/>
  <c r="F23" i="5"/>
  <c r="F30" i="5"/>
  <c r="AB32" i="2"/>
  <c r="F182" i="5"/>
  <c r="AB184" i="2"/>
  <c r="N52" i="7" l="1"/>
  <c r="AY72" i="2"/>
  <c r="P70" i="7" s="1"/>
  <c r="AY230" i="2"/>
  <c r="P228" i="7" s="1"/>
  <c r="N166" i="7"/>
  <c r="N260" i="7"/>
  <c r="H172" i="7"/>
  <c r="J184" i="7"/>
  <c r="AY270" i="2"/>
  <c r="P268" i="7" s="1"/>
  <c r="H20" i="7"/>
  <c r="N7" i="7"/>
  <c r="N79" i="7"/>
  <c r="AY81" i="2"/>
  <c r="P79" i="7" s="1"/>
  <c r="N331" i="7"/>
  <c r="AY333" i="2"/>
  <c r="P331" i="7" s="1"/>
  <c r="AY101" i="2"/>
  <c r="P99" i="7" s="1"/>
  <c r="N46" i="7"/>
  <c r="AY63" i="2"/>
  <c r="P61" i="7" s="1"/>
  <c r="N217" i="7"/>
  <c r="AY14" i="2"/>
  <c r="P12" i="7" s="1"/>
  <c r="AY134" i="2"/>
  <c r="P132" i="7" s="1"/>
  <c r="R132" i="7" s="1"/>
  <c r="N210" i="7"/>
  <c r="N220" i="7"/>
  <c r="N351" i="7"/>
  <c r="N10" i="7"/>
  <c r="AY150" i="2"/>
  <c r="P148" i="7" s="1"/>
  <c r="N226" i="7"/>
  <c r="N251" i="7"/>
  <c r="N74" i="7"/>
  <c r="AY331" i="2"/>
  <c r="P329" i="7" s="1"/>
  <c r="AY284" i="2"/>
  <c r="P282" i="7" s="1"/>
  <c r="N157" i="7"/>
  <c r="AY147" i="2"/>
  <c r="P145" i="7" s="1"/>
  <c r="N123" i="7"/>
  <c r="AY282" i="2"/>
  <c r="P280" i="7" s="1"/>
  <c r="N224" i="7"/>
  <c r="AY145" i="2"/>
  <c r="P143" i="7" s="1"/>
  <c r="N316" i="7"/>
  <c r="AY260" i="2"/>
  <c r="P258" i="7" s="1"/>
  <c r="AY319" i="2"/>
  <c r="P317" i="7" s="1"/>
  <c r="N22" i="7"/>
  <c r="R104" i="7"/>
  <c r="AY356" i="2"/>
  <c r="P354" i="7" s="1"/>
  <c r="AY300" i="2"/>
  <c r="P298" i="7" s="1"/>
  <c r="N30" i="7"/>
  <c r="AY32" i="2"/>
  <c r="P30" i="7" s="1"/>
  <c r="T72" i="6"/>
  <c r="T251" i="6"/>
  <c r="AY162" i="2"/>
  <c r="P160" i="7" s="1"/>
  <c r="N223" i="7"/>
  <c r="N273" i="7"/>
  <c r="R240" i="7"/>
  <c r="N237" i="7"/>
  <c r="N187" i="7"/>
  <c r="N240" i="7"/>
  <c r="N72" i="7"/>
  <c r="BB371" i="2"/>
  <c r="N213" i="7"/>
  <c r="AY269" i="2"/>
  <c r="P267" i="7" s="1"/>
  <c r="AY124" i="2"/>
  <c r="P122" i="7" s="1"/>
  <c r="N248" i="7"/>
  <c r="AY146" i="2"/>
  <c r="P144" i="7" s="1"/>
  <c r="AY90" i="2"/>
  <c r="P88" i="7" s="1"/>
  <c r="L356" i="7"/>
  <c r="N235" i="7"/>
  <c r="AY237" i="2"/>
  <c r="P235" i="7" s="1"/>
  <c r="AY100" i="2"/>
  <c r="P98" i="7" s="1"/>
  <c r="N98" i="7"/>
  <c r="AY259" i="2"/>
  <c r="P257" i="7" s="1"/>
  <c r="N87" i="7"/>
  <c r="AY202" i="2"/>
  <c r="P200" i="7" s="1"/>
  <c r="N247" i="7"/>
  <c r="AY126" i="2"/>
  <c r="P124" i="7" s="1"/>
  <c r="AY49" i="2"/>
  <c r="P47" i="7" s="1"/>
  <c r="AY172" i="2"/>
  <c r="P170" i="7" s="1"/>
  <c r="AY336" i="2"/>
  <c r="P334" i="7" s="1"/>
  <c r="N334" i="7"/>
  <c r="AY56" i="2"/>
  <c r="P54" i="7" s="1"/>
  <c r="N54" i="7"/>
  <c r="AY184" i="2"/>
  <c r="P182" i="7" s="1"/>
  <c r="N82" i="7"/>
  <c r="N343" i="7"/>
  <c r="N350" i="7"/>
  <c r="T108" i="6"/>
  <c r="T184" i="6"/>
  <c r="T332" i="6"/>
  <c r="R280" i="7"/>
  <c r="N93" i="7"/>
  <c r="N299" i="7"/>
  <c r="R328" i="7"/>
  <c r="AY200" i="2"/>
  <c r="P198" i="7" s="1"/>
  <c r="N214" i="7"/>
  <c r="AX359" i="2"/>
  <c r="AT372" i="2" s="1"/>
  <c r="N41" i="3" s="1"/>
  <c r="R41" i="3" s="1"/>
  <c r="AY133" i="2"/>
  <c r="P131" i="7" s="1"/>
  <c r="AY116" i="2"/>
  <c r="P114" i="7" s="1"/>
  <c r="N114" i="7"/>
  <c r="N322" i="7"/>
  <c r="AY324" i="2"/>
  <c r="P322" i="7" s="1"/>
  <c r="N134" i="7"/>
  <c r="AY136" i="2"/>
  <c r="P134" i="7" s="1"/>
  <c r="AY156" i="2"/>
  <c r="P154" i="7" s="1"/>
  <c r="N154" i="7"/>
  <c r="AY121" i="2"/>
  <c r="P119" i="7" s="1"/>
  <c r="N119" i="7"/>
  <c r="N246" i="7"/>
  <c r="AY248" i="2"/>
  <c r="P246" i="7" s="1"/>
  <c r="AY344" i="2"/>
  <c r="P342" i="7" s="1"/>
  <c r="N342" i="7"/>
  <c r="AY41" i="2"/>
  <c r="P39" i="7" s="1"/>
  <c r="N39" i="7"/>
  <c r="AY313" i="2"/>
  <c r="P311" i="7" s="1"/>
  <c r="N311" i="7"/>
  <c r="N35" i="7"/>
  <c r="AY37" i="2"/>
  <c r="P35" i="7" s="1"/>
  <c r="N307" i="7"/>
  <c r="AY309" i="2"/>
  <c r="P307" i="7" s="1"/>
  <c r="P356" i="6"/>
  <c r="T164" i="6"/>
  <c r="T205" i="6"/>
  <c r="AV359" i="2"/>
  <c r="AT369" i="2" s="1"/>
  <c r="N32" i="3" s="1"/>
  <c r="J51" i="3"/>
  <c r="T81" i="6"/>
  <c r="R100" i="7"/>
  <c r="R36" i="7"/>
  <c r="R76" i="7"/>
  <c r="H196" i="7"/>
  <c r="R196" i="7" s="1"/>
  <c r="J196" i="7"/>
  <c r="R300" i="7"/>
  <c r="R112" i="7"/>
  <c r="R212" i="7"/>
  <c r="R276" i="7"/>
  <c r="R172" i="7"/>
  <c r="R248" i="7"/>
  <c r="R288" i="7"/>
  <c r="R340" i="7"/>
  <c r="R156" i="7"/>
  <c r="R260" i="7"/>
  <c r="R148" i="7"/>
  <c r="BC9" i="2"/>
  <c r="BB359" i="2"/>
  <c r="AX364" i="2" s="1"/>
  <c r="P19" i="3" s="1"/>
  <c r="R140" i="7"/>
  <c r="R216" i="7"/>
  <c r="R232" i="7"/>
  <c r="J263" i="7"/>
  <c r="H263" i="7"/>
  <c r="R263" i="7" s="1"/>
  <c r="J231" i="7"/>
  <c r="H231" i="7"/>
  <c r="J294" i="7"/>
  <c r="H294" i="7"/>
  <c r="R294" i="7" s="1"/>
  <c r="J31" i="7"/>
  <c r="H31" i="7"/>
  <c r="R31" i="7" s="1"/>
  <c r="H200" i="7"/>
  <c r="J200" i="7"/>
  <c r="H110" i="7"/>
  <c r="R110" i="7" s="1"/>
  <c r="J110" i="7"/>
  <c r="J10" i="7"/>
  <c r="H10" i="7"/>
  <c r="R10" i="7" s="1"/>
  <c r="J262" i="7"/>
  <c r="H262" i="7"/>
  <c r="H150" i="7"/>
  <c r="R150" i="7" s="1"/>
  <c r="J150" i="7"/>
  <c r="J214" i="7"/>
  <c r="H214" i="7"/>
  <c r="R214" i="7" s="1"/>
  <c r="J317" i="7"/>
  <c r="H317" i="7"/>
  <c r="R317" i="7" s="1"/>
  <c r="J52" i="7"/>
  <c r="H52" i="7"/>
  <c r="R52" i="7" s="1"/>
  <c r="H277" i="7"/>
  <c r="R277" i="7" s="1"/>
  <c r="J277" i="7"/>
  <c r="J80" i="7"/>
  <c r="H80" i="7"/>
  <c r="R80" i="7" s="1"/>
  <c r="J324" i="7"/>
  <c r="H324" i="7"/>
  <c r="R324" i="7" s="1"/>
  <c r="H281" i="7"/>
  <c r="R281" i="7" s="1"/>
  <c r="J281" i="7"/>
  <c r="J222" i="7"/>
  <c r="H222" i="7"/>
  <c r="R222" i="7" s="1"/>
  <c r="J48" i="7"/>
  <c r="H48" i="7"/>
  <c r="R48" i="7" s="1"/>
  <c r="J40" i="7"/>
  <c r="H40" i="7"/>
  <c r="R40" i="7" s="1"/>
  <c r="H14" i="7"/>
  <c r="R14" i="7" s="1"/>
  <c r="J14" i="7"/>
  <c r="J195" i="7"/>
  <c r="H195" i="7"/>
  <c r="R195" i="7" s="1"/>
  <c r="J55" i="7"/>
  <c r="H55" i="7"/>
  <c r="R55" i="7" s="1"/>
  <c r="J122" i="7"/>
  <c r="H122" i="7"/>
  <c r="J215" i="7"/>
  <c r="H215" i="7"/>
  <c r="R215" i="7" s="1"/>
  <c r="J352" i="7"/>
  <c r="H352" i="7"/>
  <c r="R352" i="7" s="1"/>
  <c r="H43" i="7"/>
  <c r="R43" i="7" s="1"/>
  <c r="J43" i="7"/>
  <c r="H46" i="7"/>
  <c r="R46" i="7" s="1"/>
  <c r="J46" i="7"/>
  <c r="H351" i="7"/>
  <c r="J351" i="7"/>
  <c r="J249" i="7"/>
  <c r="H249" i="7"/>
  <c r="R249" i="7" s="1"/>
  <c r="H68" i="7"/>
  <c r="R68" i="7" s="1"/>
  <c r="J68" i="7"/>
  <c r="J19" i="7"/>
  <c r="H19" i="7"/>
  <c r="R19" i="7" s="1"/>
  <c r="J229" i="7"/>
  <c r="H229" i="7"/>
  <c r="R229" i="7" s="1"/>
  <c r="H106" i="7"/>
  <c r="R106" i="7" s="1"/>
  <c r="J106" i="7"/>
  <c r="H338" i="7"/>
  <c r="R338" i="7" s="1"/>
  <c r="J338" i="7"/>
  <c r="J341" i="7"/>
  <c r="H341" i="7"/>
  <c r="R341" i="7" s="1"/>
  <c r="H22" i="7"/>
  <c r="R22" i="7" s="1"/>
  <c r="J22" i="7"/>
  <c r="J246" i="7"/>
  <c r="H246" i="7"/>
  <c r="J143" i="7"/>
  <c r="H143" i="7"/>
  <c r="J275" i="7"/>
  <c r="H275" i="7"/>
  <c r="R275" i="7" s="1"/>
  <c r="J149" i="7"/>
  <c r="H149" i="7"/>
  <c r="R149" i="7" s="1"/>
  <c r="H295" i="7"/>
  <c r="R295" i="7" s="1"/>
  <c r="J295" i="7"/>
  <c r="H152" i="7"/>
  <c r="R152" i="7" s="1"/>
  <c r="J152" i="7"/>
  <c r="R88" i="7"/>
  <c r="H158" i="7"/>
  <c r="R158" i="7" s="1"/>
  <c r="J158" i="7"/>
  <c r="H135" i="7"/>
  <c r="R135" i="7" s="1"/>
  <c r="J135" i="7"/>
  <c r="H173" i="7"/>
  <c r="R173" i="7" s="1"/>
  <c r="J173" i="7"/>
  <c r="J54" i="7"/>
  <c r="H54" i="7"/>
  <c r="J205" i="7"/>
  <c r="H205" i="7"/>
  <c r="R205" i="7" s="1"/>
  <c r="H223" i="7"/>
  <c r="R223" i="7" s="1"/>
  <c r="J223" i="7"/>
  <c r="H257" i="7"/>
  <c r="R257" i="7" s="1"/>
  <c r="J257" i="7"/>
  <c r="J25" i="7"/>
  <c r="H25" i="7"/>
  <c r="R25" i="7" s="1"/>
  <c r="J206" i="7"/>
  <c r="H206" i="7"/>
  <c r="R206" i="7" s="1"/>
  <c r="H348" i="7"/>
  <c r="R348" i="7" s="1"/>
  <c r="J348" i="7"/>
  <c r="R72" i="7"/>
  <c r="H210" i="7"/>
  <c r="R210" i="7" s="1"/>
  <c r="J210" i="7"/>
  <c r="H137" i="7"/>
  <c r="R137" i="7" s="1"/>
  <c r="J137" i="7"/>
  <c r="H79" i="7"/>
  <c r="J79" i="7"/>
  <c r="J291" i="7"/>
  <c r="H291" i="7"/>
  <c r="R291" i="7" s="1"/>
  <c r="J349" i="7"/>
  <c r="H349" i="7"/>
  <c r="R349" i="7" s="1"/>
  <c r="J101" i="7"/>
  <c r="H101" i="7"/>
  <c r="R101" i="7" s="1"/>
  <c r="H337" i="7"/>
  <c r="R337" i="7" s="1"/>
  <c r="J337" i="7"/>
  <c r="H267" i="7"/>
  <c r="R267" i="7" s="1"/>
  <c r="J267" i="7"/>
  <c r="J219" i="7"/>
  <c r="H219" i="7"/>
  <c r="R219" i="7" s="1"/>
  <c r="R252" i="7"/>
  <c r="J269" i="7"/>
  <c r="H269" i="7"/>
  <c r="R269" i="7" s="1"/>
  <c r="H305" i="7"/>
  <c r="R305" i="7" s="1"/>
  <c r="J305" i="7"/>
  <c r="J113" i="7"/>
  <c r="H113" i="7"/>
  <c r="R113" i="7" s="1"/>
  <c r="H334" i="7"/>
  <c r="J334" i="7"/>
  <c r="H82" i="7"/>
  <c r="R82" i="7" s="1"/>
  <c r="J82" i="7"/>
  <c r="H332" i="7"/>
  <c r="R332" i="7" s="1"/>
  <c r="J332" i="7"/>
  <c r="H118" i="7"/>
  <c r="R118" i="7" s="1"/>
  <c r="J118" i="7"/>
  <c r="H49" i="7"/>
  <c r="R49" i="7" s="1"/>
  <c r="J49" i="7"/>
  <c r="H261" i="7"/>
  <c r="R261" i="7" s="1"/>
  <c r="J261" i="7"/>
  <c r="H51" i="3"/>
  <c r="J325" i="7"/>
  <c r="H325" i="7"/>
  <c r="R325" i="7" s="1"/>
  <c r="H102" i="7"/>
  <c r="R102" i="7" s="1"/>
  <c r="J102" i="7"/>
  <c r="R262" i="7"/>
  <c r="J119" i="7"/>
  <c r="H119" i="7"/>
  <c r="J59" i="7"/>
  <c r="H59" i="7"/>
  <c r="R59" i="7" s="1"/>
  <c r="J273" i="7"/>
  <c r="H273" i="7"/>
  <c r="R273" i="7" s="1"/>
  <c r="H115" i="7"/>
  <c r="R115" i="7" s="1"/>
  <c r="J115" i="7"/>
  <c r="H159" i="7"/>
  <c r="R159" i="7" s="1"/>
  <c r="J159" i="7"/>
  <c r="R84" i="7"/>
  <c r="H203" i="7"/>
  <c r="R203" i="7" s="1"/>
  <c r="J203" i="7"/>
  <c r="J44" i="7"/>
  <c r="H44" i="7"/>
  <c r="R44" i="7" s="1"/>
  <c r="J91" i="7"/>
  <c r="H91" i="7"/>
  <c r="R91" i="7" s="1"/>
  <c r="J238" i="7"/>
  <c r="H238" i="7"/>
  <c r="R238" i="7" s="1"/>
  <c r="J86" i="7"/>
  <c r="H86" i="7"/>
  <c r="R86" i="7" s="1"/>
  <c r="H287" i="7"/>
  <c r="R287" i="7" s="1"/>
  <c r="J287" i="7"/>
  <c r="H50" i="7"/>
  <c r="R50" i="7" s="1"/>
  <c r="J50" i="7"/>
  <c r="H213" i="7"/>
  <c r="R213" i="7" s="1"/>
  <c r="J213" i="7"/>
  <c r="H327" i="7"/>
  <c r="R327" i="7" s="1"/>
  <c r="J327" i="7"/>
  <c r="J274" i="7"/>
  <c r="H274" i="7"/>
  <c r="R274" i="7" s="1"/>
  <c r="H62" i="7"/>
  <c r="R62" i="7" s="1"/>
  <c r="J62" i="7"/>
  <c r="J227" i="7"/>
  <c r="H227" i="7"/>
  <c r="R227" i="7" s="1"/>
  <c r="H23" i="7"/>
  <c r="R23" i="7" s="1"/>
  <c r="J23" i="7"/>
  <c r="J8" i="7"/>
  <c r="H8" i="7"/>
  <c r="R8" i="7" s="1"/>
  <c r="H217" i="7"/>
  <c r="R217" i="7" s="1"/>
  <c r="J217" i="7"/>
  <c r="H30" i="7"/>
  <c r="R30" i="7" s="1"/>
  <c r="J30" i="7"/>
  <c r="H134" i="7"/>
  <c r="R134" i="7" s="1"/>
  <c r="J134" i="7"/>
  <c r="H234" i="7"/>
  <c r="R234" i="7" s="1"/>
  <c r="J234" i="7"/>
  <c r="J141" i="7"/>
  <c r="H141" i="7"/>
  <c r="R141" i="7" s="1"/>
  <c r="R351" i="7"/>
  <c r="H96" i="7"/>
  <c r="R96" i="7" s="1"/>
  <c r="J96" i="7"/>
  <c r="H226" i="7"/>
  <c r="R226" i="7" s="1"/>
  <c r="J226" i="7"/>
  <c r="J190" i="7"/>
  <c r="H190" i="7"/>
  <c r="R190" i="7" s="1"/>
  <c r="J47" i="7"/>
  <c r="H47" i="7"/>
  <c r="R47" i="7" s="1"/>
  <c r="J289" i="7"/>
  <c r="H289" i="7"/>
  <c r="R289" i="7" s="1"/>
  <c r="J236" i="7"/>
  <c r="H236" i="7"/>
  <c r="R236" i="7" s="1"/>
  <c r="J272" i="7"/>
  <c r="H272" i="7"/>
  <c r="R272" i="7" s="1"/>
  <c r="H117" i="7"/>
  <c r="R117" i="7" s="1"/>
  <c r="J117" i="7"/>
  <c r="J66" i="7"/>
  <c r="H66" i="7"/>
  <c r="R66" i="7" s="1"/>
  <c r="H58" i="7"/>
  <c r="R58" i="7" s="1"/>
  <c r="J58" i="7"/>
  <c r="H253" i="7"/>
  <c r="R253" i="7" s="1"/>
  <c r="J253" i="7"/>
  <c r="H293" i="7"/>
  <c r="R293" i="7" s="1"/>
  <c r="J293" i="7"/>
  <c r="J258" i="7"/>
  <c r="H258" i="7"/>
  <c r="R258" i="7" s="1"/>
  <c r="R224" i="7"/>
  <c r="J193" i="7"/>
  <c r="H193" i="7"/>
  <c r="H108" i="7"/>
  <c r="R108" i="7" s="1"/>
  <c r="J108" i="7"/>
  <c r="H312" i="7"/>
  <c r="R312" i="7" s="1"/>
  <c r="J312" i="7"/>
  <c r="R231" i="7"/>
  <c r="J244" i="7"/>
  <c r="H244" i="7"/>
  <c r="R244" i="7" s="1"/>
  <c r="J208" i="7"/>
  <c r="H208" i="7"/>
  <c r="R208" i="7" s="1"/>
  <c r="R308" i="7"/>
  <c r="H237" i="7"/>
  <c r="R237" i="7" s="1"/>
  <c r="J237" i="7"/>
  <c r="J71" i="7"/>
  <c r="H71" i="7"/>
  <c r="R71" i="7" s="1"/>
  <c r="J129" i="7"/>
  <c r="H129" i="7"/>
  <c r="R129" i="7" s="1"/>
  <c r="H74" i="7"/>
  <c r="R74" i="7" s="1"/>
  <c r="J74" i="7"/>
  <c r="F41" i="3"/>
  <c r="AK372" i="2"/>
  <c r="J105" i="7"/>
  <c r="H105" i="7"/>
  <c r="R105" i="7" s="1"/>
  <c r="H121" i="7"/>
  <c r="R121" i="7" s="1"/>
  <c r="J121" i="7"/>
  <c r="J178" i="7"/>
  <c r="H178" i="7"/>
  <c r="R178" i="7" s="1"/>
  <c r="H192" i="7"/>
  <c r="R192" i="7" s="1"/>
  <c r="J192" i="7"/>
  <c r="R12" i="7"/>
  <c r="R296" i="7"/>
  <c r="J15" i="7"/>
  <c r="H15" i="7"/>
  <c r="J266" i="7"/>
  <c r="H266" i="7"/>
  <c r="R266" i="7" s="1"/>
  <c r="H201" i="7"/>
  <c r="R201" i="7" s="1"/>
  <c r="J201" i="7"/>
  <c r="J311" i="7"/>
  <c r="H311" i="7"/>
  <c r="R311" i="7" s="1"/>
  <c r="J254" i="7"/>
  <c r="H254" i="7"/>
  <c r="R254" i="7" s="1"/>
  <c r="J242" i="7"/>
  <c r="H242" i="7"/>
  <c r="R242" i="7" s="1"/>
  <c r="J339" i="7"/>
  <c r="H339" i="7"/>
  <c r="R339" i="7" s="1"/>
  <c r="R184" i="7"/>
  <c r="H94" i="7"/>
  <c r="R94" i="7" s="1"/>
  <c r="J94" i="7"/>
  <c r="J21" i="7"/>
  <c r="H21" i="7"/>
  <c r="R21" i="7" s="1"/>
  <c r="J207" i="7"/>
  <c r="H207" i="7"/>
  <c r="R207" i="7" s="1"/>
  <c r="H35" i="7"/>
  <c r="J35" i="7"/>
  <c r="J165" i="7"/>
  <c r="H165" i="7"/>
  <c r="R165" i="7" s="1"/>
  <c r="H32" i="7"/>
  <c r="R32" i="7" s="1"/>
  <c r="J32" i="7"/>
  <c r="R193" i="7"/>
  <c r="H89" i="7"/>
  <c r="R89" i="7" s="1"/>
  <c r="J89" i="7"/>
  <c r="R176" i="7"/>
  <c r="H29" i="7"/>
  <c r="R29" i="7" s="1"/>
  <c r="J29" i="7"/>
  <c r="J342" i="7"/>
  <c r="H342" i="7"/>
  <c r="J69" i="7"/>
  <c r="H69" i="7"/>
  <c r="R69" i="7" s="1"/>
  <c r="H343" i="7"/>
  <c r="R343" i="7" s="1"/>
  <c r="J343" i="7"/>
  <c r="J26" i="7"/>
  <c r="H26" i="7"/>
  <c r="R26" i="7" s="1"/>
  <c r="J186" i="7"/>
  <c r="H186" i="7"/>
  <c r="R186" i="7" s="1"/>
  <c r="H247" i="7"/>
  <c r="R247" i="7" s="1"/>
  <c r="J247" i="7"/>
  <c r="J310" i="7"/>
  <c r="H310" i="7"/>
  <c r="R310" i="7" s="1"/>
  <c r="H221" i="7"/>
  <c r="R221" i="7" s="1"/>
  <c r="J221" i="7"/>
  <c r="J125" i="7"/>
  <c r="H125" i="7"/>
  <c r="R125" i="7" s="1"/>
  <c r="J331" i="7"/>
  <c r="H331" i="7"/>
  <c r="H346" i="7"/>
  <c r="R346" i="7" s="1"/>
  <c r="J346" i="7"/>
  <c r="J194" i="7"/>
  <c r="H194" i="7"/>
  <c r="R194" i="7" s="1"/>
  <c r="H309" i="7"/>
  <c r="R309" i="7" s="1"/>
  <c r="J309" i="7"/>
  <c r="H318" i="7"/>
  <c r="R318" i="7" s="1"/>
  <c r="J318" i="7"/>
  <c r="J180" i="7"/>
  <c r="H180" i="7"/>
  <c r="R180" i="7" s="1"/>
  <c r="J284" i="7"/>
  <c r="H284" i="7"/>
  <c r="R284" i="7" s="1"/>
  <c r="J314" i="7"/>
  <c r="H314" i="7"/>
  <c r="R314" i="7" s="1"/>
  <c r="J202" i="7"/>
  <c r="H202" i="7"/>
  <c r="R202" i="7" s="1"/>
  <c r="J87" i="7"/>
  <c r="H87" i="7"/>
  <c r="R87" i="7" s="1"/>
  <c r="H250" i="7"/>
  <c r="R250" i="7" s="1"/>
  <c r="J250" i="7"/>
  <c r="J138" i="7"/>
  <c r="H138" i="7"/>
  <c r="R138" i="7" s="1"/>
  <c r="R15" i="7"/>
  <c r="H225" i="7"/>
  <c r="R225" i="7" s="1"/>
  <c r="J225" i="7"/>
  <c r="H333" i="7"/>
  <c r="R333" i="7" s="1"/>
  <c r="J333" i="7"/>
  <c r="J345" i="7"/>
  <c r="H345" i="7"/>
  <c r="R345" i="7" s="1"/>
  <c r="J335" i="7"/>
  <c r="H335" i="7"/>
  <c r="R335" i="7" s="1"/>
  <c r="J350" i="7"/>
  <c r="H350" i="7"/>
  <c r="R350" i="7" s="1"/>
  <c r="J218" i="7"/>
  <c r="H218" i="7"/>
  <c r="R218" i="7" s="1"/>
  <c r="J93" i="7"/>
  <c r="H93" i="7"/>
  <c r="R93" i="7" s="1"/>
  <c r="F51" i="3"/>
  <c r="H181" i="7"/>
  <c r="R181" i="7" s="1"/>
  <c r="J181" i="7"/>
  <c r="J353" i="7"/>
  <c r="H353" i="7"/>
  <c r="R353" i="7" s="1"/>
  <c r="J53" i="7"/>
  <c r="H53" i="7"/>
  <c r="R53" i="7" s="1"/>
  <c r="H11" i="7"/>
  <c r="R11" i="7" s="1"/>
  <c r="J11" i="7"/>
  <c r="H313" i="7"/>
  <c r="R313" i="7" s="1"/>
  <c r="J313" i="7"/>
  <c r="J319" i="7"/>
  <c r="H319" i="7"/>
  <c r="R319" i="7" s="1"/>
  <c r="H233" i="7"/>
  <c r="R233" i="7" s="1"/>
  <c r="J233" i="7"/>
  <c r="H167" i="7"/>
  <c r="R167" i="7" s="1"/>
  <c r="J167" i="7"/>
  <c r="H183" i="7"/>
  <c r="R183" i="7" s="1"/>
  <c r="J183" i="7"/>
  <c r="J51" i="7"/>
  <c r="H51" i="7"/>
  <c r="R51" i="7" s="1"/>
  <c r="H124" i="7"/>
  <c r="R124" i="7" s="1"/>
  <c r="J124" i="7"/>
  <c r="H45" i="7"/>
  <c r="R45" i="7" s="1"/>
  <c r="J45" i="7"/>
  <c r="H154" i="7"/>
  <c r="R154" i="7" s="1"/>
  <c r="J154" i="7"/>
  <c r="J209" i="7"/>
  <c r="H209" i="7"/>
  <c r="R209" i="7" s="1"/>
  <c r="J286" i="7"/>
  <c r="H286" i="7"/>
  <c r="R286" i="7" s="1"/>
  <c r="J283" i="7"/>
  <c r="H283" i="7"/>
  <c r="R283" i="7" s="1"/>
  <c r="J7" i="7"/>
  <c r="H7" i="7"/>
  <c r="AH359" i="2"/>
  <c r="AC373" i="2" s="1"/>
  <c r="R116" i="7"/>
  <c r="J146" i="7"/>
  <c r="H146" i="7"/>
  <c r="R146" i="7" s="1"/>
  <c r="H329" i="7"/>
  <c r="J329" i="7"/>
  <c r="J103" i="7"/>
  <c r="H103" i="7"/>
  <c r="R103" i="7" s="1"/>
  <c r="R60" i="7"/>
  <c r="J13" i="7"/>
  <c r="H13" i="7"/>
  <c r="R13" i="7" s="1"/>
  <c r="J77" i="7"/>
  <c r="H77" i="7"/>
  <c r="R77" i="7" s="1"/>
  <c r="H187" i="7"/>
  <c r="R187" i="7" s="1"/>
  <c r="J187" i="7"/>
  <c r="H42" i="7"/>
  <c r="R42" i="7" s="1"/>
  <c r="J42" i="7"/>
  <c r="H147" i="7"/>
  <c r="R147" i="7" s="1"/>
  <c r="J147" i="7"/>
  <c r="H270" i="7"/>
  <c r="R270" i="7" s="1"/>
  <c r="J270" i="7"/>
  <c r="H37" i="7"/>
  <c r="R37" i="7" s="1"/>
  <c r="J37" i="7"/>
  <c r="H97" i="7"/>
  <c r="R97" i="7" s="1"/>
  <c r="J97" i="7"/>
  <c r="H278" i="7"/>
  <c r="R278" i="7" s="1"/>
  <c r="J278" i="7"/>
  <c r="H92" i="7"/>
  <c r="R92" i="7" s="1"/>
  <c r="J92" i="7"/>
  <c r="H28" i="7"/>
  <c r="R28" i="7" s="1"/>
  <c r="J28" i="7"/>
  <c r="F356" i="7"/>
  <c r="H145" i="7"/>
  <c r="J145" i="7"/>
  <c r="J321" i="7"/>
  <c r="H321" i="7"/>
  <c r="R321" i="7" s="1"/>
  <c r="H33" i="7"/>
  <c r="R33" i="7" s="1"/>
  <c r="J33" i="7"/>
  <c r="J245" i="7"/>
  <c r="H245" i="7"/>
  <c r="R245" i="7" s="1"/>
  <c r="J199" i="7"/>
  <c r="H199" i="7"/>
  <c r="R199" i="7" s="1"/>
  <c r="H197" i="7"/>
  <c r="R197" i="7" s="1"/>
  <c r="J197" i="7"/>
  <c r="H166" i="7"/>
  <c r="R166" i="7" s="1"/>
  <c r="J166" i="7"/>
  <c r="R120" i="7"/>
  <c r="H155" i="7"/>
  <c r="R155" i="7" s="1"/>
  <c r="J155" i="7"/>
  <c r="J299" i="7"/>
  <c r="H299" i="7"/>
  <c r="R299" i="7" s="1"/>
  <c r="R336" i="7"/>
  <c r="R316" i="7"/>
  <c r="R304" i="7"/>
  <c r="H131" i="7"/>
  <c r="J131" i="7"/>
  <c r="H175" i="7"/>
  <c r="R175" i="7" s="1"/>
  <c r="J175" i="7"/>
  <c r="J114" i="7"/>
  <c r="H114" i="7"/>
  <c r="R114" i="7" s="1"/>
  <c r="H67" i="7"/>
  <c r="R67" i="7" s="1"/>
  <c r="J67" i="7"/>
  <c r="H354" i="7"/>
  <c r="J354" i="7"/>
  <c r="J107" i="7"/>
  <c r="H107" i="7"/>
  <c r="R107" i="7" s="1"/>
  <c r="H109" i="7"/>
  <c r="R109" i="7" s="1"/>
  <c r="J109" i="7"/>
  <c r="J70" i="7"/>
  <c r="H70" i="7"/>
  <c r="R70" i="7" s="1"/>
  <c r="H323" i="7"/>
  <c r="R323" i="7" s="1"/>
  <c r="J323" i="7"/>
  <c r="H268" i="7"/>
  <c r="J268" i="7"/>
  <c r="H27" i="7"/>
  <c r="R27" i="7" s="1"/>
  <c r="J27" i="7"/>
  <c r="J330" i="7"/>
  <c r="H330" i="7"/>
  <c r="R330" i="7" s="1"/>
  <c r="J228" i="7"/>
  <c r="H228" i="7"/>
  <c r="H151" i="7"/>
  <c r="R151" i="7" s="1"/>
  <c r="J151" i="7"/>
  <c r="H160" i="7"/>
  <c r="J160" i="7"/>
  <c r="R204" i="7"/>
  <c r="J230" i="7"/>
  <c r="H230" i="7"/>
  <c r="R230" i="7" s="1"/>
  <c r="H322" i="7"/>
  <c r="J322" i="7"/>
  <c r="J65" i="7"/>
  <c r="H65" i="7"/>
  <c r="R65" i="7" s="1"/>
  <c r="J302" i="7"/>
  <c r="H302" i="7"/>
  <c r="R302" i="7" s="1"/>
  <c r="H211" i="7"/>
  <c r="R211" i="7" s="1"/>
  <c r="J211" i="7"/>
  <c r="J243" i="7"/>
  <c r="H243" i="7"/>
  <c r="R243" i="7" s="1"/>
  <c r="R64" i="7"/>
  <c r="J18" i="7"/>
  <c r="H18" i="7"/>
  <c r="R18" i="7" s="1"/>
  <c r="J239" i="7"/>
  <c r="H239" i="7"/>
  <c r="R239" i="7" s="1"/>
  <c r="J198" i="7"/>
  <c r="H198" i="7"/>
  <c r="H38" i="7"/>
  <c r="R38" i="7" s="1"/>
  <c r="J38" i="7"/>
  <c r="H255" i="7"/>
  <c r="R255" i="7" s="1"/>
  <c r="J255" i="7"/>
  <c r="H235" i="7"/>
  <c r="J235" i="7"/>
  <c r="H90" i="7"/>
  <c r="R90" i="7" s="1"/>
  <c r="J90" i="7"/>
  <c r="J301" i="7"/>
  <c r="H301" i="7"/>
  <c r="R301" i="7" s="1"/>
  <c r="J81" i="7"/>
  <c r="H81" i="7"/>
  <c r="R81" i="7" s="1"/>
  <c r="R220" i="7"/>
  <c r="J83" i="7"/>
  <c r="H83" i="7"/>
  <c r="R83" i="7" s="1"/>
  <c r="J133" i="7"/>
  <c r="H133" i="7"/>
  <c r="R133" i="7" s="1"/>
  <c r="J34" i="7"/>
  <c r="H34" i="7"/>
  <c r="R34" i="7" s="1"/>
  <c r="H95" i="7"/>
  <c r="R95" i="7" s="1"/>
  <c r="J95" i="7"/>
  <c r="H16" i="7"/>
  <c r="R16" i="7" s="1"/>
  <c r="J16" i="7"/>
  <c r="J123" i="7"/>
  <c r="H123" i="7"/>
  <c r="R123" i="7" s="1"/>
  <c r="H126" i="7"/>
  <c r="R126" i="7" s="1"/>
  <c r="J126" i="7"/>
  <c r="J292" i="7"/>
  <c r="H292" i="7"/>
  <c r="R292" i="7" s="1"/>
  <c r="R344" i="7"/>
  <c r="H290" i="7"/>
  <c r="R290" i="7" s="1"/>
  <c r="J290" i="7"/>
  <c r="J63" i="7"/>
  <c r="H63" i="7"/>
  <c r="R63" i="7" s="1"/>
  <c r="J177" i="7"/>
  <c r="H177" i="7"/>
  <c r="R177" i="7" s="1"/>
  <c r="J139" i="7"/>
  <c r="H139" i="7"/>
  <c r="R139" i="7" s="1"/>
  <c r="H282" i="7"/>
  <c r="R282" i="7" s="1"/>
  <c r="J282" i="7"/>
  <c r="H185" i="7"/>
  <c r="R185" i="7" s="1"/>
  <c r="J185" i="7"/>
  <c r="J39" i="7"/>
  <c r="H39" i="7"/>
  <c r="H182" i="7"/>
  <c r="J182" i="7"/>
  <c r="J144" i="7"/>
  <c r="H144" i="7"/>
  <c r="R144" i="7" s="1"/>
  <c r="H188" i="7"/>
  <c r="R188" i="7" s="1"/>
  <c r="J188" i="7"/>
  <c r="H170" i="7"/>
  <c r="J170" i="7"/>
  <c r="J161" i="7"/>
  <c r="H161" i="7"/>
  <c r="R161" i="7" s="1"/>
  <c r="J130" i="7"/>
  <c r="H130" i="7"/>
  <c r="R130" i="7" s="1"/>
  <c r="H298" i="7"/>
  <c r="J298" i="7"/>
  <c r="J171" i="7"/>
  <c r="H171" i="7"/>
  <c r="R171" i="7" s="1"/>
  <c r="H306" i="7"/>
  <c r="R306" i="7" s="1"/>
  <c r="J306" i="7"/>
  <c r="H24" i="7"/>
  <c r="R24" i="7" s="1"/>
  <c r="J24" i="7"/>
  <c r="H315" i="7"/>
  <c r="R315" i="7" s="1"/>
  <c r="J315" i="7"/>
  <c r="J41" i="7"/>
  <c r="H41" i="7"/>
  <c r="R41" i="7" s="1"/>
  <c r="H61" i="7"/>
  <c r="R61" i="7" s="1"/>
  <c r="J61" i="7"/>
  <c r="J264" i="7"/>
  <c r="H264" i="7"/>
  <c r="R264" i="7" s="1"/>
  <c r="R164" i="7"/>
  <c r="H162" i="7"/>
  <c r="R162" i="7" s="1"/>
  <c r="J162" i="7"/>
  <c r="H326" i="7"/>
  <c r="R326" i="7" s="1"/>
  <c r="J326" i="7"/>
  <c r="H259" i="7"/>
  <c r="R259" i="7" s="1"/>
  <c r="J259" i="7"/>
  <c r="H98" i="7"/>
  <c r="J98" i="7"/>
  <c r="J73" i="7"/>
  <c r="H73" i="7"/>
  <c r="R73" i="7" s="1"/>
  <c r="J136" i="7"/>
  <c r="H136" i="7"/>
  <c r="R136" i="7" s="1"/>
  <c r="J191" i="7"/>
  <c r="H191" i="7"/>
  <c r="R191" i="7" s="1"/>
  <c r="H57" i="7"/>
  <c r="R57" i="7" s="1"/>
  <c r="J57" i="7"/>
  <c r="H127" i="7"/>
  <c r="R127" i="7" s="1"/>
  <c r="J127" i="7"/>
  <c r="H17" i="7"/>
  <c r="R17" i="7" s="1"/>
  <c r="J17" i="7"/>
  <c r="J157" i="7"/>
  <c r="H157" i="7"/>
  <c r="R157" i="7" s="1"/>
  <c r="J169" i="7"/>
  <c r="H169" i="7"/>
  <c r="R169" i="7" s="1"/>
  <c r="J142" i="7"/>
  <c r="H142" i="7"/>
  <c r="R142" i="7" s="1"/>
  <c r="H163" i="7"/>
  <c r="J163" i="7"/>
  <c r="H265" i="7"/>
  <c r="R265" i="7" s="1"/>
  <c r="J265" i="7"/>
  <c r="H241" i="7"/>
  <c r="R241" i="7" s="1"/>
  <c r="J241" i="7"/>
  <c r="J78" i="7"/>
  <c r="H78" i="7"/>
  <c r="R78" i="7" s="1"/>
  <c r="R163" i="7"/>
  <c r="R128" i="7"/>
  <c r="R20" i="7"/>
  <c r="H111" i="7"/>
  <c r="R111" i="7" s="1"/>
  <c r="J111" i="7"/>
  <c r="H174" i="7"/>
  <c r="R174" i="7" s="1"/>
  <c r="J174" i="7"/>
  <c r="J279" i="7"/>
  <c r="H279" i="7"/>
  <c r="R279" i="7" s="1"/>
  <c r="H153" i="7"/>
  <c r="R153" i="7" s="1"/>
  <c r="J153" i="7"/>
  <c r="J347" i="7"/>
  <c r="H347" i="7"/>
  <c r="R347" i="7" s="1"/>
  <c r="J307" i="7"/>
  <c r="H307" i="7"/>
  <c r="H9" i="7"/>
  <c r="R9" i="7" s="1"/>
  <c r="J9" i="7"/>
  <c r="P7" i="7"/>
  <c r="R56" i="7"/>
  <c r="J271" i="7"/>
  <c r="H271" i="7"/>
  <c r="R271" i="7" s="1"/>
  <c r="H189" i="7"/>
  <c r="R189" i="7" s="1"/>
  <c r="J189" i="7"/>
  <c r="H285" i="7"/>
  <c r="R285" i="7" s="1"/>
  <c r="J285" i="7"/>
  <c r="J85" i="7"/>
  <c r="H85" i="7"/>
  <c r="R85" i="7" s="1"/>
  <c r="H256" i="7"/>
  <c r="R256" i="7" s="1"/>
  <c r="J256" i="7"/>
  <c r="J251" i="7"/>
  <c r="H251" i="7"/>
  <c r="R251" i="7" s="1"/>
  <c r="H99" i="7"/>
  <c r="R99" i="7" s="1"/>
  <c r="J99" i="7"/>
  <c r="J179" i="7"/>
  <c r="H179" i="7"/>
  <c r="R179" i="7" s="1"/>
  <c r="H297" i="7"/>
  <c r="R297" i="7" s="1"/>
  <c r="J297" i="7"/>
  <c r="J303" i="7"/>
  <c r="H303" i="7"/>
  <c r="R303" i="7" s="1"/>
  <c r="J75" i="7"/>
  <c r="H75" i="7"/>
  <c r="R75" i="7" s="1"/>
  <c r="AR243" i="2"/>
  <c r="N241" i="5"/>
  <c r="N141" i="5"/>
  <c r="AR143" i="2"/>
  <c r="N111" i="5"/>
  <c r="AR113" i="2"/>
  <c r="AR21" i="2"/>
  <c r="N19" i="5"/>
  <c r="AR273" i="2"/>
  <c r="N271" i="5"/>
  <c r="N245" i="5"/>
  <c r="AR247" i="2"/>
  <c r="AR323" i="2"/>
  <c r="N321" i="5"/>
  <c r="AR275" i="2"/>
  <c r="N273" i="5"/>
  <c r="N315" i="5"/>
  <c r="AR317" i="2"/>
  <c r="AR327" i="2"/>
  <c r="N325" i="5"/>
  <c r="N70" i="5"/>
  <c r="AR72" i="2"/>
  <c r="AR17" i="2"/>
  <c r="N15" i="5"/>
  <c r="N261" i="5"/>
  <c r="AR263" i="2"/>
  <c r="AR157" i="2"/>
  <c r="N155" i="5"/>
  <c r="N186" i="5"/>
  <c r="AR188" i="2"/>
  <c r="AR187" i="2"/>
  <c r="N185" i="5"/>
  <c r="N266" i="5"/>
  <c r="AR268" i="2"/>
  <c r="N188" i="5"/>
  <c r="AR190" i="2"/>
  <c r="AR162" i="2"/>
  <c r="N160" i="5"/>
  <c r="N23" i="5"/>
  <c r="AR25" i="2"/>
  <c r="N116" i="5"/>
  <c r="AR118" i="2"/>
  <c r="AR65" i="2"/>
  <c r="N63" i="5"/>
  <c r="N211" i="5"/>
  <c r="AR213" i="2"/>
  <c r="N102" i="5"/>
  <c r="AR104" i="2"/>
  <c r="AR183" i="2"/>
  <c r="N181" i="5"/>
  <c r="AR147" i="2"/>
  <c r="N145" i="5"/>
  <c r="N148" i="5"/>
  <c r="AR150" i="2"/>
  <c r="AR298" i="2"/>
  <c r="N296" i="5"/>
  <c r="AR47" i="2"/>
  <c r="N45" i="5"/>
  <c r="N56" i="5"/>
  <c r="AR58" i="2"/>
  <c r="N97" i="5"/>
  <c r="AR99" i="2"/>
  <c r="AR80" i="2"/>
  <c r="N78" i="5"/>
  <c r="AR253" i="2"/>
  <c r="N251" i="5"/>
  <c r="J232" i="5"/>
  <c r="H232" i="5"/>
  <c r="J302" i="5"/>
  <c r="H302" i="5"/>
  <c r="H88" i="5"/>
  <c r="J88" i="5"/>
  <c r="H74" i="5"/>
  <c r="J74" i="5"/>
  <c r="J59" i="5"/>
  <c r="H59" i="5"/>
  <c r="J45" i="5"/>
  <c r="H45" i="5"/>
  <c r="H247" i="5"/>
  <c r="J247" i="5"/>
  <c r="H297" i="5"/>
  <c r="J297" i="5"/>
  <c r="H68" i="5"/>
  <c r="J68" i="5"/>
  <c r="H136" i="5"/>
  <c r="J136" i="5"/>
  <c r="H37" i="5"/>
  <c r="J37" i="5"/>
  <c r="J41" i="5"/>
  <c r="H41" i="5"/>
  <c r="H130" i="5"/>
  <c r="J130" i="5"/>
  <c r="J326" i="5"/>
  <c r="H326" i="5"/>
  <c r="H226" i="5"/>
  <c r="J226" i="5"/>
  <c r="J251" i="5"/>
  <c r="H251" i="5"/>
  <c r="H258" i="5"/>
  <c r="J258" i="5"/>
  <c r="H256" i="5"/>
  <c r="J256" i="5"/>
  <c r="H134" i="5"/>
  <c r="J134" i="5"/>
  <c r="H210" i="5"/>
  <c r="J210" i="5"/>
  <c r="H182" i="5"/>
  <c r="J182" i="5"/>
  <c r="H233" i="5"/>
  <c r="J233" i="5"/>
  <c r="N260" i="5"/>
  <c r="AR262" i="2"/>
  <c r="N98" i="5"/>
  <c r="AR100" i="2"/>
  <c r="N330" i="5"/>
  <c r="AR332" i="2"/>
  <c r="AR105" i="2"/>
  <c r="N103" i="5"/>
  <c r="N54" i="5"/>
  <c r="AR56" i="2"/>
  <c r="AR148" i="2"/>
  <c r="N146" i="5"/>
  <c r="N256" i="5"/>
  <c r="AR258" i="2"/>
  <c r="AR201" i="2"/>
  <c r="N199" i="5"/>
  <c r="N320" i="5"/>
  <c r="AR322" i="2"/>
  <c r="AR164" i="2"/>
  <c r="N162" i="5"/>
  <c r="N28" i="5"/>
  <c r="AR30" i="2"/>
  <c r="AR353" i="2"/>
  <c r="N351" i="5"/>
  <c r="AR76" i="2"/>
  <c r="N74" i="5"/>
  <c r="AR343" i="2"/>
  <c r="N341" i="5"/>
  <c r="N170" i="5"/>
  <c r="AR172" i="2"/>
  <c r="AR61" i="2"/>
  <c r="N59" i="5"/>
  <c r="AR59" i="2"/>
  <c r="N57" i="5"/>
  <c r="N231" i="5"/>
  <c r="AR233" i="2"/>
  <c r="AR116" i="2"/>
  <c r="N114" i="5"/>
  <c r="N152" i="5"/>
  <c r="AR154" i="2"/>
  <c r="AR237" i="2"/>
  <c r="N235" i="5"/>
  <c r="N352" i="5"/>
  <c r="AR354" i="2"/>
  <c r="N249" i="5"/>
  <c r="AR251" i="2"/>
  <c r="N174" i="5"/>
  <c r="AR176" i="2"/>
  <c r="N89" i="5"/>
  <c r="AR91" i="2"/>
  <c r="J23" i="5"/>
  <c r="H23" i="5"/>
  <c r="N281" i="5"/>
  <c r="AR283" i="2"/>
  <c r="AR92" i="2"/>
  <c r="N90" i="5"/>
  <c r="AR155" i="2"/>
  <c r="N153" i="5"/>
  <c r="N51" i="5"/>
  <c r="AR53" i="2"/>
  <c r="N318" i="5"/>
  <c r="AR320" i="2"/>
  <c r="AR267" i="2"/>
  <c r="N265" i="5"/>
  <c r="AR345" i="2"/>
  <c r="N343" i="5"/>
  <c r="N196" i="5"/>
  <c r="AR198" i="2"/>
  <c r="AR222" i="2"/>
  <c r="N220" i="5"/>
  <c r="N224" i="5"/>
  <c r="AR226" i="2"/>
  <c r="N79" i="5"/>
  <c r="AR81" i="2"/>
  <c r="AR331" i="2"/>
  <c r="N329" i="5"/>
  <c r="N147" i="5"/>
  <c r="AR149" i="2"/>
  <c r="AR325" i="2"/>
  <c r="N323" i="5"/>
  <c r="N144" i="5"/>
  <c r="AR146" i="2"/>
  <c r="N219" i="5"/>
  <c r="AR221" i="2"/>
  <c r="AR163" i="2"/>
  <c r="N161" i="5"/>
  <c r="N156" i="5"/>
  <c r="AR158" i="2"/>
  <c r="N11" i="5"/>
  <c r="AR13" i="2"/>
  <c r="N214" i="5"/>
  <c r="AR216" i="2"/>
  <c r="AR291" i="2"/>
  <c r="N289" i="5"/>
  <c r="AR151" i="2"/>
  <c r="N149" i="5"/>
  <c r="AR217" i="2"/>
  <c r="N215" i="5"/>
  <c r="AR232" i="2"/>
  <c r="N230" i="5"/>
  <c r="AR280" i="2"/>
  <c r="N278" i="5"/>
  <c r="N303" i="5"/>
  <c r="AR305" i="2"/>
  <c r="AR71" i="2"/>
  <c r="N69" i="5"/>
  <c r="N20" i="5"/>
  <c r="AR22" i="2"/>
  <c r="AR20" i="2"/>
  <c r="N18" i="5"/>
  <c r="AR199" i="2"/>
  <c r="N197" i="5"/>
  <c r="N344" i="5"/>
  <c r="AR346" i="2"/>
  <c r="N96" i="5"/>
  <c r="AR98" i="2"/>
  <c r="N286" i="5"/>
  <c r="AR288" i="2"/>
  <c r="AR203" i="2"/>
  <c r="N201" i="5"/>
  <c r="N232" i="5"/>
  <c r="AR234" i="2"/>
  <c r="AR28" i="2"/>
  <c r="N26" i="5"/>
  <c r="N242" i="5"/>
  <c r="AR244" i="2"/>
  <c r="N293" i="5"/>
  <c r="AR295" i="2"/>
  <c r="AR189" i="2"/>
  <c r="N187" i="5"/>
  <c r="N247" i="5"/>
  <c r="AR249" i="2"/>
  <c r="AR185" i="2"/>
  <c r="N183" i="5"/>
  <c r="AR255" i="2"/>
  <c r="N253" i="5"/>
  <c r="AR37" i="2"/>
  <c r="N35" i="5"/>
  <c r="AR52" i="2"/>
  <c r="N50" i="5"/>
  <c r="AR260" i="2"/>
  <c r="N258" i="5"/>
  <c r="AR115" i="2"/>
  <c r="N113" i="5"/>
  <c r="N295" i="5"/>
  <c r="AR297" i="2"/>
  <c r="N47" i="5"/>
  <c r="AR49" i="2"/>
  <c r="N118" i="5"/>
  <c r="AR120" i="2"/>
  <c r="AR38" i="2"/>
  <c r="N36" i="5"/>
  <c r="N294" i="5"/>
  <c r="AR296" i="2"/>
  <c r="AR289" i="2"/>
  <c r="N287" i="5"/>
  <c r="N338" i="5"/>
  <c r="AR340" i="2"/>
  <c r="N136" i="5"/>
  <c r="AR138" i="2"/>
  <c r="N311" i="5"/>
  <c r="AR313" i="2"/>
  <c r="AR181" i="2"/>
  <c r="N179" i="5"/>
  <c r="AR142" i="2"/>
  <c r="N140" i="5"/>
  <c r="N301" i="5"/>
  <c r="AR303" i="2"/>
  <c r="N173" i="5"/>
  <c r="AR175" i="2"/>
  <c r="AR23" i="2"/>
  <c r="N21" i="5"/>
  <c r="N202" i="5"/>
  <c r="AR204" i="2"/>
  <c r="AR200" i="2"/>
  <c r="N198" i="5"/>
  <c r="AR265" i="2"/>
  <c r="N263" i="5"/>
  <c r="N312" i="5"/>
  <c r="AR314" i="2"/>
  <c r="AR122" i="2"/>
  <c r="N120" i="5"/>
  <c r="AR114" i="2"/>
  <c r="N112" i="5"/>
  <c r="AR34" i="2"/>
  <c r="N32" i="5"/>
  <c r="N210" i="5"/>
  <c r="AR212" i="2"/>
  <c r="N104" i="5"/>
  <c r="AR106" i="2"/>
  <c r="N285" i="5"/>
  <c r="AR287" i="2"/>
  <c r="N46" i="5"/>
  <c r="AR48" i="2"/>
  <c r="N316" i="5"/>
  <c r="AR318" i="2"/>
  <c r="N31" i="5"/>
  <c r="AR33" i="2"/>
  <c r="N259" i="5"/>
  <c r="AR261" i="2"/>
  <c r="N128" i="5"/>
  <c r="AR130" i="2"/>
  <c r="N95" i="5"/>
  <c r="AR97" i="2"/>
  <c r="N159" i="5"/>
  <c r="AR161" i="2"/>
  <c r="AR207" i="2"/>
  <c r="N205" i="5"/>
  <c r="N61" i="5"/>
  <c r="AR63" i="2"/>
  <c r="AR312" i="2"/>
  <c r="N310" i="5"/>
  <c r="AR235" i="2"/>
  <c r="N233" i="5"/>
  <c r="AR165" i="2"/>
  <c r="N163" i="5"/>
  <c r="N12" i="5"/>
  <c r="AR14" i="2"/>
  <c r="N274" i="5"/>
  <c r="AR276" i="2"/>
  <c r="AR315" i="2"/>
  <c r="N313" i="5"/>
  <c r="N267" i="5"/>
  <c r="AR269" i="2"/>
  <c r="J305" i="5"/>
  <c r="H305" i="5"/>
  <c r="H80" i="5"/>
  <c r="J80" i="5"/>
  <c r="J328" i="5"/>
  <c r="H328" i="5"/>
  <c r="H43" i="5"/>
  <c r="J43" i="5"/>
  <c r="J173" i="5"/>
  <c r="H173" i="5"/>
  <c r="H196" i="5"/>
  <c r="J196" i="5"/>
  <c r="J271" i="5"/>
  <c r="H271" i="5"/>
  <c r="H95" i="5"/>
  <c r="J95" i="5"/>
  <c r="J278" i="5"/>
  <c r="H278" i="5"/>
  <c r="H22" i="5"/>
  <c r="J22" i="5"/>
  <c r="J324" i="5"/>
  <c r="H324" i="5"/>
  <c r="J113" i="5"/>
  <c r="H113" i="5"/>
  <c r="H162" i="5"/>
  <c r="J162" i="5"/>
  <c r="J39" i="5"/>
  <c r="H39" i="5"/>
  <c r="J257" i="5"/>
  <c r="H257" i="5"/>
  <c r="H90" i="5"/>
  <c r="J90" i="5"/>
  <c r="J178" i="5"/>
  <c r="H178" i="5"/>
  <c r="J118" i="5"/>
  <c r="H118" i="5"/>
  <c r="H296" i="5"/>
  <c r="J296" i="5"/>
  <c r="H224" i="5"/>
  <c r="J224" i="5"/>
  <c r="J350" i="5"/>
  <c r="H350" i="5"/>
  <c r="H137" i="5"/>
  <c r="J137" i="5"/>
  <c r="H119" i="5"/>
  <c r="J119" i="5"/>
  <c r="H340" i="5"/>
  <c r="J340" i="5"/>
  <c r="H72" i="5"/>
  <c r="J72" i="5"/>
  <c r="T13" i="6"/>
  <c r="R356" i="6"/>
  <c r="H262" i="5"/>
  <c r="J262" i="5"/>
  <c r="H184" i="5"/>
  <c r="J184" i="5"/>
  <c r="H66" i="5"/>
  <c r="J66" i="5"/>
  <c r="J272" i="5"/>
  <c r="H272" i="5"/>
  <c r="H163" i="5"/>
  <c r="J163" i="5"/>
  <c r="J170" i="5"/>
  <c r="H170" i="5"/>
  <c r="J105" i="5"/>
  <c r="H105" i="5"/>
  <c r="H175" i="5"/>
  <c r="J175" i="5"/>
  <c r="H91" i="5"/>
  <c r="J91" i="5"/>
  <c r="H93" i="5"/>
  <c r="J93" i="5"/>
  <c r="J293" i="5"/>
  <c r="H293" i="5"/>
  <c r="J319" i="5"/>
  <c r="H319" i="5"/>
  <c r="H21" i="3"/>
  <c r="H345" i="5"/>
  <c r="J345" i="5"/>
  <c r="H356" i="6"/>
  <c r="H101" i="5"/>
  <c r="J101" i="5"/>
  <c r="J145" i="5"/>
  <c r="H145" i="5"/>
  <c r="H42" i="5"/>
  <c r="J42" i="5"/>
  <c r="J38" i="5"/>
  <c r="H38" i="5"/>
  <c r="J320" i="5"/>
  <c r="H320" i="5"/>
  <c r="H228" i="5"/>
  <c r="J228" i="5"/>
  <c r="H174" i="5"/>
  <c r="J174" i="5"/>
  <c r="J295" i="5"/>
  <c r="H295" i="5"/>
  <c r="H202" i="5"/>
  <c r="J202" i="5"/>
  <c r="J274" i="5"/>
  <c r="H274" i="5"/>
  <c r="J294" i="5"/>
  <c r="H294" i="5"/>
  <c r="H135" i="5"/>
  <c r="J135" i="5"/>
  <c r="J94" i="5"/>
  <c r="H94" i="5"/>
  <c r="J264" i="5"/>
  <c r="H264" i="5"/>
  <c r="H255" i="5"/>
  <c r="J255" i="5"/>
  <c r="H276" i="5"/>
  <c r="J276" i="5"/>
  <c r="H279" i="5"/>
  <c r="J279" i="5"/>
  <c r="J7" i="5"/>
  <c r="H7" i="5"/>
  <c r="AB359" i="2"/>
  <c r="AC365" i="2" s="1"/>
  <c r="F21" i="3" s="1"/>
  <c r="H44" i="5"/>
  <c r="J44" i="5"/>
  <c r="H311" i="5"/>
  <c r="J311" i="5"/>
  <c r="H109" i="5"/>
  <c r="J109" i="5"/>
  <c r="H349" i="5"/>
  <c r="J349" i="5"/>
  <c r="J351" i="5"/>
  <c r="H351" i="5"/>
  <c r="J243" i="5"/>
  <c r="H243" i="5"/>
  <c r="H317" i="5"/>
  <c r="J317" i="5"/>
  <c r="J299" i="5"/>
  <c r="H299" i="5"/>
  <c r="J237" i="5"/>
  <c r="H237" i="5"/>
  <c r="J71" i="5"/>
  <c r="H71" i="5"/>
  <c r="H298" i="5"/>
  <c r="J298" i="5"/>
  <c r="J216" i="5"/>
  <c r="H216" i="5"/>
  <c r="J266" i="5"/>
  <c r="H266" i="5"/>
  <c r="J335" i="5"/>
  <c r="H335" i="5"/>
  <c r="AN363" i="2"/>
  <c r="H240" i="5"/>
  <c r="J240" i="5"/>
  <c r="H82" i="5"/>
  <c r="J82" i="5"/>
  <c r="J250" i="5"/>
  <c r="H250" i="5"/>
  <c r="H318" i="5"/>
  <c r="J318" i="5"/>
  <c r="J133" i="5"/>
  <c r="H133" i="5"/>
  <c r="J322" i="5"/>
  <c r="H322" i="5"/>
  <c r="AK364" i="2"/>
  <c r="H117" i="5"/>
  <c r="J117" i="5"/>
  <c r="J131" i="5"/>
  <c r="H131" i="5"/>
  <c r="H212" i="5"/>
  <c r="J212" i="5"/>
  <c r="J96" i="5"/>
  <c r="H96" i="5"/>
  <c r="H331" i="5"/>
  <c r="J331" i="5"/>
  <c r="H166" i="5"/>
  <c r="J166" i="5"/>
  <c r="H89" i="5"/>
  <c r="J89" i="5"/>
  <c r="H168" i="5"/>
  <c r="J168" i="5"/>
  <c r="J238" i="5"/>
  <c r="H238" i="5"/>
  <c r="H73" i="5"/>
  <c r="J73" i="5"/>
  <c r="J341" i="5"/>
  <c r="H341" i="5"/>
  <c r="H104" i="5"/>
  <c r="J104" i="5"/>
  <c r="H79" i="5"/>
  <c r="J79" i="5"/>
  <c r="J248" i="5"/>
  <c r="H248" i="5"/>
  <c r="H286" i="5"/>
  <c r="J286" i="5"/>
  <c r="J169" i="5"/>
  <c r="H169" i="5"/>
  <c r="J30" i="5"/>
  <c r="H30" i="5"/>
  <c r="J165" i="5"/>
  <c r="H165" i="5"/>
  <c r="N177" i="5"/>
  <c r="AR179" i="2"/>
  <c r="AR299" i="2"/>
  <c r="N297" i="5"/>
  <c r="N34" i="5"/>
  <c r="AR36" i="2"/>
  <c r="AR329" i="2"/>
  <c r="N327" i="5"/>
  <c r="AR45" i="2"/>
  <c r="N43" i="5"/>
  <c r="AR259" i="2"/>
  <c r="N257" i="5"/>
  <c r="N164" i="5"/>
  <c r="AR166" i="2"/>
  <c r="AR284" i="2"/>
  <c r="N282" i="5"/>
  <c r="N165" i="5"/>
  <c r="AR167" i="2"/>
  <c r="AR335" i="2"/>
  <c r="N333" i="5"/>
  <c r="N14" i="5"/>
  <c r="AR16" i="2"/>
  <c r="N92" i="5"/>
  <c r="AR94" i="2"/>
  <c r="N110" i="5"/>
  <c r="AR112" i="2"/>
  <c r="AR177" i="2"/>
  <c r="N175" i="5"/>
  <c r="AR208" i="2"/>
  <c r="N206" i="5"/>
  <c r="N133" i="5"/>
  <c r="AR135" i="2"/>
  <c r="N99" i="5"/>
  <c r="AR101" i="2"/>
  <c r="AR153" i="2"/>
  <c r="N151" i="5"/>
  <c r="N13" i="5"/>
  <c r="AR15" i="2"/>
  <c r="J344" i="5"/>
  <c r="H344" i="5"/>
  <c r="J69" i="5"/>
  <c r="H69" i="5"/>
  <c r="H98" i="5"/>
  <c r="J98" i="5"/>
  <c r="J92" i="5"/>
  <c r="H92" i="5"/>
  <c r="H12" i="5"/>
  <c r="J12" i="5"/>
  <c r="J121" i="5"/>
  <c r="H121" i="5"/>
  <c r="J280" i="5"/>
  <c r="H280" i="5"/>
  <c r="J31" i="5"/>
  <c r="H31" i="5"/>
  <c r="J195" i="5"/>
  <c r="H195" i="5"/>
  <c r="J336" i="5"/>
  <c r="H336" i="5"/>
  <c r="H185" i="5"/>
  <c r="J185" i="5"/>
  <c r="J16" i="5"/>
  <c r="H16" i="5"/>
  <c r="H67" i="5"/>
  <c r="J67" i="5"/>
  <c r="J147" i="5"/>
  <c r="H147" i="5"/>
  <c r="J223" i="5"/>
  <c r="H223" i="5"/>
  <c r="J115" i="5"/>
  <c r="H115" i="5"/>
  <c r="J52" i="5"/>
  <c r="H52" i="5"/>
  <c r="J235" i="5"/>
  <c r="H235" i="5"/>
  <c r="H201" i="5"/>
  <c r="J201" i="5"/>
  <c r="J230" i="5"/>
  <c r="H230" i="5"/>
  <c r="J304" i="5"/>
  <c r="H304" i="5"/>
  <c r="H149" i="5"/>
  <c r="J149" i="5"/>
  <c r="AK368" i="2"/>
  <c r="H30" i="3"/>
  <c r="J30" i="3" s="1"/>
  <c r="J292" i="5"/>
  <c r="H292" i="5"/>
  <c r="J283" i="5"/>
  <c r="H283" i="5"/>
  <c r="H193" i="5"/>
  <c r="J193" i="5"/>
  <c r="J83" i="5"/>
  <c r="H83" i="5"/>
  <c r="H327" i="5"/>
  <c r="J327" i="5"/>
  <c r="J312" i="5"/>
  <c r="H312" i="5"/>
  <c r="J81" i="5"/>
  <c r="H81" i="5"/>
  <c r="J142" i="5"/>
  <c r="H142" i="5"/>
  <c r="H35" i="5"/>
  <c r="J35" i="5"/>
  <c r="H153" i="5"/>
  <c r="J153" i="5"/>
  <c r="H225" i="5"/>
  <c r="J225" i="5"/>
  <c r="J204" i="5"/>
  <c r="H204" i="5"/>
  <c r="H32" i="5"/>
  <c r="J32" i="5"/>
  <c r="H205" i="5"/>
  <c r="J205" i="5"/>
  <c r="H306" i="5"/>
  <c r="J306" i="5"/>
  <c r="J213" i="5"/>
  <c r="H213" i="5"/>
  <c r="J190" i="5"/>
  <c r="H190" i="5"/>
  <c r="J10" i="5"/>
  <c r="H10" i="5"/>
  <c r="N66" i="5"/>
  <c r="AR68" i="2"/>
  <c r="AR128" i="2"/>
  <c r="N126" i="5"/>
  <c r="AR69" i="2"/>
  <c r="N67" i="5"/>
  <c r="AR256" i="2"/>
  <c r="N254" i="5"/>
  <c r="AR316" i="2"/>
  <c r="N314" i="5"/>
  <c r="N85" i="5"/>
  <c r="AR87" i="2"/>
  <c r="AR168" i="2"/>
  <c r="N166" i="5"/>
  <c r="N334" i="5"/>
  <c r="AR336" i="2"/>
  <c r="N216" i="5"/>
  <c r="AR218" i="2"/>
  <c r="AR270" i="2"/>
  <c r="N268" i="5"/>
  <c r="N73" i="5"/>
  <c r="AR75" i="2"/>
  <c r="AR82" i="2"/>
  <c r="N80" i="5"/>
  <c r="AR196" i="2"/>
  <c r="N194" i="5"/>
  <c r="N150" i="5"/>
  <c r="AR152" i="2"/>
  <c r="N255" i="5"/>
  <c r="AR257" i="2"/>
  <c r="N349" i="5"/>
  <c r="AR351" i="2"/>
  <c r="N217" i="5"/>
  <c r="AR219" i="2"/>
  <c r="N326" i="5"/>
  <c r="AR328" i="2"/>
  <c r="N238" i="5"/>
  <c r="AR240" i="2"/>
  <c r="N40" i="5"/>
  <c r="AR42" i="2"/>
  <c r="AR230" i="2"/>
  <c r="N228" i="5"/>
  <c r="N134" i="5"/>
  <c r="AR136" i="2"/>
  <c r="AR169" i="2"/>
  <c r="N167" i="5"/>
  <c r="N298" i="5"/>
  <c r="AR300" i="2"/>
  <c r="N222" i="5"/>
  <c r="AR224" i="2"/>
  <c r="AR121" i="2"/>
  <c r="N119" i="5"/>
  <c r="AR111" i="2"/>
  <c r="N109" i="5"/>
  <c r="N143" i="5"/>
  <c r="AR145" i="2"/>
  <c r="AR141" i="2"/>
  <c r="N139" i="5"/>
  <c r="AR242" i="2"/>
  <c r="N240" i="5"/>
  <c r="AR324" i="2"/>
  <c r="N322" i="5"/>
  <c r="N100" i="5"/>
  <c r="AR102" i="2"/>
  <c r="AR57" i="2"/>
  <c r="N55" i="5"/>
  <c r="N125" i="5"/>
  <c r="AR127" i="2"/>
  <c r="N142" i="5"/>
  <c r="AR144" i="2"/>
  <c r="AR236" i="2"/>
  <c r="N234" i="5"/>
  <c r="AR271" i="2"/>
  <c r="N269" i="5"/>
  <c r="AR348" i="2"/>
  <c r="N346" i="5"/>
  <c r="AR54" i="2"/>
  <c r="N52" i="5"/>
  <c r="AR173" i="2"/>
  <c r="N171" i="5"/>
  <c r="AR50" i="2"/>
  <c r="N48" i="5"/>
  <c r="N37" i="5"/>
  <c r="AR39" i="2"/>
  <c r="AR55" i="2"/>
  <c r="N53" i="5"/>
  <c r="AR225" i="2"/>
  <c r="N223" i="5"/>
  <c r="AR229" i="2"/>
  <c r="N227" i="5"/>
  <c r="AR139" i="2"/>
  <c r="N137" i="5"/>
  <c r="AR301" i="2"/>
  <c r="N299" i="5"/>
  <c r="N176" i="5"/>
  <c r="AR178" i="2"/>
  <c r="N93" i="5"/>
  <c r="AR95" i="2"/>
  <c r="AR344" i="2"/>
  <c r="N342" i="5"/>
  <c r="AR31" i="2"/>
  <c r="N29" i="5"/>
  <c r="AR96" i="2"/>
  <c r="N94" i="5"/>
  <c r="N307" i="5"/>
  <c r="AR309" i="2"/>
  <c r="N347" i="5"/>
  <c r="AR349" i="2"/>
  <c r="N71" i="5"/>
  <c r="AR73" i="2"/>
  <c r="N335" i="5"/>
  <c r="AR337" i="2"/>
  <c r="AR27" i="2"/>
  <c r="N25" i="5"/>
  <c r="AR70" i="2"/>
  <c r="N68" i="5"/>
  <c r="AR46" i="2"/>
  <c r="N44" i="5"/>
  <c r="N41" i="5"/>
  <c r="AR43" i="2"/>
  <c r="N250" i="5"/>
  <c r="AR252" i="2"/>
  <c r="N39" i="5"/>
  <c r="AR41" i="2"/>
  <c r="AR326" i="2"/>
  <c r="N324" i="5"/>
  <c r="AR279" i="2"/>
  <c r="N277" i="5"/>
  <c r="AR330" i="2"/>
  <c r="N328" i="5"/>
  <c r="AR24" i="2"/>
  <c r="N22" i="5"/>
  <c r="N288" i="5"/>
  <c r="AR290" i="2"/>
  <c r="AR350" i="2"/>
  <c r="N348" i="5"/>
  <c r="N124" i="5"/>
  <c r="AR126" i="2"/>
  <c r="AR88" i="2"/>
  <c r="N86" i="5"/>
  <c r="N135" i="5"/>
  <c r="AR137" i="2"/>
  <c r="AR11" i="2"/>
  <c r="N9" i="5"/>
  <c r="N292" i="5"/>
  <c r="AR294" i="2"/>
  <c r="AR347" i="2"/>
  <c r="N345" i="5"/>
  <c r="N192" i="5"/>
  <c r="AR194" i="2"/>
  <c r="AR44" i="2"/>
  <c r="N42" i="5"/>
  <c r="AR79" i="2"/>
  <c r="N77" i="5"/>
  <c r="AR184" i="2"/>
  <c r="N182" i="5"/>
  <c r="N172" i="5"/>
  <c r="AR174" i="2"/>
  <c r="AR10" i="2"/>
  <c r="N8" i="5"/>
  <c r="N131" i="5"/>
  <c r="AR133" i="2"/>
  <c r="AR171" i="2"/>
  <c r="N169" i="5"/>
  <c r="N130" i="5"/>
  <c r="AR132" i="2"/>
  <c r="AR78" i="2"/>
  <c r="N76" i="5"/>
  <c r="N190" i="5"/>
  <c r="AR192" i="2"/>
  <c r="N49" i="5"/>
  <c r="AR51" i="2"/>
  <c r="AR193" i="2"/>
  <c r="N191" i="5"/>
  <c r="J268" i="5"/>
  <c r="H268" i="5"/>
  <c r="H100" i="5"/>
  <c r="J100" i="5"/>
  <c r="H13" i="5"/>
  <c r="J13" i="5"/>
  <c r="H209" i="5"/>
  <c r="J209" i="5"/>
  <c r="H57" i="5"/>
  <c r="J57" i="5"/>
  <c r="J348" i="5"/>
  <c r="H348" i="5"/>
  <c r="H28" i="5"/>
  <c r="J28" i="5"/>
  <c r="J58" i="5"/>
  <c r="H58" i="5"/>
  <c r="H206" i="5"/>
  <c r="J206" i="5"/>
  <c r="H177" i="5"/>
  <c r="J177" i="5"/>
  <c r="J277" i="5"/>
  <c r="H277" i="5"/>
  <c r="H21" i="5"/>
  <c r="J21" i="5"/>
  <c r="H211" i="5"/>
  <c r="J211" i="5"/>
  <c r="J70" i="5"/>
  <c r="H70" i="5"/>
  <c r="J253" i="5"/>
  <c r="H253" i="5"/>
  <c r="J159" i="5"/>
  <c r="H159" i="5"/>
  <c r="J254" i="5"/>
  <c r="H254" i="5"/>
  <c r="J124" i="5"/>
  <c r="H124" i="5"/>
  <c r="H47" i="5"/>
  <c r="J47" i="5"/>
  <c r="H288" i="5"/>
  <c r="J288" i="5"/>
  <c r="J236" i="5"/>
  <c r="H236" i="5"/>
  <c r="J261" i="5"/>
  <c r="H261" i="5"/>
  <c r="H221" i="5"/>
  <c r="J221" i="5"/>
  <c r="J65" i="5"/>
  <c r="H65" i="5"/>
  <c r="H281" i="5"/>
  <c r="J281" i="5"/>
  <c r="J215" i="5"/>
  <c r="H215" i="5"/>
  <c r="H60" i="5"/>
  <c r="J60" i="5"/>
  <c r="H353" i="5"/>
  <c r="J353" i="5"/>
  <c r="H164" i="5"/>
  <c r="J164" i="5"/>
  <c r="H14" i="5"/>
  <c r="J14" i="5"/>
  <c r="J103" i="5"/>
  <c r="H103" i="5"/>
  <c r="H265" i="5"/>
  <c r="J265" i="5"/>
  <c r="H78" i="5"/>
  <c r="J78" i="5"/>
  <c r="J157" i="5"/>
  <c r="H157" i="5"/>
  <c r="J191" i="5"/>
  <c r="H191" i="5"/>
  <c r="J146" i="5"/>
  <c r="H146" i="5"/>
  <c r="J354" i="5"/>
  <c r="H354" i="5"/>
  <c r="J356" i="6"/>
  <c r="H132" i="5"/>
  <c r="J132" i="5"/>
  <c r="H197" i="5"/>
  <c r="J197" i="5"/>
  <c r="H310" i="5"/>
  <c r="J310" i="5"/>
  <c r="H55" i="5"/>
  <c r="J55" i="5"/>
  <c r="J329" i="5"/>
  <c r="H329" i="5"/>
  <c r="J284" i="5"/>
  <c r="H284" i="5"/>
  <c r="H102" i="5"/>
  <c r="J102" i="5"/>
  <c r="H244" i="5"/>
  <c r="J244" i="5"/>
  <c r="J179" i="5"/>
  <c r="H179" i="5"/>
  <c r="L7" i="6"/>
  <c r="L356" i="6" s="1"/>
  <c r="AO359" i="2"/>
  <c r="AG369" i="2" s="1"/>
  <c r="H19" i="5"/>
  <c r="J19" i="5"/>
  <c r="J155" i="5"/>
  <c r="H155" i="5"/>
  <c r="H315" i="5"/>
  <c r="J315" i="5"/>
  <c r="J222" i="5"/>
  <c r="H222" i="5"/>
  <c r="H29" i="5"/>
  <c r="J29" i="5"/>
  <c r="H46" i="5"/>
  <c r="J46" i="5"/>
  <c r="J245" i="5"/>
  <c r="H245" i="5"/>
  <c r="J180" i="5"/>
  <c r="H180" i="5"/>
  <c r="J269" i="5"/>
  <c r="H269" i="5"/>
  <c r="J187" i="5"/>
  <c r="H187" i="5"/>
  <c r="J263" i="5"/>
  <c r="H263" i="5"/>
  <c r="J139" i="5"/>
  <c r="H139" i="5"/>
  <c r="H107" i="5"/>
  <c r="J107" i="5"/>
  <c r="H77" i="5"/>
  <c r="J77" i="5"/>
  <c r="J97" i="5"/>
  <c r="H97" i="5"/>
  <c r="H8" i="5"/>
  <c r="J8" i="5"/>
  <c r="H150" i="5"/>
  <c r="J150" i="5"/>
  <c r="J275" i="5"/>
  <c r="H275" i="5"/>
  <c r="H25" i="5"/>
  <c r="J25" i="5"/>
  <c r="J188" i="5"/>
  <c r="H188" i="5"/>
  <c r="H85" i="5"/>
  <c r="J85" i="5"/>
  <c r="H140" i="5"/>
  <c r="J140" i="5"/>
  <c r="H40" i="5"/>
  <c r="J40" i="5"/>
  <c r="H64" i="5"/>
  <c r="J64" i="5"/>
  <c r="H192" i="5"/>
  <c r="J192" i="5"/>
  <c r="H63" i="5"/>
  <c r="J63" i="5"/>
  <c r="J287" i="5"/>
  <c r="H287" i="5"/>
  <c r="BE9" i="2"/>
  <c r="BD359" i="2"/>
  <c r="AX367" i="2" s="1"/>
  <c r="J290" i="5"/>
  <c r="H290" i="5"/>
  <c r="H330" i="5"/>
  <c r="J330" i="5"/>
  <c r="J125" i="5"/>
  <c r="H125" i="5"/>
  <c r="J234" i="5"/>
  <c r="H234" i="5"/>
  <c r="J321" i="5"/>
  <c r="H321" i="5"/>
  <c r="H186" i="5"/>
  <c r="J186" i="5"/>
  <c r="N184" i="5"/>
  <c r="AR186" i="2"/>
  <c r="N193" i="5"/>
  <c r="AR195" i="2"/>
  <c r="AR62" i="2"/>
  <c r="N60" i="5"/>
  <c r="N317" i="5"/>
  <c r="AR319" i="2"/>
  <c r="N107" i="5"/>
  <c r="AR109" i="2"/>
  <c r="AR227" i="2"/>
  <c r="N225" i="5"/>
  <c r="N237" i="5"/>
  <c r="AR239" i="2"/>
  <c r="AR67" i="2"/>
  <c r="N65" i="5"/>
  <c r="AR254" i="2"/>
  <c r="N252" i="5"/>
  <c r="AR274" i="2"/>
  <c r="N272" i="5"/>
  <c r="AR266" i="2"/>
  <c r="N264" i="5"/>
  <c r="N226" i="5"/>
  <c r="AR228" i="2"/>
  <c r="AR64" i="2"/>
  <c r="N62" i="5"/>
  <c r="N204" i="5"/>
  <c r="AR206" i="2"/>
  <c r="N246" i="5"/>
  <c r="AR248" i="2"/>
  <c r="AR159" i="2"/>
  <c r="N157" i="5"/>
  <c r="AR310" i="2"/>
  <c r="N308" i="5"/>
  <c r="N127" i="5"/>
  <c r="AR129" i="2"/>
  <c r="N340" i="5"/>
  <c r="AR342" i="2"/>
  <c r="N58" i="5"/>
  <c r="AR60" i="2"/>
  <c r="N64" i="5"/>
  <c r="AR66" i="2"/>
  <c r="AR209" i="2"/>
  <c r="N207" i="5"/>
  <c r="AR117" i="2"/>
  <c r="N115" i="5"/>
  <c r="N332" i="5"/>
  <c r="AR334" i="2"/>
  <c r="N305" i="5"/>
  <c r="AR307" i="2"/>
  <c r="AR119" i="2"/>
  <c r="N117" i="5"/>
  <c r="AR89" i="2"/>
  <c r="N87" i="5"/>
  <c r="N10" i="5"/>
  <c r="AR12" i="2"/>
  <c r="N30" i="5"/>
  <c r="AR32" i="2"/>
  <c r="N350" i="5"/>
  <c r="AR352" i="2"/>
  <c r="AR86" i="2"/>
  <c r="N84" i="5"/>
  <c r="N279" i="5"/>
  <c r="AR281" i="2"/>
  <c r="AR306" i="2"/>
  <c r="N304" i="5"/>
  <c r="J11" i="5"/>
  <c r="H11" i="5"/>
  <c r="J343" i="5"/>
  <c r="H343" i="5"/>
  <c r="J24" i="5"/>
  <c r="H24" i="5"/>
  <c r="H112" i="5"/>
  <c r="J112" i="5"/>
  <c r="J303" i="5"/>
  <c r="H303" i="5"/>
  <c r="J36" i="5"/>
  <c r="H36" i="5"/>
  <c r="J267" i="5"/>
  <c r="H267" i="5"/>
  <c r="H189" i="5"/>
  <c r="J189" i="5"/>
  <c r="H120" i="5"/>
  <c r="J120" i="5"/>
  <c r="H332" i="5"/>
  <c r="J332" i="5"/>
  <c r="J108" i="5"/>
  <c r="H108" i="5"/>
  <c r="J338" i="5"/>
  <c r="H338" i="5"/>
  <c r="H313" i="5"/>
  <c r="J313" i="5"/>
  <c r="F356" i="5"/>
  <c r="J337" i="5"/>
  <c r="H337" i="5"/>
  <c r="H218" i="5"/>
  <c r="J218" i="5"/>
  <c r="J75" i="5"/>
  <c r="H75" i="5"/>
  <c r="H126" i="5"/>
  <c r="J126" i="5"/>
  <c r="J291" i="5"/>
  <c r="H291" i="5"/>
  <c r="J227" i="5"/>
  <c r="H227" i="5"/>
  <c r="H122" i="5"/>
  <c r="J122" i="5"/>
  <c r="J148" i="5"/>
  <c r="H148" i="5"/>
  <c r="H231" i="5"/>
  <c r="J231" i="5"/>
  <c r="N38" i="5"/>
  <c r="AR40" i="2"/>
  <c r="N132" i="5"/>
  <c r="AR134" i="2"/>
  <c r="AR286" i="2"/>
  <c r="N284" i="5"/>
  <c r="N108" i="5"/>
  <c r="AR110" i="2"/>
  <c r="N72" i="5"/>
  <c r="AR74" i="2"/>
  <c r="AR338" i="2"/>
  <c r="N336" i="5"/>
  <c r="N106" i="5"/>
  <c r="AR108" i="2"/>
  <c r="AR293" i="2"/>
  <c r="N291" i="5"/>
  <c r="N236" i="5"/>
  <c r="AR238" i="2"/>
  <c r="AR211" i="2"/>
  <c r="N209" i="5"/>
  <c r="N195" i="5"/>
  <c r="AR197" i="2"/>
  <c r="AR125" i="2"/>
  <c r="N123" i="5"/>
  <c r="AR285" i="2"/>
  <c r="N283" i="5"/>
  <c r="N213" i="5"/>
  <c r="AR215" i="2"/>
  <c r="N300" i="5"/>
  <c r="AR302" i="2"/>
  <c r="N353" i="5"/>
  <c r="AR355" i="2"/>
  <c r="AR250" i="2"/>
  <c r="N248" i="5"/>
  <c r="AR140" i="2"/>
  <c r="N138" i="5"/>
  <c r="N168" i="5"/>
  <c r="AR170" i="2"/>
  <c r="N354" i="5"/>
  <c r="AR356" i="2"/>
  <c r="AR29" i="2"/>
  <c r="N27" i="5"/>
  <c r="AR264" i="2"/>
  <c r="N262" i="5"/>
  <c r="AR93" i="2"/>
  <c r="N91" i="5"/>
  <c r="AR85" i="2"/>
  <c r="N83" i="5"/>
  <c r="N101" i="5"/>
  <c r="AR103" i="2"/>
  <c r="N239" i="5"/>
  <c r="AR241" i="2"/>
  <c r="AR9" i="2"/>
  <c r="N7" i="5"/>
  <c r="AQ359" i="2"/>
  <c r="AT363" i="2" s="1"/>
  <c r="AR83" i="2"/>
  <c r="N81" i="5"/>
  <c r="AR245" i="2"/>
  <c r="N243" i="5"/>
  <c r="N339" i="5"/>
  <c r="AR341" i="2"/>
  <c r="AR304" i="2"/>
  <c r="N302" i="5"/>
  <c r="N82" i="5"/>
  <c r="AR84" i="2"/>
  <c r="AR191" i="2"/>
  <c r="N189" i="5"/>
  <c r="AR77" i="2"/>
  <c r="N75" i="5"/>
  <c r="N208" i="5"/>
  <c r="AR210" i="2"/>
  <c r="AR90" i="2"/>
  <c r="N88" i="5"/>
  <c r="N212" i="5"/>
  <c r="AR214" i="2"/>
  <c r="N200" i="5"/>
  <c r="AR202" i="2"/>
  <c r="N309" i="5"/>
  <c r="AR311" i="2"/>
  <c r="AR180" i="2"/>
  <c r="N178" i="5"/>
  <c r="AR339" i="2"/>
  <c r="N337" i="5"/>
  <c r="N24" i="5"/>
  <c r="AR26" i="2"/>
  <c r="AR292" i="2"/>
  <c r="N290" i="5"/>
  <c r="N276" i="5"/>
  <c r="AR278" i="2"/>
  <c r="AR182" i="2"/>
  <c r="N180" i="5"/>
  <c r="AR18" i="2"/>
  <c r="N16" i="5"/>
  <c r="N244" i="5"/>
  <c r="AR246" i="2"/>
  <c r="AR107" i="2"/>
  <c r="N105" i="5"/>
  <c r="N270" i="5"/>
  <c r="AR272" i="2"/>
  <c r="N280" i="5"/>
  <c r="AR282" i="2"/>
  <c r="AR231" i="2"/>
  <c r="N229" i="5"/>
  <c r="N158" i="5"/>
  <c r="AR160" i="2"/>
  <c r="AR124" i="2"/>
  <c r="N122" i="5"/>
  <c r="AR205" i="2"/>
  <c r="N203" i="5"/>
  <c r="AR223" i="2"/>
  <c r="N221" i="5"/>
  <c r="AR35" i="2"/>
  <c r="N33" i="5"/>
  <c r="N306" i="5"/>
  <c r="AR308" i="2"/>
  <c r="N154" i="5"/>
  <c r="AR156" i="2"/>
  <c r="AR220" i="2"/>
  <c r="N218" i="5"/>
  <c r="AR19" i="2"/>
  <c r="N17" i="5"/>
  <c r="N319" i="5"/>
  <c r="AR321" i="2"/>
  <c r="N121" i="5"/>
  <c r="AR123" i="2"/>
  <c r="N129" i="5"/>
  <c r="AR131" i="2"/>
  <c r="N331" i="5"/>
  <c r="AR333" i="2"/>
  <c r="AR277" i="2"/>
  <c r="N275" i="5"/>
  <c r="J339" i="5"/>
  <c r="H339" i="5"/>
  <c r="J49" i="5"/>
  <c r="H49" i="5"/>
  <c r="H158" i="5"/>
  <c r="J158" i="5"/>
  <c r="H128" i="5"/>
  <c r="J128" i="5"/>
  <c r="H342" i="5"/>
  <c r="J342" i="5"/>
  <c r="H33" i="5"/>
  <c r="J33" i="5"/>
  <c r="H207" i="5"/>
  <c r="J207" i="5"/>
  <c r="H282" i="5"/>
  <c r="J282" i="5"/>
  <c r="H114" i="5"/>
  <c r="J114" i="5"/>
  <c r="H17" i="5"/>
  <c r="J17" i="5"/>
  <c r="H84" i="5"/>
  <c r="J84" i="5"/>
  <c r="J154" i="5"/>
  <c r="H154" i="5"/>
  <c r="J259" i="5"/>
  <c r="H259" i="5"/>
  <c r="H9" i="5"/>
  <c r="J9" i="5"/>
  <c r="J116" i="5"/>
  <c r="H116" i="5"/>
  <c r="H144" i="5"/>
  <c r="J144" i="5"/>
  <c r="J172" i="5"/>
  <c r="H172" i="5"/>
  <c r="J138" i="5"/>
  <c r="H138" i="5"/>
  <c r="J203" i="5"/>
  <c r="H203" i="5"/>
  <c r="H181" i="5"/>
  <c r="J181" i="5"/>
  <c r="J129" i="5"/>
  <c r="H129" i="5"/>
  <c r="H127" i="5"/>
  <c r="J127" i="5"/>
  <c r="J220" i="5"/>
  <c r="H220" i="5"/>
  <c r="J171" i="5"/>
  <c r="H171" i="5"/>
  <c r="J316" i="5"/>
  <c r="H316" i="5"/>
  <c r="J51" i="5"/>
  <c r="H51" i="5"/>
  <c r="H300" i="5"/>
  <c r="J300" i="5"/>
  <c r="J323" i="5"/>
  <c r="H323" i="5"/>
  <c r="H273" i="5"/>
  <c r="J273" i="5"/>
  <c r="H110" i="5"/>
  <c r="J110" i="5"/>
  <c r="J167" i="5"/>
  <c r="H167" i="5"/>
  <c r="J141" i="5"/>
  <c r="H141" i="5"/>
  <c r="J106" i="5"/>
  <c r="H106" i="5"/>
  <c r="J352" i="5"/>
  <c r="H352" i="5"/>
  <c r="H270" i="5"/>
  <c r="J270" i="5"/>
  <c r="H152" i="5"/>
  <c r="J152" i="5"/>
  <c r="H18" i="5"/>
  <c r="J18" i="5"/>
  <c r="J183" i="5"/>
  <c r="H183" i="5"/>
  <c r="J151" i="5"/>
  <c r="H151" i="5"/>
  <c r="J20" i="5"/>
  <c r="H20" i="5"/>
  <c r="J111" i="5"/>
  <c r="H111" i="5"/>
  <c r="H246" i="5"/>
  <c r="J246" i="5"/>
  <c r="H249" i="5"/>
  <c r="J249" i="5"/>
  <c r="H301" i="5"/>
  <c r="J301" i="5"/>
  <c r="J54" i="5"/>
  <c r="H54" i="5"/>
  <c r="J229" i="5"/>
  <c r="H229" i="5"/>
  <c r="H50" i="5"/>
  <c r="J50" i="5"/>
  <c r="J239" i="5"/>
  <c r="H239" i="5"/>
  <c r="H56" i="5"/>
  <c r="J56" i="5"/>
  <c r="J27" i="5"/>
  <c r="H27" i="5"/>
  <c r="J252" i="5"/>
  <c r="H252" i="5"/>
  <c r="J99" i="5"/>
  <c r="H99" i="5"/>
  <c r="H176" i="5"/>
  <c r="J176" i="5"/>
  <c r="J217" i="5"/>
  <c r="H217" i="5"/>
  <c r="J334" i="5"/>
  <c r="H334" i="5"/>
  <c r="J333" i="5"/>
  <c r="H333" i="5"/>
  <c r="J53" i="5"/>
  <c r="H53" i="5"/>
  <c r="H160" i="5"/>
  <c r="J160" i="5"/>
  <c r="J15" i="5"/>
  <c r="H15" i="5"/>
  <c r="J123" i="5"/>
  <c r="H123" i="5"/>
  <c r="J214" i="5"/>
  <c r="H214" i="5"/>
  <c r="J156" i="5"/>
  <c r="H156" i="5"/>
  <c r="J285" i="5"/>
  <c r="H285" i="5"/>
  <c r="H308" i="5"/>
  <c r="J308" i="5"/>
  <c r="J62" i="5"/>
  <c r="H62" i="5"/>
  <c r="H76" i="5"/>
  <c r="J76" i="5"/>
  <c r="J26" i="5"/>
  <c r="H26" i="5"/>
  <c r="J309" i="5"/>
  <c r="H309" i="5"/>
  <c r="J61" i="5"/>
  <c r="H61" i="5"/>
  <c r="J208" i="5"/>
  <c r="H208" i="5"/>
  <c r="H161" i="5"/>
  <c r="J161" i="5"/>
  <c r="H325" i="5"/>
  <c r="J325" i="5"/>
  <c r="J346" i="5"/>
  <c r="H346" i="5"/>
  <c r="J219" i="5"/>
  <c r="H219" i="5"/>
  <c r="J48" i="5"/>
  <c r="H48" i="5"/>
  <c r="J307" i="5"/>
  <c r="H307" i="5"/>
  <c r="H241" i="5"/>
  <c r="J241" i="5"/>
  <c r="J34" i="5"/>
  <c r="H34" i="5"/>
  <c r="J260" i="5"/>
  <c r="H260" i="5"/>
  <c r="J86" i="5"/>
  <c r="H86" i="5"/>
  <c r="J143" i="5"/>
  <c r="H143" i="5"/>
  <c r="J19" i="3"/>
  <c r="J242" i="5"/>
  <c r="H242" i="5"/>
  <c r="H314" i="5"/>
  <c r="J314" i="5"/>
  <c r="J198" i="5"/>
  <c r="H198" i="5"/>
  <c r="H347" i="5"/>
  <c r="J347" i="5"/>
  <c r="H289" i="5"/>
  <c r="J289" i="5"/>
  <c r="J194" i="5"/>
  <c r="H194" i="5"/>
  <c r="H87" i="5"/>
  <c r="J87" i="5"/>
  <c r="J200" i="5"/>
  <c r="H200" i="5"/>
  <c r="H199" i="5"/>
  <c r="J199" i="5"/>
  <c r="R268" i="7" l="1"/>
  <c r="R228" i="7"/>
  <c r="R354" i="7"/>
  <c r="R331" i="7"/>
  <c r="R79" i="7"/>
  <c r="R329" i="7"/>
  <c r="R145" i="7"/>
  <c r="R160" i="7"/>
  <c r="R298" i="7"/>
  <c r="R143" i="7"/>
  <c r="R182" i="7"/>
  <c r="R334" i="7"/>
  <c r="R307" i="7"/>
  <c r="R122" i="7"/>
  <c r="R170" i="7"/>
  <c r="R235" i="7"/>
  <c r="N356" i="7"/>
  <c r="R98" i="7"/>
  <c r="R198" i="7"/>
  <c r="R322" i="7"/>
  <c r="R54" i="7"/>
  <c r="R200" i="7"/>
  <c r="R246" i="7"/>
  <c r="R131" i="7"/>
  <c r="BB372" i="2"/>
  <c r="R35" i="7"/>
  <c r="R39" i="7"/>
  <c r="R342" i="7"/>
  <c r="AY359" i="2"/>
  <c r="AT373" i="2" s="1"/>
  <c r="N43" i="3" s="1"/>
  <c r="R43" i="3" s="1"/>
  <c r="R119" i="7"/>
  <c r="T356" i="6"/>
  <c r="V7" i="5"/>
  <c r="V356" i="5" s="1"/>
  <c r="BC359" i="2"/>
  <c r="AX365" i="2" s="1"/>
  <c r="P21" i="3" s="1"/>
  <c r="H356" i="7"/>
  <c r="J356" i="7"/>
  <c r="F53" i="3"/>
  <c r="F55" i="3" s="1"/>
  <c r="J41" i="3"/>
  <c r="J53" i="3" s="1"/>
  <c r="J55" i="3" s="1"/>
  <c r="H53" i="3"/>
  <c r="H55" i="3" s="1"/>
  <c r="R7" i="7"/>
  <c r="P356" i="7"/>
  <c r="F43" i="3"/>
  <c r="J43" i="3" s="1"/>
  <c r="AK373" i="2"/>
  <c r="P154" i="5"/>
  <c r="AS156" i="2"/>
  <c r="R154" i="5" s="1"/>
  <c r="T154" i="5" s="1"/>
  <c r="P200" i="5"/>
  <c r="AS202" i="2"/>
  <c r="R200" i="5" s="1"/>
  <c r="T200" i="5" s="1"/>
  <c r="P27" i="5"/>
  <c r="AS29" i="2"/>
  <c r="R27" i="5" s="1"/>
  <c r="T27" i="5" s="1"/>
  <c r="P350" i="5"/>
  <c r="AS352" i="2"/>
  <c r="R350" i="5" s="1"/>
  <c r="T350" i="5" s="1"/>
  <c r="P275" i="5"/>
  <c r="AS277" i="2"/>
  <c r="R275" i="5" s="1"/>
  <c r="T275" i="5" s="1"/>
  <c r="AS220" i="2"/>
  <c r="R218" i="5" s="1"/>
  <c r="T218" i="5" s="1"/>
  <c r="P218" i="5"/>
  <c r="P221" i="5"/>
  <c r="AS223" i="2"/>
  <c r="R221" i="5" s="1"/>
  <c r="T221" i="5" s="1"/>
  <c r="AS124" i="2"/>
  <c r="R122" i="5" s="1"/>
  <c r="T122" i="5" s="1"/>
  <c r="P122" i="5"/>
  <c r="P229" i="5"/>
  <c r="AS231" i="2"/>
  <c r="R229" i="5" s="1"/>
  <c r="T229" i="5" s="1"/>
  <c r="P180" i="5"/>
  <c r="AS182" i="2"/>
  <c r="R180" i="5" s="1"/>
  <c r="T180" i="5" s="1"/>
  <c r="P290" i="5"/>
  <c r="AS292" i="2"/>
  <c r="R290" i="5" s="1"/>
  <c r="T290" i="5" s="1"/>
  <c r="P337" i="5"/>
  <c r="AS339" i="2"/>
  <c r="R337" i="5" s="1"/>
  <c r="T337" i="5" s="1"/>
  <c r="P189" i="5"/>
  <c r="AS191" i="2"/>
  <c r="R189" i="5" s="1"/>
  <c r="T189" i="5" s="1"/>
  <c r="AS304" i="2"/>
  <c r="R302" i="5" s="1"/>
  <c r="T302" i="5" s="1"/>
  <c r="P302" i="5"/>
  <c r="P243" i="5"/>
  <c r="AS245" i="2"/>
  <c r="R243" i="5" s="1"/>
  <c r="T243" i="5" s="1"/>
  <c r="N356" i="5"/>
  <c r="AS103" i="2"/>
  <c r="R101" i="5" s="1"/>
  <c r="T101" i="5" s="1"/>
  <c r="P101" i="5"/>
  <c r="P168" i="5"/>
  <c r="AS170" i="2"/>
  <c r="R168" i="5" s="1"/>
  <c r="T168" i="5" s="1"/>
  <c r="P300" i="5"/>
  <c r="AS302" i="2"/>
  <c r="R300" i="5" s="1"/>
  <c r="T300" i="5" s="1"/>
  <c r="P195" i="5"/>
  <c r="AS197" i="2"/>
  <c r="R195" i="5" s="1"/>
  <c r="T195" i="5" s="1"/>
  <c r="P236" i="5"/>
  <c r="AS238" i="2"/>
  <c r="R236" i="5" s="1"/>
  <c r="T236" i="5" s="1"/>
  <c r="P106" i="5"/>
  <c r="AS108" i="2"/>
  <c r="R106" i="5" s="1"/>
  <c r="T106" i="5" s="1"/>
  <c r="P72" i="5"/>
  <c r="AS74" i="2"/>
  <c r="R72" i="5" s="1"/>
  <c r="T72" i="5" s="1"/>
  <c r="P38" i="5"/>
  <c r="AS40" i="2"/>
  <c r="R38" i="5" s="1"/>
  <c r="T38" i="5" s="1"/>
  <c r="P304" i="5"/>
  <c r="AS306" i="2"/>
  <c r="R304" i="5" s="1"/>
  <c r="T304" i="5" s="1"/>
  <c r="AS86" i="2"/>
  <c r="R84" i="5" s="1"/>
  <c r="T84" i="5" s="1"/>
  <c r="P84" i="5"/>
  <c r="AS89" i="2"/>
  <c r="R87" i="5" s="1"/>
  <c r="T87" i="5" s="1"/>
  <c r="P87" i="5"/>
  <c r="P115" i="5"/>
  <c r="AS117" i="2"/>
  <c r="R115" i="5" s="1"/>
  <c r="T115" i="5" s="1"/>
  <c r="P308" i="5"/>
  <c r="AS310" i="2"/>
  <c r="R308" i="5" s="1"/>
  <c r="T308" i="5" s="1"/>
  <c r="AS64" i="2"/>
  <c r="R62" i="5" s="1"/>
  <c r="T62" i="5" s="1"/>
  <c r="P62" i="5"/>
  <c r="AS266" i="2"/>
  <c r="R264" i="5" s="1"/>
  <c r="T264" i="5" s="1"/>
  <c r="P264" i="5"/>
  <c r="P252" i="5"/>
  <c r="AS254" i="2"/>
  <c r="R252" i="5" s="1"/>
  <c r="T252" i="5" s="1"/>
  <c r="AS51" i="2"/>
  <c r="R49" i="5" s="1"/>
  <c r="T49" i="5" s="1"/>
  <c r="P49" i="5"/>
  <c r="AS137" i="2"/>
  <c r="R135" i="5" s="1"/>
  <c r="T135" i="5" s="1"/>
  <c r="P135" i="5"/>
  <c r="P124" i="5"/>
  <c r="AS126" i="2"/>
  <c r="R124" i="5" s="1"/>
  <c r="T124" i="5" s="1"/>
  <c r="P288" i="5"/>
  <c r="AS290" i="2"/>
  <c r="R288" i="5" s="1"/>
  <c r="T288" i="5" s="1"/>
  <c r="P250" i="5"/>
  <c r="AS252" i="2"/>
  <c r="R250" i="5" s="1"/>
  <c r="T250" i="5" s="1"/>
  <c r="P71" i="5"/>
  <c r="AS73" i="2"/>
  <c r="R71" i="5" s="1"/>
  <c r="T71" i="5" s="1"/>
  <c r="AS309" i="2"/>
  <c r="R307" i="5" s="1"/>
  <c r="T307" i="5" s="1"/>
  <c r="P307" i="5"/>
  <c r="AS95" i="2"/>
  <c r="R93" i="5" s="1"/>
  <c r="T93" i="5" s="1"/>
  <c r="P93" i="5"/>
  <c r="P142" i="5"/>
  <c r="AS144" i="2"/>
  <c r="R142" i="5" s="1"/>
  <c r="T142" i="5" s="1"/>
  <c r="P222" i="5"/>
  <c r="AS224" i="2"/>
  <c r="R222" i="5" s="1"/>
  <c r="T222" i="5" s="1"/>
  <c r="AS240" i="2"/>
  <c r="R238" i="5" s="1"/>
  <c r="T238" i="5" s="1"/>
  <c r="P238" i="5"/>
  <c r="P326" i="5"/>
  <c r="AS328" i="2"/>
  <c r="R326" i="5" s="1"/>
  <c r="T326" i="5" s="1"/>
  <c r="AS351" i="2"/>
  <c r="R349" i="5" s="1"/>
  <c r="T349" i="5" s="1"/>
  <c r="P349" i="5"/>
  <c r="P150" i="5"/>
  <c r="AS152" i="2"/>
  <c r="R150" i="5" s="1"/>
  <c r="T150" i="5" s="1"/>
  <c r="AS336" i="2"/>
  <c r="R334" i="5" s="1"/>
  <c r="T334" i="5" s="1"/>
  <c r="P334" i="5"/>
  <c r="P85" i="5"/>
  <c r="AS87" i="2"/>
  <c r="R85" i="5" s="1"/>
  <c r="T85" i="5" s="1"/>
  <c r="P151" i="5"/>
  <c r="AS153" i="2"/>
  <c r="R151" i="5" s="1"/>
  <c r="T151" i="5" s="1"/>
  <c r="P175" i="5"/>
  <c r="AS177" i="2"/>
  <c r="R175" i="5" s="1"/>
  <c r="T175" i="5" s="1"/>
  <c r="P333" i="5"/>
  <c r="AS335" i="2"/>
  <c r="R333" i="5" s="1"/>
  <c r="T333" i="5" s="1"/>
  <c r="P282" i="5"/>
  <c r="AS284" i="2"/>
  <c r="R282" i="5" s="1"/>
  <c r="T282" i="5" s="1"/>
  <c r="AS259" i="2"/>
  <c r="R257" i="5" s="1"/>
  <c r="T257" i="5" s="1"/>
  <c r="P257" i="5"/>
  <c r="P327" i="5"/>
  <c r="AS329" i="2"/>
  <c r="R327" i="5" s="1"/>
  <c r="T327" i="5" s="1"/>
  <c r="AS299" i="2"/>
  <c r="R297" i="5" s="1"/>
  <c r="T297" i="5" s="1"/>
  <c r="P297" i="5"/>
  <c r="AS14" i="2"/>
  <c r="R12" i="5" s="1"/>
  <c r="T12" i="5" s="1"/>
  <c r="P12" i="5"/>
  <c r="AS63" i="2"/>
  <c r="R61" i="5" s="1"/>
  <c r="T61" i="5" s="1"/>
  <c r="P61" i="5"/>
  <c r="P159" i="5"/>
  <c r="AS161" i="2"/>
  <c r="R159" i="5" s="1"/>
  <c r="T159" i="5" s="1"/>
  <c r="P128" i="5"/>
  <c r="AS130" i="2"/>
  <c r="R128" i="5" s="1"/>
  <c r="T128" i="5" s="1"/>
  <c r="AS33" i="2"/>
  <c r="R31" i="5" s="1"/>
  <c r="T31" i="5" s="1"/>
  <c r="P31" i="5"/>
  <c r="AS48" i="2"/>
  <c r="R46" i="5" s="1"/>
  <c r="T46" i="5" s="1"/>
  <c r="P46" i="5"/>
  <c r="AS106" i="2"/>
  <c r="R104" i="5" s="1"/>
  <c r="T104" i="5" s="1"/>
  <c r="P104" i="5"/>
  <c r="AS212" i="2"/>
  <c r="R210" i="5" s="1"/>
  <c r="T210" i="5" s="1"/>
  <c r="P210" i="5"/>
  <c r="P312" i="5"/>
  <c r="AS314" i="2"/>
  <c r="R312" i="5" s="1"/>
  <c r="T312" i="5" s="1"/>
  <c r="P301" i="5"/>
  <c r="AS303" i="2"/>
  <c r="R301" i="5" s="1"/>
  <c r="T301" i="5" s="1"/>
  <c r="P136" i="5"/>
  <c r="AS138" i="2"/>
  <c r="R136" i="5" s="1"/>
  <c r="T136" i="5" s="1"/>
  <c r="P47" i="5"/>
  <c r="AS49" i="2"/>
  <c r="R47" i="5" s="1"/>
  <c r="T47" i="5" s="1"/>
  <c r="P247" i="5"/>
  <c r="AS249" i="2"/>
  <c r="R247" i="5" s="1"/>
  <c r="T247" i="5" s="1"/>
  <c r="P293" i="5"/>
  <c r="AS295" i="2"/>
  <c r="R293" i="5" s="1"/>
  <c r="T293" i="5" s="1"/>
  <c r="P96" i="5"/>
  <c r="AS98" i="2"/>
  <c r="R96" i="5" s="1"/>
  <c r="T96" i="5" s="1"/>
  <c r="AS22" i="2"/>
  <c r="R20" i="5" s="1"/>
  <c r="T20" i="5" s="1"/>
  <c r="P20" i="5"/>
  <c r="P303" i="5"/>
  <c r="AS305" i="2"/>
  <c r="R303" i="5" s="1"/>
  <c r="T303" i="5" s="1"/>
  <c r="AS216" i="2"/>
  <c r="R214" i="5" s="1"/>
  <c r="T214" i="5" s="1"/>
  <c r="P214" i="5"/>
  <c r="P156" i="5"/>
  <c r="AS158" i="2"/>
  <c r="R156" i="5" s="1"/>
  <c r="T156" i="5" s="1"/>
  <c r="P219" i="5"/>
  <c r="AS221" i="2"/>
  <c r="R219" i="5" s="1"/>
  <c r="T219" i="5" s="1"/>
  <c r="P318" i="5"/>
  <c r="AS320" i="2"/>
  <c r="R318" i="5" s="1"/>
  <c r="T318" i="5" s="1"/>
  <c r="P174" i="5"/>
  <c r="AS176" i="2"/>
  <c r="R174" i="5" s="1"/>
  <c r="T174" i="5" s="1"/>
  <c r="P352" i="5"/>
  <c r="AS354" i="2"/>
  <c r="R352" i="5" s="1"/>
  <c r="T352" i="5" s="1"/>
  <c r="P152" i="5"/>
  <c r="AS154" i="2"/>
  <c r="R152" i="5" s="1"/>
  <c r="T152" i="5" s="1"/>
  <c r="P231" i="5"/>
  <c r="AS233" i="2"/>
  <c r="R231" i="5" s="1"/>
  <c r="T231" i="5" s="1"/>
  <c r="P98" i="5"/>
  <c r="AS100" i="2"/>
  <c r="R98" i="5" s="1"/>
  <c r="T98" i="5" s="1"/>
  <c r="P97" i="5"/>
  <c r="AS99" i="2"/>
  <c r="R97" i="5" s="1"/>
  <c r="T97" i="5" s="1"/>
  <c r="P56" i="5"/>
  <c r="AS58" i="2"/>
  <c r="R56" i="5" s="1"/>
  <c r="T56" i="5" s="1"/>
  <c r="AS150" i="2"/>
  <c r="R148" i="5" s="1"/>
  <c r="T148" i="5" s="1"/>
  <c r="P148" i="5"/>
  <c r="P211" i="5"/>
  <c r="AS213" i="2"/>
  <c r="R211" i="5" s="1"/>
  <c r="T211" i="5" s="1"/>
  <c r="P116" i="5"/>
  <c r="AS118" i="2"/>
  <c r="R116" i="5" s="1"/>
  <c r="T116" i="5" s="1"/>
  <c r="P266" i="5"/>
  <c r="AS268" i="2"/>
  <c r="R266" i="5" s="1"/>
  <c r="T266" i="5" s="1"/>
  <c r="AS247" i="2"/>
  <c r="R245" i="5" s="1"/>
  <c r="T245" i="5" s="1"/>
  <c r="P245" i="5"/>
  <c r="P141" i="5"/>
  <c r="AS143" i="2"/>
  <c r="R141" i="5" s="1"/>
  <c r="T141" i="5" s="1"/>
  <c r="AS282" i="2"/>
  <c r="R280" i="5" s="1"/>
  <c r="T280" i="5" s="1"/>
  <c r="P280" i="5"/>
  <c r="P339" i="5"/>
  <c r="AS341" i="2"/>
  <c r="R339" i="5" s="1"/>
  <c r="T339" i="5" s="1"/>
  <c r="P91" i="5"/>
  <c r="AS93" i="2"/>
  <c r="R91" i="5" s="1"/>
  <c r="T91" i="5" s="1"/>
  <c r="P279" i="5"/>
  <c r="AS281" i="2"/>
  <c r="R279" i="5" s="1"/>
  <c r="T279" i="5" s="1"/>
  <c r="P332" i="5"/>
  <c r="AS334" i="2"/>
  <c r="R332" i="5" s="1"/>
  <c r="T332" i="5" s="1"/>
  <c r="P58" i="5"/>
  <c r="AS60" i="2"/>
  <c r="R58" i="5" s="1"/>
  <c r="T58" i="5" s="1"/>
  <c r="P127" i="5"/>
  <c r="AS129" i="2"/>
  <c r="R127" i="5" s="1"/>
  <c r="T127" i="5" s="1"/>
  <c r="AS206" i="2"/>
  <c r="R204" i="5" s="1"/>
  <c r="T204" i="5" s="1"/>
  <c r="P204" i="5"/>
  <c r="P226" i="5"/>
  <c r="AS228" i="2"/>
  <c r="R226" i="5" s="1"/>
  <c r="T226" i="5" s="1"/>
  <c r="P107" i="5"/>
  <c r="AS109" i="2"/>
  <c r="R107" i="5" s="1"/>
  <c r="T107" i="5" s="1"/>
  <c r="P184" i="5"/>
  <c r="AS186" i="2"/>
  <c r="R184" i="5" s="1"/>
  <c r="T184" i="5" s="1"/>
  <c r="P28" i="3"/>
  <c r="BB367" i="2"/>
  <c r="H32" i="3"/>
  <c r="J32" i="3" s="1"/>
  <c r="D28" i="4" s="1"/>
  <c r="AK369" i="2"/>
  <c r="AS193" i="2"/>
  <c r="R191" i="5" s="1"/>
  <c r="T191" i="5" s="1"/>
  <c r="P191" i="5"/>
  <c r="AS78" i="2"/>
  <c r="R76" i="5" s="1"/>
  <c r="T76" i="5" s="1"/>
  <c r="P76" i="5"/>
  <c r="P169" i="5"/>
  <c r="AS171" i="2"/>
  <c r="R169" i="5" s="1"/>
  <c r="T169" i="5" s="1"/>
  <c r="AS10" i="2"/>
  <c r="R8" i="5" s="1"/>
  <c r="T8" i="5" s="1"/>
  <c r="P8" i="5"/>
  <c r="P182" i="5"/>
  <c r="AS184" i="2"/>
  <c r="R182" i="5" s="1"/>
  <c r="T182" i="5" s="1"/>
  <c r="AS44" i="2"/>
  <c r="R42" i="5" s="1"/>
  <c r="T42" i="5" s="1"/>
  <c r="P42" i="5"/>
  <c r="P345" i="5"/>
  <c r="AS347" i="2"/>
  <c r="R345" i="5" s="1"/>
  <c r="T345" i="5" s="1"/>
  <c r="AS330" i="2"/>
  <c r="R328" i="5" s="1"/>
  <c r="T328" i="5" s="1"/>
  <c r="P328" i="5"/>
  <c r="P324" i="5"/>
  <c r="AS326" i="2"/>
  <c r="R324" i="5" s="1"/>
  <c r="T324" i="5" s="1"/>
  <c r="P44" i="5"/>
  <c r="AS46" i="2"/>
  <c r="R44" i="5" s="1"/>
  <c r="T44" i="5" s="1"/>
  <c r="P25" i="5"/>
  <c r="AS27" i="2"/>
  <c r="R25" i="5" s="1"/>
  <c r="T25" i="5" s="1"/>
  <c r="AS31" i="2"/>
  <c r="R29" i="5" s="1"/>
  <c r="T29" i="5" s="1"/>
  <c r="P29" i="5"/>
  <c r="AS301" i="2"/>
  <c r="R299" i="5" s="1"/>
  <c r="T299" i="5" s="1"/>
  <c r="P299" i="5"/>
  <c r="P227" i="5"/>
  <c r="AS229" i="2"/>
  <c r="R227" i="5" s="1"/>
  <c r="T227" i="5" s="1"/>
  <c r="AS55" i="2"/>
  <c r="R53" i="5" s="1"/>
  <c r="T53" i="5" s="1"/>
  <c r="P53" i="5"/>
  <c r="AS50" i="2"/>
  <c r="R48" i="5" s="1"/>
  <c r="T48" i="5" s="1"/>
  <c r="P48" i="5"/>
  <c r="P52" i="5"/>
  <c r="AS54" i="2"/>
  <c r="R52" i="5" s="1"/>
  <c r="T52" i="5" s="1"/>
  <c r="P269" i="5"/>
  <c r="AS271" i="2"/>
  <c r="R269" i="5" s="1"/>
  <c r="T269" i="5" s="1"/>
  <c r="P55" i="5"/>
  <c r="AS57" i="2"/>
  <c r="R55" i="5" s="1"/>
  <c r="T55" i="5" s="1"/>
  <c r="P322" i="5"/>
  <c r="AS324" i="2"/>
  <c r="R322" i="5" s="1"/>
  <c r="T322" i="5" s="1"/>
  <c r="P139" i="5"/>
  <c r="AS141" i="2"/>
  <c r="R139" i="5" s="1"/>
  <c r="T139" i="5" s="1"/>
  <c r="P109" i="5"/>
  <c r="AS111" i="2"/>
  <c r="R109" i="5" s="1"/>
  <c r="T109" i="5" s="1"/>
  <c r="P167" i="5"/>
  <c r="AS169" i="2"/>
  <c r="R167" i="5" s="1"/>
  <c r="T167" i="5" s="1"/>
  <c r="P228" i="5"/>
  <c r="AS230" i="2"/>
  <c r="R228" i="5" s="1"/>
  <c r="T228" i="5" s="1"/>
  <c r="P80" i="5"/>
  <c r="AS82" i="2"/>
  <c r="R80" i="5" s="1"/>
  <c r="T80" i="5" s="1"/>
  <c r="P268" i="5"/>
  <c r="AS270" i="2"/>
  <c r="R268" i="5" s="1"/>
  <c r="T268" i="5" s="1"/>
  <c r="P254" i="5"/>
  <c r="AS256" i="2"/>
  <c r="R254" i="5" s="1"/>
  <c r="T254" i="5" s="1"/>
  <c r="AS128" i="2"/>
  <c r="R126" i="5" s="1"/>
  <c r="T126" i="5" s="1"/>
  <c r="P126" i="5"/>
  <c r="AS15" i="2"/>
  <c r="R13" i="5" s="1"/>
  <c r="T13" i="5" s="1"/>
  <c r="P13" i="5"/>
  <c r="AS101" i="2"/>
  <c r="R99" i="5" s="1"/>
  <c r="T99" i="5" s="1"/>
  <c r="P99" i="5"/>
  <c r="AS112" i="2"/>
  <c r="R110" i="5" s="1"/>
  <c r="T110" i="5" s="1"/>
  <c r="P110" i="5"/>
  <c r="P14" i="5"/>
  <c r="AS16" i="2"/>
  <c r="R14" i="5" s="1"/>
  <c r="T14" i="5" s="1"/>
  <c r="AS167" i="2"/>
  <c r="R165" i="5" s="1"/>
  <c r="T165" i="5" s="1"/>
  <c r="P165" i="5"/>
  <c r="AS166" i="2"/>
  <c r="R164" i="5" s="1"/>
  <c r="T164" i="5" s="1"/>
  <c r="P164" i="5"/>
  <c r="P34" i="5"/>
  <c r="AS36" i="2"/>
  <c r="R34" i="5" s="1"/>
  <c r="T34" i="5" s="1"/>
  <c r="AS179" i="2"/>
  <c r="R177" i="5" s="1"/>
  <c r="T177" i="5" s="1"/>
  <c r="P177" i="5"/>
  <c r="AN364" i="2"/>
  <c r="AK365" i="2"/>
  <c r="P313" i="5"/>
  <c r="AS315" i="2"/>
  <c r="R313" i="5" s="1"/>
  <c r="T313" i="5" s="1"/>
  <c r="AS235" i="2"/>
  <c r="R233" i="5" s="1"/>
  <c r="T233" i="5" s="1"/>
  <c r="P233" i="5"/>
  <c r="AS114" i="2"/>
  <c r="R112" i="5" s="1"/>
  <c r="T112" i="5" s="1"/>
  <c r="P112" i="5"/>
  <c r="P198" i="5"/>
  <c r="AS200" i="2"/>
  <c r="R198" i="5" s="1"/>
  <c r="T198" i="5" s="1"/>
  <c r="P21" i="5"/>
  <c r="AS23" i="2"/>
  <c r="R21" i="5" s="1"/>
  <c r="T21" i="5" s="1"/>
  <c r="P179" i="5"/>
  <c r="AS181" i="2"/>
  <c r="R179" i="5" s="1"/>
  <c r="T179" i="5" s="1"/>
  <c r="P287" i="5"/>
  <c r="AS289" i="2"/>
  <c r="R287" i="5" s="1"/>
  <c r="T287" i="5" s="1"/>
  <c r="P36" i="5"/>
  <c r="AS38" i="2"/>
  <c r="R36" i="5" s="1"/>
  <c r="T36" i="5" s="1"/>
  <c r="P113" i="5"/>
  <c r="AS115" i="2"/>
  <c r="R113" i="5" s="1"/>
  <c r="T113" i="5" s="1"/>
  <c r="P50" i="5"/>
  <c r="AS52" i="2"/>
  <c r="R50" i="5" s="1"/>
  <c r="T50" i="5" s="1"/>
  <c r="P253" i="5"/>
  <c r="AS255" i="2"/>
  <c r="R253" i="5" s="1"/>
  <c r="T253" i="5" s="1"/>
  <c r="P26" i="5"/>
  <c r="AS28" i="2"/>
  <c r="R26" i="5" s="1"/>
  <c r="T26" i="5" s="1"/>
  <c r="P201" i="5"/>
  <c r="AS203" i="2"/>
  <c r="R201" i="5" s="1"/>
  <c r="T201" i="5" s="1"/>
  <c r="P197" i="5"/>
  <c r="AS199" i="2"/>
  <c r="R197" i="5" s="1"/>
  <c r="T197" i="5" s="1"/>
  <c r="P230" i="5"/>
  <c r="AS232" i="2"/>
  <c r="R230" i="5" s="1"/>
  <c r="T230" i="5" s="1"/>
  <c r="AS151" i="2"/>
  <c r="R149" i="5" s="1"/>
  <c r="T149" i="5" s="1"/>
  <c r="P149" i="5"/>
  <c r="AS325" i="2"/>
  <c r="R323" i="5" s="1"/>
  <c r="T323" i="5" s="1"/>
  <c r="P323" i="5"/>
  <c r="AS331" i="2"/>
  <c r="R329" i="5" s="1"/>
  <c r="T329" i="5" s="1"/>
  <c r="P329" i="5"/>
  <c r="P220" i="5"/>
  <c r="AS222" i="2"/>
  <c r="R220" i="5" s="1"/>
  <c r="T220" i="5" s="1"/>
  <c r="P343" i="5"/>
  <c r="AS345" i="2"/>
  <c r="R343" i="5" s="1"/>
  <c r="T343" i="5" s="1"/>
  <c r="AS92" i="2"/>
  <c r="R90" i="5" s="1"/>
  <c r="T90" i="5" s="1"/>
  <c r="P90" i="5"/>
  <c r="AS61" i="2"/>
  <c r="R59" i="5" s="1"/>
  <c r="T59" i="5" s="1"/>
  <c r="P59" i="5"/>
  <c r="P341" i="5"/>
  <c r="AS343" i="2"/>
  <c r="R341" i="5" s="1"/>
  <c r="T341" i="5" s="1"/>
  <c r="P351" i="5"/>
  <c r="AS353" i="2"/>
  <c r="R351" i="5" s="1"/>
  <c r="T351" i="5" s="1"/>
  <c r="AS164" i="2"/>
  <c r="R162" i="5" s="1"/>
  <c r="T162" i="5" s="1"/>
  <c r="P162" i="5"/>
  <c r="AS201" i="2"/>
  <c r="R199" i="5" s="1"/>
  <c r="T199" i="5" s="1"/>
  <c r="P199" i="5"/>
  <c r="P146" i="5"/>
  <c r="AS148" i="2"/>
  <c r="R146" i="5" s="1"/>
  <c r="T146" i="5" s="1"/>
  <c r="AS105" i="2"/>
  <c r="R103" i="5" s="1"/>
  <c r="T103" i="5" s="1"/>
  <c r="P103" i="5"/>
  <c r="P251" i="5"/>
  <c r="AS253" i="2"/>
  <c r="R251" i="5" s="1"/>
  <c r="T251" i="5" s="1"/>
  <c r="P45" i="5"/>
  <c r="AS47" i="2"/>
  <c r="R45" i="5" s="1"/>
  <c r="T45" i="5" s="1"/>
  <c r="P181" i="5"/>
  <c r="AS183" i="2"/>
  <c r="R181" i="5" s="1"/>
  <c r="T181" i="5" s="1"/>
  <c r="AS162" i="2"/>
  <c r="R160" i="5" s="1"/>
  <c r="T160" i="5" s="1"/>
  <c r="P160" i="5"/>
  <c r="P185" i="5"/>
  <c r="AS187" i="2"/>
  <c r="R185" i="5" s="1"/>
  <c r="T185" i="5" s="1"/>
  <c r="P155" i="5"/>
  <c r="AS157" i="2"/>
  <c r="R155" i="5" s="1"/>
  <c r="T155" i="5" s="1"/>
  <c r="P15" i="5"/>
  <c r="AS17" i="2"/>
  <c r="R15" i="5" s="1"/>
  <c r="T15" i="5" s="1"/>
  <c r="P325" i="5"/>
  <c r="AS327" i="2"/>
  <c r="R325" i="5" s="1"/>
  <c r="T325" i="5" s="1"/>
  <c r="P273" i="5"/>
  <c r="AS275" i="2"/>
  <c r="R273" i="5" s="1"/>
  <c r="T273" i="5" s="1"/>
  <c r="AS21" i="2"/>
  <c r="R19" i="5" s="1"/>
  <c r="T19" i="5" s="1"/>
  <c r="P19" i="5"/>
  <c r="AS333" i="2"/>
  <c r="R331" i="5" s="1"/>
  <c r="T331" i="5" s="1"/>
  <c r="P331" i="5"/>
  <c r="AS160" i="2"/>
  <c r="R158" i="5" s="1"/>
  <c r="T158" i="5" s="1"/>
  <c r="P158" i="5"/>
  <c r="AS26" i="2"/>
  <c r="R24" i="5" s="1"/>
  <c r="T24" i="5" s="1"/>
  <c r="P24" i="5"/>
  <c r="AS84" i="2"/>
  <c r="R82" i="5" s="1"/>
  <c r="T82" i="5" s="1"/>
  <c r="P82" i="5"/>
  <c r="P283" i="5"/>
  <c r="AS285" i="2"/>
  <c r="R283" i="5" s="1"/>
  <c r="T283" i="5" s="1"/>
  <c r="P10" i="5"/>
  <c r="AS12" i="2"/>
  <c r="R10" i="5" s="1"/>
  <c r="T10" i="5" s="1"/>
  <c r="P117" i="5"/>
  <c r="AS119" i="2"/>
  <c r="R117" i="5" s="1"/>
  <c r="T117" i="5" s="1"/>
  <c r="P207" i="5"/>
  <c r="AS209" i="2"/>
  <c r="R207" i="5" s="1"/>
  <c r="T207" i="5" s="1"/>
  <c r="P157" i="5"/>
  <c r="AS159" i="2"/>
  <c r="R157" i="5" s="1"/>
  <c r="T157" i="5" s="1"/>
  <c r="P272" i="5"/>
  <c r="AS274" i="2"/>
  <c r="R272" i="5" s="1"/>
  <c r="T272" i="5" s="1"/>
  <c r="P65" i="5"/>
  <c r="AS67" i="2"/>
  <c r="R65" i="5" s="1"/>
  <c r="T65" i="5" s="1"/>
  <c r="P225" i="5"/>
  <c r="AS227" i="2"/>
  <c r="R225" i="5" s="1"/>
  <c r="T225" i="5" s="1"/>
  <c r="AS62" i="2"/>
  <c r="R60" i="5" s="1"/>
  <c r="T60" i="5" s="1"/>
  <c r="P60" i="5"/>
  <c r="BE359" i="2"/>
  <c r="AX368" i="2" s="1"/>
  <c r="BF9" i="2"/>
  <c r="AS192" i="2"/>
  <c r="R190" i="5" s="1"/>
  <c r="T190" i="5" s="1"/>
  <c r="P190" i="5"/>
  <c r="P130" i="5"/>
  <c r="AS132" i="2"/>
  <c r="R130" i="5" s="1"/>
  <c r="T130" i="5" s="1"/>
  <c r="P131" i="5"/>
  <c r="AS133" i="2"/>
  <c r="R131" i="5" s="1"/>
  <c r="T131" i="5" s="1"/>
  <c r="AS174" i="2"/>
  <c r="R172" i="5" s="1"/>
  <c r="T172" i="5" s="1"/>
  <c r="P172" i="5"/>
  <c r="P192" i="5"/>
  <c r="AS194" i="2"/>
  <c r="R192" i="5" s="1"/>
  <c r="T192" i="5" s="1"/>
  <c r="P292" i="5"/>
  <c r="AS294" i="2"/>
  <c r="R292" i="5" s="1"/>
  <c r="T292" i="5" s="1"/>
  <c r="P39" i="5"/>
  <c r="AS41" i="2"/>
  <c r="R39" i="5" s="1"/>
  <c r="T39" i="5" s="1"/>
  <c r="P41" i="5"/>
  <c r="AS43" i="2"/>
  <c r="R41" i="5" s="1"/>
  <c r="T41" i="5" s="1"/>
  <c r="P335" i="5"/>
  <c r="AS337" i="2"/>
  <c r="R335" i="5" s="1"/>
  <c r="T335" i="5" s="1"/>
  <c r="P347" i="5"/>
  <c r="AS349" i="2"/>
  <c r="R347" i="5" s="1"/>
  <c r="T347" i="5" s="1"/>
  <c r="P176" i="5"/>
  <c r="AS178" i="2"/>
  <c r="R176" i="5" s="1"/>
  <c r="T176" i="5" s="1"/>
  <c r="AS39" i="2"/>
  <c r="R37" i="5" s="1"/>
  <c r="T37" i="5" s="1"/>
  <c r="P37" i="5"/>
  <c r="AS127" i="2"/>
  <c r="R125" i="5" s="1"/>
  <c r="T125" i="5" s="1"/>
  <c r="P125" i="5"/>
  <c r="AS102" i="2"/>
  <c r="R100" i="5" s="1"/>
  <c r="T100" i="5" s="1"/>
  <c r="P100" i="5"/>
  <c r="P143" i="5"/>
  <c r="AS145" i="2"/>
  <c r="R143" i="5" s="1"/>
  <c r="T143" i="5" s="1"/>
  <c r="P298" i="5"/>
  <c r="AS300" i="2"/>
  <c r="R298" i="5" s="1"/>
  <c r="T298" i="5" s="1"/>
  <c r="P134" i="5"/>
  <c r="AS136" i="2"/>
  <c r="R134" i="5" s="1"/>
  <c r="T134" i="5" s="1"/>
  <c r="P40" i="5"/>
  <c r="AS42" i="2"/>
  <c r="R40" i="5" s="1"/>
  <c r="T40" i="5" s="1"/>
  <c r="AS219" i="2"/>
  <c r="R217" i="5" s="1"/>
  <c r="T217" i="5" s="1"/>
  <c r="P217" i="5"/>
  <c r="P255" i="5"/>
  <c r="AS257" i="2"/>
  <c r="R255" i="5" s="1"/>
  <c r="T255" i="5" s="1"/>
  <c r="AS75" i="2"/>
  <c r="R73" i="5" s="1"/>
  <c r="T73" i="5" s="1"/>
  <c r="P73" i="5"/>
  <c r="P216" i="5"/>
  <c r="AS218" i="2"/>
  <c r="R216" i="5" s="1"/>
  <c r="T216" i="5" s="1"/>
  <c r="P66" i="5"/>
  <c r="AS68" i="2"/>
  <c r="R66" i="5" s="1"/>
  <c r="T66" i="5" s="1"/>
  <c r="P206" i="5"/>
  <c r="AS208" i="2"/>
  <c r="R206" i="5" s="1"/>
  <c r="T206" i="5" s="1"/>
  <c r="P43" i="5"/>
  <c r="AS45" i="2"/>
  <c r="R43" i="5" s="1"/>
  <c r="T43" i="5" s="1"/>
  <c r="H356" i="5"/>
  <c r="J21" i="3"/>
  <c r="D27" i="4" s="1"/>
  <c r="P267" i="5"/>
  <c r="AS269" i="2"/>
  <c r="R267" i="5" s="1"/>
  <c r="T267" i="5" s="1"/>
  <c r="AS276" i="2"/>
  <c r="R274" i="5" s="1"/>
  <c r="T274" i="5" s="1"/>
  <c r="P274" i="5"/>
  <c r="P95" i="5"/>
  <c r="AS97" i="2"/>
  <c r="R95" i="5" s="1"/>
  <c r="T95" i="5" s="1"/>
  <c r="P259" i="5"/>
  <c r="AS261" i="2"/>
  <c r="R259" i="5" s="1"/>
  <c r="T259" i="5" s="1"/>
  <c r="P316" i="5"/>
  <c r="AS318" i="2"/>
  <c r="R316" i="5" s="1"/>
  <c r="T316" i="5" s="1"/>
  <c r="P285" i="5"/>
  <c r="AS287" i="2"/>
  <c r="R285" i="5" s="1"/>
  <c r="T285" i="5" s="1"/>
  <c r="AS204" i="2"/>
  <c r="R202" i="5" s="1"/>
  <c r="T202" i="5" s="1"/>
  <c r="P202" i="5"/>
  <c r="AS175" i="2"/>
  <c r="R173" i="5" s="1"/>
  <c r="T173" i="5" s="1"/>
  <c r="P173" i="5"/>
  <c r="AS313" i="2"/>
  <c r="R311" i="5" s="1"/>
  <c r="T311" i="5" s="1"/>
  <c r="P311" i="5"/>
  <c r="P338" i="5"/>
  <c r="AS340" i="2"/>
  <c r="R338" i="5" s="1"/>
  <c r="T338" i="5" s="1"/>
  <c r="P294" i="5"/>
  <c r="AS296" i="2"/>
  <c r="R294" i="5" s="1"/>
  <c r="T294" i="5" s="1"/>
  <c r="P118" i="5"/>
  <c r="AS120" i="2"/>
  <c r="R118" i="5" s="1"/>
  <c r="T118" i="5" s="1"/>
  <c r="P295" i="5"/>
  <c r="AS297" i="2"/>
  <c r="R295" i="5" s="1"/>
  <c r="T295" i="5" s="1"/>
  <c r="P242" i="5"/>
  <c r="AS244" i="2"/>
  <c r="R242" i="5" s="1"/>
  <c r="T242" i="5" s="1"/>
  <c r="AS234" i="2"/>
  <c r="R232" i="5" s="1"/>
  <c r="T232" i="5" s="1"/>
  <c r="P232" i="5"/>
  <c r="AS288" i="2"/>
  <c r="R286" i="5" s="1"/>
  <c r="T286" i="5" s="1"/>
  <c r="P286" i="5"/>
  <c r="P344" i="5"/>
  <c r="AS346" i="2"/>
  <c r="R344" i="5" s="1"/>
  <c r="T344" i="5" s="1"/>
  <c r="AS13" i="2"/>
  <c r="R11" i="5" s="1"/>
  <c r="T11" i="5" s="1"/>
  <c r="P11" i="5"/>
  <c r="AS146" i="2"/>
  <c r="R144" i="5" s="1"/>
  <c r="T144" i="5" s="1"/>
  <c r="P144" i="5"/>
  <c r="P147" i="5"/>
  <c r="AS149" i="2"/>
  <c r="R147" i="5" s="1"/>
  <c r="T147" i="5" s="1"/>
  <c r="P79" i="5"/>
  <c r="AS81" i="2"/>
  <c r="R79" i="5" s="1"/>
  <c r="T79" i="5" s="1"/>
  <c r="P224" i="5"/>
  <c r="AS226" i="2"/>
  <c r="R224" i="5" s="1"/>
  <c r="T224" i="5" s="1"/>
  <c r="P196" i="5"/>
  <c r="AS198" i="2"/>
  <c r="R196" i="5" s="1"/>
  <c r="T196" i="5" s="1"/>
  <c r="P51" i="5"/>
  <c r="AS53" i="2"/>
  <c r="R51" i="5" s="1"/>
  <c r="T51" i="5" s="1"/>
  <c r="P281" i="5"/>
  <c r="AS283" i="2"/>
  <c r="R281" i="5" s="1"/>
  <c r="T281" i="5" s="1"/>
  <c r="P89" i="5"/>
  <c r="AS91" i="2"/>
  <c r="R89" i="5" s="1"/>
  <c r="T89" i="5" s="1"/>
  <c r="AS251" i="2"/>
  <c r="R249" i="5" s="1"/>
  <c r="T249" i="5" s="1"/>
  <c r="P249" i="5"/>
  <c r="AS172" i="2"/>
  <c r="R170" i="5" s="1"/>
  <c r="T170" i="5" s="1"/>
  <c r="P170" i="5"/>
  <c r="AS30" i="2"/>
  <c r="R28" i="5" s="1"/>
  <c r="T28" i="5" s="1"/>
  <c r="P28" i="5"/>
  <c r="P320" i="5"/>
  <c r="AS322" i="2"/>
  <c r="R320" i="5" s="1"/>
  <c r="T320" i="5" s="1"/>
  <c r="P256" i="5"/>
  <c r="AS258" i="2"/>
  <c r="R256" i="5" s="1"/>
  <c r="T256" i="5" s="1"/>
  <c r="P54" i="5"/>
  <c r="AS56" i="2"/>
  <c r="R54" i="5" s="1"/>
  <c r="T54" i="5" s="1"/>
  <c r="P330" i="5"/>
  <c r="AS332" i="2"/>
  <c r="R330" i="5" s="1"/>
  <c r="T330" i="5" s="1"/>
  <c r="P260" i="5"/>
  <c r="AS262" i="2"/>
  <c r="R260" i="5" s="1"/>
  <c r="T260" i="5" s="1"/>
  <c r="P102" i="5"/>
  <c r="AS104" i="2"/>
  <c r="R102" i="5" s="1"/>
  <c r="T102" i="5" s="1"/>
  <c r="P23" i="5"/>
  <c r="AS25" i="2"/>
  <c r="R23" i="5" s="1"/>
  <c r="T23" i="5" s="1"/>
  <c r="P188" i="5"/>
  <c r="AS190" i="2"/>
  <c r="R188" i="5" s="1"/>
  <c r="T188" i="5" s="1"/>
  <c r="AS188" i="2"/>
  <c r="R186" i="5" s="1"/>
  <c r="T186" i="5" s="1"/>
  <c r="P186" i="5"/>
  <c r="AS263" i="2"/>
  <c r="R261" i="5" s="1"/>
  <c r="T261" i="5" s="1"/>
  <c r="P261" i="5"/>
  <c r="AS72" i="2"/>
  <c r="R70" i="5" s="1"/>
  <c r="T70" i="5" s="1"/>
  <c r="P70" i="5"/>
  <c r="P315" i="5"/>
  <c r="AS317" i="2"/>
  <c r="R315" i="5" s="1"/>
  <c r="T315" i="5" s="1"/>
  <c r="P111" i="5"/>
  <c r="AS113" i="2"/>
  <c r="R111" i="5" s="1"/>
  <c r="T111" i="5" s="1"/>
  <c r="P121" i="5"/>
  <c r="AS123" i="2"/>
  <c r="R121" i="5" s="1"/>
  <c r="T121" i="5" s="1"/>
  <c r="P276" i="5"/>
  <c r="AS278" i="2"/>
  <c r="R276" i="5" s="1"/>
  <c r="T276" i="5" s="1"/>
  <c r="AS9" i="2"/>
  <c r="P7" i="5"/>
  <c r="AR359" i="2"/>
  <c r="AT364" i="2" s="1"/>
  <c r="AS250" i="2"/>
  <c r="R248" i="5" s="1"/>
  <c r="T248" i="5" s="1"/>
  <c r="P248" i="5"/>
  <c r="P284" i="5"/>
  <c r="AS286" i="2"/>
  <c r="R284" i="5" s="1"/>
  <c r="T284" i="5" s="1"/>
  <c r="P17" i="5"/>
  <c r="AS19" i="2"/>
  <c r="R17" i="5" s="1"/>
  <c r="T17" i="5" s="1"/>
  <c r="P33" i="5"/>
  <c r="AS35" i="2"/>
  <c r="R33" i="5" s="1"/>
  <c r="T33" i="5" s="1"/>
  <c r="P203" i="5"/>
  <c r="AS205" i="2"/>
  <c r="R203" i="5" s="1"/>
  <c r="T203" i="5" s="1"/>
  <c r="P105" i="5"/>
  <c r="AS107" i="2"/>
  <c r="R105" i="5" s="1"/>
  <c r="T105" i="5" s="1"/>
  <c r="P16" i="5"/>
  <c r="AS18" i="2"/>
  <c r="R16" i="5" s="1"/>
  <c r="T16" i="5" s="1"/>
  <c r="AS180" i="2"/>
  <c r="R178" i="5" s="1"/>
  <c r="T178" i="5" s="1"/>
  <c r="P178" i="5"/>
  <c r="P88" i="5"/>
  <c r="AS90" i="2"/>
  <c r="R88" i="5" s="1"/>
  <c r="T88" i="5" s="1"/>
  <c r="P75" i="5"/>
  <c r="AS77" i="2"/>
  <c r="R75" i="5" s="1"/>
  <c r="T75" i="5" s="1"/>
  <c r="AS83" i="2"/>
  <c r="R81" i="5" s="1"/>
  <c r="T81" i="5" s="1"/>
  <c r="P81" i="5"/>
  <c r="P239" i="5"/>
  <c r="AS241" i="2"/>
  <c r="R239" i="5" s="1"/>
  <c r="T239" i="5" s="1"/>
  <c r="AS356" i="2"/>
  <c r="R354" i="5" s="1"/>
  <c r="T354" i="5" s="1"/>
  <c r="P354" i="5"/>
  <c r="P353" i="5"/>
  <c r="AS355" i="2"/>
  <c r="R353" i="5" s="1"/>
  <c r="T353" i="5" s="1"/>
  <c r="P213" i="5"/>
  <c r="AS215" i="2"/>
  <c r="R213" i="5" s="1"/>
  <c r="T213" i="5" s="1"/>
  <c r="P108" i="5"/>
  <c r="AS110" i="2"/>
  <c r="R108" i="5" s="1"/>
  <c r="T108" i="5" s="1"/>
  <c r="P132" i="5"/>
  <c r="AS134" i="2"/>
  <c r="R132" i="5" s="1"/>
  <c r="T132" i="5" s="1"/>
  <c r="AS131" i="2"/>
  <c r="R129" i="5" s="1"/>
  <c r="T129" i="5" s="1"/>
  <c r="P129" i="5"/>
  <c r="P319" i="5"/>
  <c r="AS321" i="2"/>
  <c r="R319" i="5" s="1"/>
  <c r="T319" i="5" s="1"/>
  <c r="P306" i="5"/>
  <c r="AS308" i="2"/>
  <c r="R306" i="5" s="1"/>
  <c r="T306" i="5" s="1"/>
  <c r="P270" i="5"/>
  <c r="AS272" i="2"/>
  <c r="R270" i="5" s="1"/>
  <c r="T270" i="5" s="1"/>
  <c r="AS246" i="2"/>
  <c r="R244" i="5" s="1"/>
  <c r="T244" i="5" s="1"/>
  <c r="P244" i="5"/>
  <c r="P309" i="5"/>
  <c r="AS311" i="2"/>
  <c r="R309" i="5" s="1"/>
  <c r="T309" i="5" s="1"/>
  <c r="P212" i="5"/>
  <c r="AS214" i="2"/>
  <c r="R212" i="5" s="1"/>
  <c r="T212" i="5" s="1"/>
  <c r="P208" i="5"/>
  <c r="AS210" i="2"/>
  <c r="R208" i="5" s="1"/>
  <c r="T208" i="5" s="1"/>
  <c r="N17" i="3"/>
  <c r="BB363" i="2"/>
  <c r="AS85" i="2"/>
  <c r="R83" i="5" s="1"/>
  <c r="T83" i="5" s="1"/>
  <c r="P83" i="5"/>
  <c r="P262" i="5"/>
  <c r="AS264" i="2"/>
  <c r="R262" i="5" s="1"/>
  <c r="T262" i="5" s="1"/>
  <c r="P138" i="5"/>
  <c r="AS140" i="2"/>
  <c r="R138" i="5" s="1"/>
  <c r="T138" i="5" s="1"/>
  <c r="AS125" i="2"/>
  <c r="R123" i="5" s="1"/>
  <c r="T123" i="5" s="1"/>
  <c r="P123" i="5"/>
  <c r="P209" i="5"/>
  <c r="AS211" i="2"/>
  <c r="R209" i="5" s="1"/>
  <c r="T209" i="5" s="1"/>
  <c r="P291" i="5"/>
  <c r="AS293" i="2"/>
  <c r="R291" i="5" s="1"/>
  <c r="T291" i="5" s="1"/>
  <c r="AS338" i="2"/>
  <c r="R336" i="5" s="1"/>
  <c r="T336" i="5" s="1"/>
  <c r="P336" i="5"/>
  <c r="P30" i="5"/>
  <c r="AS32" i="2"/>
  <c r="R30" i="5" s="1"/>
  <c r="T30" i="5" s="1"/>
  <c r="P305" i="5"/>
  <c r="AS307" i="2"/>
  <c r="R305" i="5" s="1"/>
  <c r="T305" i="5" s="1"/>
  <c r="P64" i="5"/>
  <c r="AS66" i="2"/>
  <c r="R64" i="5" s="1"/>
  <c r="T64" i="5" s="1"/>
  <c r="AS342" i="2"/>
  <c r="R340" i="5" s="1"/>
  <c r="T340" i="5" s="1"/>
  <c r="P340" i="5"/>
  <c r="AS248" i="2"/>
  <c r="R246" i="5" s="1"/>
  <c r="T246" i="5" s="1"/>
  <c r="P246" i="5"/>
  <c r="P237" i="5"/>
  <c r="AS239" i="2"/>
  <c r="R237" i="5" s="1"/>
  <c r="T237" i="5" s="1"/>
  <c r="P317" i="5"/>
  <c r="AS319" i="2"/>
  <c r="R317" i="5" s="1"/>
  <c r="T317" i="5" s="1"/>
  <c r="AS195" i="2"/>
  <c r="R193" i="5" s="1"/>
  <c r="T193" i="5" s="1"/>
  <c r="P193" i="5"/>
  <c r="P77" i="5"/>
  <c r="AS79" i="2"/>
  <c r="R77" i="5" s="1"/>
  <c r="T77" i="5" s="1"/>
  <c r="P9" i="5"/>
  <c r="AS11" i="2"/>
  <c r="R9" i="5" s="1"/>
  <c r="T9" i="5" s="1"/>
  <c r="AS88" i="2"/>
  <c r="R86" i="5" s="1"/>
  <c r="T86" i="5" s="1"/>
  <c r="P86" i="5"/>
  <c r="AS350" i="2"/>
  <c r="R348" i="5" s="1"/>
  <c r="T348" i="5" s="1"/>
  <c r="P348" i="5"/>
  <c r="P22" i="5"/>
  <c r="AS24" i="2"/>
  <c r="R22" i="5" s="1"/>
  <c r="T22" i="5" s="1"/>
  <c r="P277" i="5"/>
  <c r="AS279" i="2"/>
  <c r="R277" i="5" s="1"/>
  <c r="T277" i="5" s="1"/>
  <c r="AS70" i="2"/>
  <c r="R68" i="5" s="1"/>
  <c r="T68" i="5" s="1"/>
  <c r="P68" i="5"/>
  <c r="P94" i="5"/>
  <c r="AS96" i="2"/>
  <c r="R94" i="5" s="1"/>
  <c r="T94" i="5" s="1"/>
  <c r="AS344" i="2"/>
  <c r="R342" i="5" s="1"/>
  <c r="T342" i="5" s="1"/>
  <c r="P342" i="5"/>
  <c r="P137" i="5"/>
  <c r="AS139" i="2"/>
  <c r="R137" i="5" s="1"/>
  <c r="T137" i="5" s="1"/>
  <c r="AS225" i="2"/>
  <c r="R223" i="5" s="1"/>
  <c r="T223" i="5" s="1"/>
  <c r="P223" i="5"/>
  <c r="P171" i="5"/>
  <c r="AS173" i="2"/>
  <c r="R171" i="5" s="1"/>
  <c r="T171" i="5" s="1"/>
  <c r="AS348" i="2"/>
  <c r="R346" i="5" s="1"/>
  <c r="T346" i="5" s="1"/>
  <c r="P346" i="5"/>
  <c r="P234" i="5"/>
  <c r="AS236" i="2"/>
  <c r="R234" i="5" s="1"/>
  <c r="T234" i="5" s="1"/>
  <c r="P240" i="5"/>
  <c r="AS242" i="2"/>
  <c r="R240" i="5" s="1"/>
  <c r="T240" i="5" s="1"/>
  <c r="AS121" i="2"/>
  <c r="R119" i="5" s="1"/>
  <c r="T119" i="5" s="1"/>
  <c r="P119" i="5"/>
  <c r="AS196" i="2"/>
  <c r="R194" i="5" s="1"/>
  <c r="T194" i="5" s="1"/>
  <c r="P194" i="5"/>
  <c r="P166" i="5"/>
  <c r="AS168" i="2"/>
  <c r="R166" i="5" s="1"/>
  <c r="T166" i="5" s="1"/>
  <c r="AS316" i="2"/>
  <c r="R314" i="5" s="1"/>
  <c r="T314" i="5" s="1"/>
  <c r="P314" i="5"/>
  <c r="AS69" i="2"/>
  <c r="R67" i="5" s="1"/>
  <c r="T67" i="5" s="1"/>
  <c r="P67" i="5"/>
  <c r="P133" i="5"/>
  <c r="AS135" i="2"/>
  <c r="R133" i="5" s="1"/>
  <c r="T133" i="5" s="1"/>
  <c r="AS94" i="2"/>
  <c r="R92" i="5" s="1"/>
  <c r="T92" i="5" s="1"/>
  <c r="P92" i="5"/>
  <c r="J356" i="5"/>
  <c r="P163" i="5"/>
  <c r="AS165" i="2"/>
  <c r="R163" i="5" s="1"/>
  <c r="T163" i="5" s="1"/>
  <c r="P310" i="5"/>
  <c r="AS312" i="2"/>
  <c r="R310" i="5" s="1"/>
  <c r="T310" i="5" s="1"/>
  <c r="P205" i="5"/>
  <c r="AS207" i="2"/>
  <c r="R205" i="5" s="1"/>
  <c r="T205" i="5" s="1"/>
  <c r="P32" i="5"/>
  <c r="AS34" i="2"/>
  <c r="R32" i="5" s="1"/>
  <c r="T32" i="5" s="1"/>
  <c r="P120" i="5"/>
  <c r="AS122" i="2"/>
  <c r="R120" i="5" s="1"/>
  <c r="T120" i="5" s="1"/>
  <c r="P263" i="5"/>
  <c r="AS265" i="2"/>
  <c r="R263" i="5" s="1"/>
  <c r="T263" i="5" s="1"/>
  <c r="P140" i="5"/>
  <c r="AS142" i="2"/>
  <c r="R140" i="5" s="1"/>
  <c r="T140" i="5" s="1"/>
  <c r="AS260" i="2"/>
  <c r="R258" i="5" s="1"/>
  <c r="T258" i="5" s="1"/>
  <c r="P258" i="5"/>
  <c r="P35" i="5"/>
  <c r="AS37" i="2"/>
  <c r="R35" i="5" s="1"/>
  <c r="T35" i="5" s="1"/>
  <c r="P183" i="5"/>
  <c r="AS185" i="2"/>
  <c r="R183" i="5" s="1"/>
  <c r="T183" i="5" s="1"/>
  <c r="AS189" i="2"/>
  <c r="R187" i="5" s="1"/>
  <c r="T187" i="5" s="1"/>
  <c r="P187" i="5"/>
  <c r="P18" i="5"/>
  <c r="AS20" i="2"/>
  <c r="R18" i="5" s="1"/>
  <c r="T18" i="5" s="1"/>
  <c r="AS71" i="2"/>
  <c r="R69" i="5" s="1"/>
  <c r="T69" i="5" s="1"/>
  <c r="P69" i="5"/>
  <c r="AS280" i="2"/>
  <c r="R278" i="5" s="1"/>
  <c r="T278" i="5" s="1"/>
  <c r="P278" i="5"/>
  <c r="AS217" i="2"/>
  <c r="R215" i="5" s="1"/>
  <c r="T215" i="5" s="1"/>
  <c r="P215" i="5"/>
  <c r="AS291" i="2"/>
  <c r="R289" i="5" s="1"/>
  <c r="T289" i="5" s="1"/>
  <c r="P289" i="5"/>
  <c r="P161" i="5"/>
  <c r="AS163" i="2"/>
  <c r="R161" i="5" s="1"/>
  <c r="T161" i="5" s="1"/>
  <c r="P265" i="5"/>
  <c r="AS267" i="2"/>
  <c r="R265" i="5" s="1"/>
  <c r="T265" i="5" s="1"/>
  <c r="P153" i="5"/>
  <c r="AS155" i="2"/>
  <c r="R153" i="5" s="1"/>
  <c r="T153" i="5" s="1"/>
  <c r="AS237" i="2"/>
  <c r="R235" i="5" s="1"/>
  <c r="T235" i="5" s="1"/>
  <c r="P235" i="5"/>
  <c r="P114" i="5"/>
  <c r="AS116" i="2"/>
  <c r="R114" i="5" s="1"/>
  <c r="T114" i="5" s="1"/>
  <c r="AS59" i="2"/>
  <c r="R57" i="5" s="1"/>
  <c r="T57" i="5" s="1"/>
  <c r="P57" i="5"/>
  <c r="P74" i="5"/>
  <c r="AS76" i="2"/>
  <c r="R74" i="5" s="1"/>
  <c r="T74" i="5" s="1"/>
  <c r="P78" i="5"/>
  <c r="AS80" i="2"/>
  <c r="R78" i="5" s="1"/>
  <c r="T78" i="5" s="1"/>
  <c r="P296" i="5"/>
  <c r="AS298" i="2"/>
  <c r="R296" i="5" s="1"/>
  <c r="T296" i="5" s="1"/>
  <c r="P145" i="5"/>
  <c r="AS147" i="2"/>
  <c r="R145" i="5" s="1"/>
  <c r="T145" i="5" s="1"/>
  <c r="AS65" i="2"/>
  <c r="R63" i="5" s="1"/>
  <c r="T63" i="5" s="1"/>
  <c r="P63" i="5"/>
  <c r="P321" i="5"/>
  <c r="AS323" i="2"/>
  <c r="R321" i="5" s="1"/>
  <c r="T321" i="5" s="1"/>
  <c r="AS273" i="2"/>
  <c r="R271" i="5" s="1"/>
  <c r="T271" i="5" s="1"/>
  <c r="P271" i="5"/>
  <c r="AS243" i="2"/>
  <c r="R241" i="5" s="1"/>
  <c r="T241" i="5" s="1"/>
  <c r="P241" i="5"/>
  <c r="D29" i="4" l="1"/>
  <c r="BB373" i="2"/>
  <c r="F29" i="4"/>
  <c r="R356" i="7"/>
  <c r="T43" i="3"/>
  <c r="L43" i="3"/>
  <c r="H6" i="4"/>
  <c r="H10" i="4" s="1"/>
  <c r="H11" i="4" s="1"/>
  <c r="AN365" i="2"/>
  <c r="BF359" i="2"/>
  <c r="AX369" i="2" s="1"/>
  <c r="V7" i="6"/>
  <c r="V356" i="6" s="1"/>
  <c r="P30" i="3"/>
  <c r="BB368" i="2"/>
  <c r="P51" i="3"/>
  <c r="R28" i="3"/>
  <c r="N51" i="3"/>
  <c r="R17" i="3"/>
  <c r="R7" i="5"/>
  <c r="AS359" i="2"/>
  <c r="AT365" i="2" s="1"/>
  <c r="D6" i="4"/>
  <c r="D10" i="4" s="1"/>
  <c r="D11" i="4" s="1"/>
  <c r="L21" i="3"/>
  <c r="P356" i="5"/>
  <c r="BE363" i="2"/>
  <c r="N19" i="3"/>
  <c r="BB364" i="2"/>
  <c r="BE364" i="2" s="1"/>
  <c r="L32" i="3"/>
  <c r="F6" i="4"/>
  <c r="L55" i="3" l="1"/>
  <c r="N21" i="3"/>
  <c r="R21" i="3" s="1"/>
  <c r="BB365" i="2"/>
  <c r="T7" i="5"/>
  <c r="T356" i="5" s="1"/>
  <c r="R356" i="5"/>
  <c r="R51" i="3"/>
  <c r="N53" i="3"/>
  <c r="N55" i="3" s="1"/>
  <c r="R19" i="3"/>
  <c r="R30" i="3"/>
  <c r="R53" i="3" s="1"/>
  <c r="P53" i="3"/>
  <c r="P55" i="3" s="1"/>
  <c r="F10" i="4"/>
  <c r="F11" i="4" s="1"/>
  <c r="J6" i="4"/>
  <c r="J10" i="4" s="1"/>
  <c r="J11" i="4" s="1"/>
  <c r="P32" i="3"/>
  <c r="R32" i="3" s="1"/>
  <c r="BB369" i="2"/>
  <c r="T32" i="3" l="1"/>
  <c r="F28" i="4"/>
  <c r="T21" i="3"/>
  <c r="F27" i="4"/>
  <c r="R55" i="3"/>
  <c r="BE365" i="2"/>
  <c r="T55" i="3" l="1"/>
</calcChain>
</file>

<file path=xl/sharedStrings.xml><?xml version="1.0" encoding="utf-8"?>
<sst xmlns="http://schemas.openxmlformats.org/spreadsheetml/2006/main" count="656" uniqueCount="487">
  <si>
    <t>dist</t>
  </si>
  <si>
    <t>ts_scpp_a</t>
  </si>
  <si>
    <t>pd_scpp_a</t>
  </si>
  <si>
    <t>ei_scpp_a</t>
  </si>
  <si>
    <t>ts_aea_a</t>
  </si>
  <si>
    <t>pd_aea_a</t>
  </si>
  <si>
    <t>L101</t>
  </si>
  <si>
    <t>L425</t>
  </si>
  <si>
    <t>L433</t>
  </si>
  <si>
    <t>L441</t>
  </si>
  <si>
    <t>L469</t>
  </si>
  <si>
    <t>L477</t>
  </si>
  <si>
    <t>A-H-S-T</t>
  </si>
  <si>
    <t>AGWSR</t>
  </si>
  <si>
    <t>BCLUW</t>
  </si>
  <si>
    <t>CAL</t>
  </si>
  <si>
    <t>GMG</t>
  </si>
  <si>
    <t>PCM</t>
  </si>
  <si>
    <t>PY SCPP</t>
  </si>
  <si>
    <t>AG Rate</t>
  </si>
  <si>
    <t>Growth</t>
  </si>
  <si>
    <t>CY CPP</t>
  </si>
  <si>
    <t>TSS</t>
  </si>
  <si>
    <t>TSS_Guarantee</t>
  </si>
  <si>
    <t>Tot_TSS</t>
  </si>
  <si>
    <t>Dist Teacher Salary Supp.</t>
  </si>
  <si>
    <t>Dist Prof. Dev. Supp.</t>
  </si>
  <si>
    <t>PDS</t>
  </si>
  <si>
    <t>PDS_Guarantee</t>
  </si>
  <si>
    <t>Tot_PDS</t>
  </si>
  <si>
    <t>Dist Early Int. Supp.</t>
  </si>
  <si>
    <t>EIS</t>
  </si>
  <si>
    <t>EIS_Guarantee</t>
  </si>
  <si>
    <t>Tot_EIS</t>
  </si>
  <si>
    <t>AEA Teacher Salary Supp.</t>
  </si>
  <si>
    <t>AEA Prof. Dev. Supp.</t>
  </si>
  <si>
    <t>FY 2011</t>
  </si>
  <si>
    <t>District TSS Budget Guarantee</t>
  </si>
  <si>
    <t>Total TSS</t>
  </si>
  <si>
    <t>District Unadjusted TSS Total</t>
  </si>
  <si>
    <t>District Unadjusted PDS Total</t>
  </si>
  <si>
    <t>District PDS Budget Guarantee</t>
  </si>
  <si>
    <t>Total PDS</t>
  </si>
  <si>
    <t>District Unadjusted EIS Total</t>
  </si>
  <si>
    <t>District EIS Budget Guarantee</t>
  </si>
  <si>
    <t>Total EIS</t>
  </si>
  <si>
    <t>AEA Unadjusted TSS Total</t>
  </si>
  <si>
    <t>AEA TSS Budget Guarantee</t>
  </si>
  <si>
    <t>AEA Unadjusted PDS Total</t>
  </si>
  <si>
    <t>AEA PDS Budget Guarantee</t>
  </si>
  <si>
    <t>FY 11 Totals</t>
  </si>
  <si>
    <t>Unadjusted TSS Total</t>
  </si>
  <si>
    <t>TSS Budget Guarantee</t>
  </si>
  <si>
    <t>Unadjusted PDS Total</t>
  </si>
  <si>
    <t>PDS Budget Guarantee</t>
  </si>
  <si>
    <t>Unadjusted EIS Total</t>
  </si>
  <si>
    <t>EIS Budget Guarantee</t>
  </si>
  <si>
    <t>Total Unadjusted</t>
  </si>
  <si>
    <t>Total Budget Guarantee</t>
  </si>
  <si>
    <t>Totla</t>
  </si>
  <si>
    <t>L306</t>
  </si>
  <si>
    <t>L306B</t>
  </si>
  <si>
    <t>L306c</t>
  </si>
  <si>
    <t>FY11_AEA Enr</t>
  </si>
  <si>
    <t>Teacher Salary Supplement Allowable Growth Rate</t>
  </si>
  <si>
    <t>Professional Development Supplement Allowable Growth Rate</t>
  </si>
  <si>
    <t>Early Intervention Supplement Allowable Growth Rate</t>
  </si>
  <si>
    <t>FY 2012</t>
  </si>
  <si>
    <t>Teacher Salary Supplement</t>
  </si>
  <si>
    <t>Unadjusted Amount - District</t>
  </si>
  <si>
    <t>Budget Guarantee Amount - District</t>
  </si>
  <si>
    <t>Total Amount - District</t>
  </si>
  <si>
    <t>Professional Development Supplement</t>
  </si>
  <si>
    <t>Early Intervention Supplement</t>
  </si>
  <si>
    <t>Unadjusted Amount</t>
  </si>
  <si>
    <t>Budget Guarantee Amount</t>
  </si>
  <si>
    <t>Total Amount</t>
  </si>
  <si>
    <t>Total Budget Guarantee Amount</t>
  </si>
  <si>
    <t>Total State Categorical Supplement</t>
  </si>
  <si>
    <t>All State Categorical Supplements</t>
  </si>
  <si>
    <t>Total Unadjusted Amount</t>
  </si>
  <si>
    <t>District Amount</t>
  </si>
  <si>
    <t>AEA Amount</t>
  </si>
  <si>
    <t>NA</t>
  </si>
  <si>
    <t>==========&gt;</t>
  </si>
  <si>
    <t>Notes:</t>
  </si>
  <si>
    <t>Sources:</t>
  </si>
  <si>
    <t>Iowa Department of Management, School Aid file.</t>
  </si>
  <si>
    <t>LSA calculations.</t>
  </si>
  <si>
    <t>FY12_AEA Enr</t>
  </si>
  <si>
    <t>FY 2011 AG Rate =</t>
  </si>
  <si>
    <t>Total State Categorical Supplements</t>
  </si>
  <si>
    <t xml:space="preserve">District </t>
  </si>
  <si>
    <t>AEA</t>
  </si>
  <si>
    <t>Unadjusted Teacher Salary Supplement</t>
  </si>
  <si>
    <t>Budget Guarantee</t>
  </si>
  <si>
    <t>Total Teacher Salary Supplement</t>
  </si>
  <si>
    <t>District Name</t>
  </si>
  <si>
    <t>AEA Total Teacher Salary Supplement</t>
  </si>
  <si>
    <t>Allowable Growth Rate</t>
  </si>
  <si>
    <t>Return to Main Page</t>
  </si>
  <si>
    <t xml:space="preserve">Total </t>
  </si>
  <si>
    <t>Click Here for Teacher Salary Supplement by District</t>
  </si>
  <si>
    <t>Click Here for Professional Development Supplement by District</t>
  </si>
  <si>
    <t>Unadjusted Professional Development Supplement</t>
  </si>
  <si>
    <t>Total Prof. Development Supplement</t>
  </si>
  <si>
    <t>AEA Total Prof. Dev. Supplement</t>
  </si>
  <si>
    <t>Unadjusted Early Intervention Supplement</t>
  </si>
  <si>
    <t>Total Early Intervention Supplement</t>
  </si>
  <si>
    <t>Click Here for Early Intervention Supplement by District</t>
  </si>
  <si>
    <t>L101c</t>
  </si>
  <si>
    <t>L101d</t>
  </si>
  <si>
    <t>L101e</t>
  </si>
  <si>
    <t>L206</t>
  </si>
  <si>
    <t>L209</t>
  </si>
  <si>
    <t>L212</t>
  </si>
  <si>
    <t>FY 2013</t>
  </si>
  <si>
    <t xml:space="preserve">Select allowable growth rates for each categorical supplement from colored cells below. </t>
  </si>
  <si>
    <t>Totals may not sum due to rounding.</t>
  </si>
  <si>
    <t>Legislative Services Agency:  FY 2014 and FY 2015 State Categorical Supplement Estimates</t>
  </si>
  <si>
    <t>FY 2014</t>
  </si>
  <si>
    <t>FY 2015</t>
  </si>
  <si>
    <t>Estimates  are based on Department of Education enrollment projections and are subject to change.</t>
  </si>
  <si>
    <t>Iowa Department of Education, Enrollment Projections file.</t>
  </si>
  <si>
    <t xml:space="preserve">FY 2014 </t>
  </si>
  <si>
    <t>FY 2014 vs.</t>
  </si>
  <si>
    <t>FY 2015 vs.</t>
  </si>
  <si>
    <t xml:space="preserve">Estimated FY 2014 </t>
  </si>
  <si>
    <t>Estimated FY 2015</t>
  </si>
  <si>
    <t>FY 2014 vs. FY 2013</t>
  </si>
  <si>
    <t>FY 2015 vs. FY 2014</t>
  </si>
  <si>
    <t>Legislative Services Agency:  Estimated FY 2014 and FY 2015 Teacher Salary Supplement Amounts by School District</t>
  </si>
  <si>
    <t>Legislative Services Agency:  Estimated FY 2014 and FY 2015 Early Intervention Supplement Amounts by School District</t>
  </si>
  <si>
    <t>Legislative Services Agency:  Estimated FY 2014 and FY 2015 Professional Development Supplement Amounts by School District</t>
  </si>
  <si>
    <t>dist_name</t>
  </si>
  <si>
    <t>DE_Dist</t>
  </si>
  <si>
    <t>aea</t>
  </si>
  <si>
    <t>L101b</t>
  </si>
  <si>
    <t>aea_ts_a</t>
  </si>
  <si>
    <t>aea_pd_a</t>
  </si>
  <si>
    <t>CAM</t>
  </si>
  <si>
    <t>Difference FY 2014 vs FY 2013</t>
  </si>
  <si>
    <t>TSS_Check</t>
  </si>
  <si>
    <t>PDD_Check</t>
  </si>
  <si>
    <t>EI_Check</t>
  </si>
  <si>
    <t>Adair-Casey</t>
  </si>
  <si>
    <t>Adel DeSoto Minburn</t>
  </si>
  <si>
    <t>Akron Westfield</t>
  </si>
  <si>
    <t>Albert City-Truesdale</t>
  </si>
  <si>
    <t>Albia</t>
  </si>
  <si>
    <t>Alburnett</t>
  </si>
  <si>
    <t>Alden</t>
  </si>
  <si>
    <t>Algona</t>
  </si>
  <si>
    <t>Allamakee</t>
  </si>
  <si>
    <t>Alta</t>
  </si>
  <si>
    <t>Ames</t>
  </si>
  <si>
    <t>Anamosa</t>
  </si>
  <si>
    <t>Andrew</t>
  </si>
  <si>
    <t>Ankeny</t>
  </si>
  <si>
    <t>Aplington-Parkersburg</t>
  </si>
  <si>
    <t>Ar-We-Va</t>
  </si>
  <si>
    <t>Armstrong-Ringsted</t>
  </si>
  <si>
    <t>Atlantic</t>
  </si>
  <si>
    <t>Audubon</t>
  </si>
  <si>
    <t>Aurelia</t>
  </si>
  <si>
    <t>Ballard</t>
  </si>
  <si>
    <t>Battle Creek-Ida Grove</t>
  </si>
  <si>
    <t>Baxter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</si>
  <si>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</si>
  <si>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</si>
  <si>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</si>
  <si>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</si>
  <si>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</si>
  <si>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</si>
  <si>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</si>
  <si>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</si>
  <si>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</si>
  <si>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</si>
  <si>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</si>
  <si>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</si>
  <si>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</si>
  <si>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Calamus-Wheatland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</si>
  <si>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</si>
  <si>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</si>
  <si>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</si>
  <si>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</si>
  <si>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</si>
  <si>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</si>
  <si>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</si>
  <si>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</si>
  <si>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</t>
  </si>
  <si>
    <t>Central City</t>
  </si>
  <si>
    <t>Central Clinton</t>
  </si>
  <si>
    <t>Central Decatur</t>
  </si>
  <si>
    <t>Central Lee</t>
  </si>
  <si>
    <t>Central Lyon</t>
  </si>
  <si>
    <t>Central Springs</t>
  </si>
  <si>
    <t>Chariton</t>
  </si>
  <si>
    <t>Charles City</t>
  </si>
  <si>
    <t>Charter Oak-Ute</t>
  </si>
  <si>
    <t>Cherokee</t>
  </si>
  <si>
    <t>Clarinda</t>
  </si>
  <si>
    <t>Clarion-Goldfield</t>
  </si>
  <si>
    <t>Clarke</t>
  </si>
  <si>
    <t>Clarksville</t>
  </si>
  <si>
    <t>Clay Central-Everly</t>
  </si>
  <si>
    <t>Clayton Ridge</t>
  </si>
  <si>
    <t>Clear Creek Amana</t>
  </si>
  <si>
    <t>Clear Lake</t>
  </si>
  <si>
    <t>Clearfield</t>
  </si>
  <si>
    <t>Clinton</t>
  </si>
  <si>
    <t>Colfax-Mingo</t>
  </si>
  <si>
    <t>College</t>
  </si>
  <si>
    <t>Collins-Maxwell</t>
  </si>
  <si>
    <t>Colo-NESCO School</t>
  </si>
  <si>
    <t>Columbus</t>
  </si>
  <si>
    <t>Coon Rapids-Bayard</t>
  </si>
  <si>
    <t>Corning</t>
  </si>
  <si>
    <t>Corwith-Wesley</t>
  </si>
  <si>
    <t>Council Bluffs</t>
  </si>
  <si>
    <t>Creston</t>
  </si>
  <si>
    <t>Dallas Center-Grimes</t>
  </si>
  <si>
    <t>Danville</t>
  </si>
  <si>
    <t>Davenport</t>
  </si>
  <si>
    <t>Davis County</t>
  </si>
  <si>
    <t>Decorah Community</t>
  </si>
  <si>
    <t>Delwood</t>
  </si>
  <si>
    <t>Denison</t>
  </si>
  <si>
    <t>Denver</t>
  </si>
  <si>
    <t>Des Moines Independent</t>
  </si>
  <si>
    <t>Diagonal</t>
  </si>
  <si>
    <t>Dike-New Hartford</t>
  </si>
  <si>
    <t>Dows</t>
  </si>
  <si>
    <t>Dubuque</t>
  </si>
  <si>
    <t>Dunkerton</t>
  </si>
  <si>
    <t>Durant</t>
  </si>
  <si>
    <t>Eagle Grove</t>
  </si>
  <si>
    <t>Earlham</t>
  </si>
  <si>
    <t>East Buchanan</t>
  </si>
  <si>
    <t>East Central</t>
  </si>
  <si>
    <t>East Greene</t>
  </si>
  <si>
    <t>East Marshall</t>
  </si>
  <si>
    <t>East Mills</t>
  </si>
  <si>
    <t>East Sac County</t>
  </si>
  <si>
    <t>East Union</t>
  </si>
  <si>
    <t>Eastern Allamakee</t>
  </si>
  <si>
    <t>Eddyville-Blakesburg-Fremont</t>
  </si>
  <si>
    <t>Edgewood-Colesburg</t>
  </si>
  <si>
    <t>Eldora-New Providence</t>
  </si>
  <si>
    <t>Elk Horn-Kimballton</t>
  </si>
  <si>
    <t>Emmetsburg</t>
  </si>
  <si>
    <t>English Valleys</t>
  </si>
  <si>
    <t>Essex</t>
  </si>
  <si>
    <t>Estherville Lincoln</t>
  </si>
  <si>
    <t>Exira</t>
  </si>
  <si>
    <t>Fairfield</t>
  </si>
  <si>
    <t>Farragut</t>
  </si>
  <si>
    <t>Forest City</t>
  </si>
  <si>
    <t>Fort Dodge</t>
  </si>
  <si>
    <t>Fort Madison</t>
  </si>
  <si>
    <t>Fredericksburg</t>
  </si>
  <si>
    <t>Fremont-Mills</t>
  </si>
  <si>
    <t>Galva-Holstein</t>
  </si>
  <si>
    <t>Garner-Hayfield</t>
  </si>
  <si>
    <t>George-Little Rock</t>
  </si>
  <si>
    <t>Gilbert</t>
  </si>
  <si>
    <t>Gilmore City-Bradgate</t>
  </si>
  <si>
    <t>Gladbrook-Reinbeck</t>
  </si>
  <si>
    <t>Glenwood</t>
  </si>
  <si>
    <t>Glidden-Ralston</t>
  </si>
  <si>
    <t>Graettinger-Terril</t>
  </si>
  <si>
    <t>Grinnell-Newburg</t>
  </si>
  <si>
    <t>Griswold</t>
  </si>
  <si>
    <t>Grundy Center</t>
  </si>
  <si>
    <t>Guthrie Center</t>
  </si>
  <si>
    <t>H-L-V</t>
  </si>
  <si>
    <t>Hamburg</t>
  </si>
  <si>
    <t>Hampton-Dumont</t>
  </si>
  <si>
    <t>Harlan</t>
  </si>
  <si>
    <t>Harmony</t>
  </si>
  <si>
    <t>Harris-Lake Park</t>
  </si>
  <si>
    <t>Hartley-Melvin-Sanborn</t>
  </si>
  <si>
    <t>Highland</t>
  </si>
  <si>
    <t>Hinton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</si>
  <si>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</si>
  <si>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</si>
  <si>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</si>
  <si>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</si>
  <si>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</si>
  <si>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</si>
  <si>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</si>
  <si>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</si>
  <si>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</si>
  <si>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</si>
  <si>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</si>
  <si>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 Consolidated</t>
  </si>
  <si>
    <t>Jefferson-Scranton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</si>
  <si>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</si>
  <si>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</si>
  <si>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</si>
  <si>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</si>
  <si>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</si>
  <si>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</si>
  <si>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</si>
  <si>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</si>
  <si>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</si>
  <si>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</si>
  <si>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</si>
  <si>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</si>
  <si>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</si>
  <si>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</si>
  <si>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</si>
  <si>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</si>
  <si>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</si>
  <si>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</si>
  <si>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LuVerne</t>
  </si>
  <si>
    <t>Lynnville-Sully</t>
  </si>
  <si>
    <t>MFL MarMac</t>
  </si>
  <si>
    <t>MOC-Floyd Valley</t>
  </si>
  <si>
    <t>Madrid</t>
  </si>
  <si>
    <t>Manson Northwest Webster</t>
  </si>
  <si>
    <t>Maple Valley-Anthon Oto</t>
  </si>
  <si>
    <t>Maquoketa</t>
  </si>
  <si>
    <t>Maquoketa Valley</t>
  </si>
  <si>
    <t>Marcus-Meriden-Cleghorn</t>
  </si>
  <si>
    <t>Marion Independent</t>
  </si>
  <si>
    <t>Marshalltown</t>
  </si>
  <si>
    <t>Martensdale-St Marys</t>
  </si>
  <si>
    <t>Mason City</t>
  </si>
  <si>
    <t>Mediapolis</t>
  </si>
  <si>
    <t>Melcher-Dallas</t>
  </si>
  <si>
    <t>Mid-Prairie</t>
  </si>
  <si>
    <t>Midland</t>
  </si>
  <si>
    <t>Missouri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</si>
  <si>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</si>
  <si>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</si>
  <si>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</si>
  <si>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</si>
  <si>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</si>
  <si>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</si>
  <si>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</si>
  <si>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</si>
  <si>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</si>
  <si>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</si>
  <si>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</si>
  <si>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</si>
  <si>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</si>
  <si>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</si>
  <si>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</si>
  <si>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</si>
  <si>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</si>
  <si>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>Nodaway Valley</t>
  </si>
  <si>
    <t>North Butler</t>
  </si>
  <si>
    <t>North Cedar</t>
  </si>
  <si>
    <t>North Fayette</t>
  </si>
  <si>
    <t>North Iowa</t>
  </si>
  <si>
    <t>North Kossuth</t>
  </si>
  <si>
    <t>North Linn</t>
  </si>
  <si>
    <t>North Mahaska</t>
  </si>
  <si>
    <t>North Polk</t>
  </si>
  <si>
    <t>North Scott</t>
  </si>
  <si>
    <t>North Tama County</t>
  </si>
  <si>
    <t>North Winneshiek</t>
  </si>
  <si>
    <t>Northeast</t>
  </si>
  <si>
    <t>Northeast Hamilton</t>
  </si>
  <si>
    <t>Northwood-Kensett</t>
  </si>
  <si>
    <t>Norwalk</t>
  </si>
  <si>
    <t>Odebolt-Arthur</t>
  </si>
  <si>
    <t>Oelwein</t>
  </si>
  <si>
    <t>Ogden</t>
  </si>
  <si>
    <t>Okoboji</t>
  </si>
  <si>
    <t>Olin Consolidated</t>
  </si>
  <si>
    <t>Orient-Macksburg</t>
  </si>
  <si>
    <t>Osage</t>
  </si>
  <si>
    <t>Oskaloosa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</si>
  <si>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</si>
  <si>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</si>
  <si>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</si>
  <si>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</si>
  <si>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</si>
  <si>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</si>
  <si>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</si>
  <si>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</si>
  <si>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</si>
  <si>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</si>
  <si>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Prairie Valley</t>
  </si>
  <si>
    <t>Prescott</t>
  </si>
  <si>
    <t>Preston</t>
  </si>
  <si>
    <t>Red Oak</t>
  </si>
  <si>
    <t>Remsen-Union</t>
  </si>
  <si>
    <t>Riceville</t>
  </si>
  <si>
    <t>River Valley</t>
  </si>
  <si>
    <t>Riverside</t>
  </si>
  <si>
    <t>Rock Valley</t>
  </si>
  <si>
    <t>Rockwell City-Lytton</t>
  </si>
  <si>
    <t>Roland-Story</t>
  </si>
  <si>
    <t>Rudd-Rockford-Marble Rk</t>
  </si>
  <si>
    <t>Ruthven-Ayrshire</t>
  </si>
  <si>
    <t>Saydel</t>
  </si>
  <si>
    <t>Schaller-Crestland</t>
  </si>
  <si>
    <t>Schleswig</t>
  </si>
  <si>
    <t>Sentral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</si>
  <si>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</si>
  <si>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</si>
  <si>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</si>
  <si>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</si>
  <si>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</si>
  <si>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</si>
  <si>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</si>
  <si>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</si>
  <si>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</si>
  <si>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</si>
  <si>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</si>
  <si>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Hamilton</t>
  </si>
  <si>
    <t>South O'Brien</t>
  </si>
  <si>
    <t>South Page</t>
  </si>
  <si>
    <t>South Tama County</t>
  </si>
  <si>
    <t>South Winneshiek</t>
  </si>
  <si>
    <t>Southeast Polk</t>
  </si>
  <si>
    <t>Southeast Warren</t>
  </si>
  <si>
    <t>Southeast Webster Grand</t>
  </si>
  <si>
    <t>Southern Cal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</si>
  <si>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</si>
  <si>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</si>
  <si>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</si>
  <si>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</si>
  <si>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</si>
  <si>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</si>
  <si>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</si>
  <si>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</si>
  <si>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</t>
  </si>
  <si>
    <t>Tipton</t>
  </si>
  <si>
    <t>Titonka Consolidated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</si>
  <si>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</si>
  <si>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</si>
  <si>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</si>
  <si>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</si>
  <si>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</si>
  <si>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</si>
  <si>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</si>
  <si>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</si>
  <si>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</si>
  <si>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</si>
  <si>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</si>
  <si>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Valley</t>
  </si>
  <si>
    <t>Van Buren</t>
  </si>
  <si>
    <t>Van Meter</t>
  </si>
  <si>
    <t>Ventura</t>
  </si>
  <si>
    <t>Villisca</t>
  </si>
  <si>
    <t>Vinton-Shellsburg</t>
  </si>
  <si>
    <t>Waco</t>
  </si>
  <si>
    <t>Walnut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</si>
  <si>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</si>
  <si>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</si>
  <si>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</si>
  <si>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</si>
  <si>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</si>
  <si>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</si>
  <si>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</si>
  <si>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</si>
  <si>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</si>
  <si>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</si>
  <si>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 Ind</t>
  </si>
  <si>
    <t>West Central</t>
  </si>
  <si>
    <t>West Central Valley</t>
  </si>
  <si>
    <t>West Delaware County</t>
  </si>
  <si>
    <t>West Des Moines</t>
  </si>
  <si>
    <t>West Fork CSD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</si>
  <si>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</si>
  <si>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</si>
  <si>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</si>
  <si>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</si>
  <si>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</si>
  <si>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</si>
  <si>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</si>
  <si>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</t>
  </si>
  <si>
    <t>Westwood</t>
  </si>
  <si>
    <t>Whiting</t>
  </si>
  <si>
    <t>Williamsburg</t>
  </si>
  <si>
    <t>Wilton</t>
  </si>
  <si>
    <t>Winfield-Mt Union</t>
  </si>
  <si>
    <t>Winterset</t>
  </si>
  <si>
    <t>Woden-Crystal Lake</t>
  </si>
  <si>
    <t>Woodbine</t>
  </si>
  <si>
    <t>Woodbury Central</t>
  </si>
  <si>
    <t>Woodward-Granger</t>
  </si>
  <si>
    <t>Estimates are as of December 17, 2012.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</si>
</sst>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* #,##0;&quot;$&quot;* \-#,##0;&quot;$&quot;* 0;"/>
    <numFmt numFmtId="167" formatCode="&quot;&quot;* #,##0;&quot;&quot;* \-#,##0;&quot;&quot;* 0;"/>
    <numFmt numFmtId="168" formatCode="&quot;$&quot;* #,##0;&quot;$&quot;* \-#,##0"/>
    <numFmt numFmtId="169" formatCode="* #,##0;* \-#,##0"/>
    <numFmt numFmtId="170" formatCode="_(&quot;$&quot;* #,##0.0_);_(&quot;$&quot;* \(#,##0.0\);_(&quot;$&quot;* &quot;-&quot;??_);_(@_)"/>
  </numFmts>
  <fonts count="13" x14ac:knownFonts="1">
    <font>
      <sz val="10"/>
      <name val="MS Sans Serif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0"/>
      <color indexed="10"/>
      <name val="Arial"/>
      <family val="2"/>
    </font>
    <font>
      <sz val="10"/>
      <color rgb="FF00339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CCCCC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164" fontId="0" fillId="0" borderId="0" xfId="3" applyNumberFormat="1" applyFont="1"/>
    <xf numFmtId="2" fontId="0" fillId="0" borderId="0" xfId="0" applyNumberFormat="1"/>
    <xf numFmtId="0" fontId="3" fillId="2" borderId="0" xfId="0" applyFont="1" applyFill="1" applyAlignment="1">
      <alignment horizontal="center" wrapText="1"/>
    </xf>
    <xf numFmtId="0" fontId="0" fillId="0" borderId="0" xfId="0" applyAlignment="1">
      <alignment horizontal="right"/>
    </xf>
    <xf numFmtId="165" fontId="0" fillId="0" borderId="0" xfId="1" applyNumberFormat="1" applyFont="1"/>
    <xf numFmtId="165" fontId="0" fillId="0" borderId="0" xfId="0" applyNumberFormat="1"/>
    <xf numFmtId="0" fontId="5" fillId="0" borderId="0" xfId="0" applyFont="1"/>
    <xf numFmtId="164" fontId="5" fillId="0" borderId="0" xfId="3" applyNumberFormat="1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3" borderId="0" xfId="0" applyFont="1" applyFill="1"/>
    <xf numFmtId="0" fontId="7" fillId="0" borderId="0" xfId="0" applyFont="1"/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right" wrapText="1"/>
    </xf>
    <xf numFmtId="166" fontId="7" fillId="0" borderId="0" xfId="0" applyNumberFormat="1" applyFont="1"/>
    <xf numFmtId="167" fontId="7" fillId="0" borderId="0" xfId="0" applyNumberFormat="1" applyFont="1"/>
    <xf numFmtId="167" fontId="7" fillId="0" borderId="1" xfId="0" applyNumberFormat="1" applyFont="1" applyBorder="1"/>
    <xf numFmtId="0" fontId="8" fillId="0" borderId="0" xfId="0" applyFont="1"/>
    <xf numFmtId="166" fontId="8" fillId="0" borderId="2" xfId="0" applyNumberFormat="1" applyFont="1" applyBorder="1"/>
    <xf numFmtId="0" fontId="7" fillId="3" borderId="0" xfId="0" applyFont="1" applyFill="1" applyAlignment="1">
      <alignment horizontal="right" wrapText="1"/>
    </xf>
    <xf numFmtId="0" fontId="7" fillId="3" borderId="0" xfId="0" applyFont="1" applyFill="1"/>
    <xf numFmtId="0" fontId="8" fillId="0" borderId="0" xfId="0" applyFont="1" applyBorder="1" applyAlignment="1">
      <alignment horizontal="right" wrapText="1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horizontal="right" wrapText="1"/>
    </xf>
    <xf numFmtId="0" fontId="7" fillId="0" borderId="0" xfId="0" applyFont="1" applyFill="1"/>
    <xf numFmtId="0" fontId="5" fillId="0" borderId="0" xfId="0" applyFont="1" applyFill="1"/>
    <xf numFmtId="0" fontId="7" fillId="0" borderId="0" xfId="0" applyNumberFormat="1" applyFont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6" fillId="0" borderId="0" xfId="0" quotePrefix="1" applyFont="1" applyAlignment="1">
      <alignment horizontal="right"/>
    </xf>
    <xf numFmtId="164" fontId="6" fillId="4" borderId="3" xfId="3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4" fontId="6" fillId="5" borderId="3" xfId="3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64" fontId="5" fillId="0" borderId="0" xfId="3" applyNumberFormat="1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wrapText="1"/>
    </xf>
    <xf numFmtId="166" fontId="5" fillId="0" borderId="0" xfId="0" applyNumberFormat="1" applyFont="1"/>
    <xf numFmtId="0" fontId="6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167" fontId="7" fillId="0" borderId="0" xfId="0" applyNumberFormat="1" applyFont="1" applyBorder="1"/>
    <xf numFmtId="166" fontId="8" fillId="0" borderId="0" xfId="0" applyNumberFormat="1" applyFont="1" applyBorder="1"/>
    <xf numFmtId="0" fontId="6" fillId="0" borderId="0" xfId="0" applyFont="1" applyFill="1" applyAlignment="1">
      <alignment horizontal="center"/>
    </xf>
    <xf numFmtId="164" fontId="6" fillId="0" borderId="0" xfId="3" applyNumberFormat="1" applyFont="1" applyFill="1" applyBorder="1" applyAlignment="1">
      <alignment horizontal="center"/>
    </xf>
    <xf numFmtId="167" fontId="5" fillId="0" borderId="0" xfId="0" applyNumberFormat="1" applyFont="1"/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3" borderId="0" xfId="0" applyFont="1" applyFill="1" applyAlignment="1">
      <alignment horizontal="center" wrapText="1"/>
    </xf>
    <xf numFmtId="164" fontId="6" fillId="0" borderId="0" xfId="3" applyNumberFormat="1" applyFont="1"/>
    <xf numFmtId="0" fontId="2" fillId="0" borderId="0" xfId="2" applyAlignment="1">
      <alignment horizontal="center"/>
    </xf>
    <xf numFmtId="168" fontId="5" fillId="0" borderId="0" xfId="0" applyNumberFormat="1" applyFont="1"/>
    <xf numFmtId="169" fontId="5" fillId="0" borderId="0" xfId="0" applyNumberFormat="1" applyFont="1"/>
    <xf numFmtId="0" fontId="5" fillId="3" borderId="0" xfId="0" applyFont="1" applyFill="1" applyAlignment="1">
      <alignment horizontal="center"/>
    </xf>
    <xf numFmtId="169" fontId="5" fillId="3" borderId="0" xfId="0" applyNumberFormat="1" applyFont="1" applyFill="1"/>
    <xf numFmtId="0" fontId="6" fillId="3" borderId="0" xfId="0" applyFont="1" applyFill="1"/>
    <xf numFmtId="168" fontId="6" fillId="0" borderId="6" xfId="0" applyNumberFormat="1" applyFont="1" applyBorder="1"/>
    <xf numFmtId="0" fontId="10" fillId="0" borderId="0" xfId="0" applyFont="1" applyAlignment="1">
      <alignment horizontal="left"/>
    </xf>
    <xf numFmtId="170" fontId="5" fillId="0" borderId="0" xfId="1" applyNumberFormat="1" applyFont="1"/>
    <xf numFmtId="0" fontId="10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8" fillId="0" borderId="1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164" fontId="11" fillId="6" borderId="0" xfId="2" applyNumberFormat="1" applyFont="1" applyFill="1" applyAlignment="1">
      <alignment horizontal="center" wrapText="1"/>
    </xf>
    <xf numFmtId="0" fontId="11" fillId="6" borderId="0" xfId="2" applyFont="1" applyFill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0" fontId="3" fillId="8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9" borderId="0" xfId="0" applyFont="1" applyFill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10" borderId="0" xfId="0" applyFont="1" applyFill="1" applyAlignment="1">
      <alignment vertical="top" wrapText="1"/>
    </xf>
    <xf numFmtId="0" fontId="12" fillId="10" borderId="7" xfId="0" applyFont="1" applyFill="1" applyBorder="1" applyAlignment="1">
      <alignment vertical="top" wrapText="1"/>
    </xf>
    <xf numFmtId="0" fontId="12" fillId="10" borderId="8" xfId="0" applyFont="1" applyFill="1" applyBorder="1" applyAlignment="1">
      <alignment vertical="top" wrapText="1"/>
    </xf>
    <xf numFmtId="0" fontId="12" fillId="10" borderId="9" xfId="0" applyFont="1" applyFill="1" applyBorder="1" applyAlignment="1">
      <alignment vertical="top" wrapText="1"/>
    </xf>
  </cellXfs>
  <cellStyles count="4">
    <cellStyle name="Currency" xfId="1" builtinId="4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38"/>
  <sheetViews>
    <sheetView tabSelected="1" workbookViewId="0">
      <selection activeCell="H39" sqref="H39"/>
    </sheetView>
  </sheetViews>
  <sheetFormatPr defaultRowHeight="12.75" x14ac:dyDescent="0.2"/>
  <cols>
    <col min="1" max="1" width="5.85546875" style="7" customWidth="1"/>
    <col min="2" max="3" width="9.140625" style="7"/>
    <col min="4" max="4" width="15.5703125" style="7" customWidth="1"/>
    <col min="5" max="5" width="2.7109375" style="7" customWidth="1"/>
    <col min="6" max="6" width="15.28515625" style="7" customWidth="1"/>
    <col min="7" max="7" width="1.5703125" style="7" customWidth="1"/>
    <col min="8" max="8" width="10.85546875" style="7" bestFit="1" customWidth="1"/>
    <col min="9" max="9" width="2" style="7" customWidth="1"/>
    <col min="10" max="10" width="13.85546875" style="7" customWidth="1"/>
    <col min="11" max="11" width="1.5703125" style="7" customWidth="1"/>
    <col min="12" max="12" width="12.42578125" style="7" customWidth="1"/>
    <col min="13" max="13" width="2.85546875" style="7" customWidth="1"/>
    <col min="14" max="14" width="15.28515625" style="7" customWidth="1"/>
    <col min="15" max="15" width="2.28515625" style="7" customWidth="1"/>
    <col min="16" max="16" width="10.85546875" style="7" bestFit="1" customWidth="1"/>
    <col min="17" max="17" width="2" style="7" customWidth="1"/>
    <col min="18" max="18" width="13.85546875" style="7" customWidth="1"/>
    <col min="19" max="19" width="1.7109375" style="7" customWidth="1"/>
    <col min="20" max="20" width="13.5703125" style="7" customWidth="1"/>
    <col min="21" max="24" width="9.140625" style="7"/>
    <col min="25" max="25" width="9.140625" style="7" hidden="1" customWidth="1"/>
    <col min="26" max="16384" width="9.140625" style="7"/>
  </cols>
  <sheetData>
    <row r="1" spans="1:20" ht="15.75" x14ac:dyDescent="0.25">
      <c r="A1" s="67" t="s">
        <v>119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20" ht="7.5" customHeight="1" x14ac:dyDescent="0.2"/>
    <row r="3" spans="1:20" x14ac:dyDescent="0.2">
      <c r="B3" s="69" t="s">
        <v>117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</row>
    <row r="4" spans="1:20" ht="2.25" customHeight="1" x14ac:dyDescent="0.2"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</row>
    <row r="5" spans="1:20" ht="6.75" customHeight="1" x14ac:dyDescent="0.2"/>
    <row r="6" spans="1:20" ht="13.5" thickBot="1" x14ac:dyDescent="0.25">
      <c r="J6" s="34" t="s">
        <v>120</v>
      </c>
      <c r="K6" s="40"/>
      <c r="L6" s="34" t="s">
        <v>121</v>
      </c>
      <c r="P6" s="10"/>
      <c r="R6" s="10"/>
    </row>
    <row r="7" spans="1:20" ht="6.75" customHeight="1" thickBot="1" x14ac:dyDescent="0.25">
      <c r="J7" s="10"/>
      <c r="K7" s="44"/>
      <c r="L7" s="10"/>
      <c r="P7" s="10"/>
      <c r="R7" s="10"/>
    </row>
    <row r="8" spans="1:20" ht="13.5" thickBot="1" x14ac:dyDescent="0.25">
      <c r="F8" s="32" t="s">
        <v>64</v>
      </c>
      <c r="I8" s="30" t="s">
        <v>84</v>
      </c>
      <c r="J8" s="31">
        <v>0.04</v>
      </c>
      <c r="K8" s="45"/>
      <c r="L8" s="33">
        <v>0.04</v>
      </c>
      <c r="M8" s="10"/>
      <c r="N8" s="70" t="s">
        <v>102</v>
      </c>
      <c r="O8" s="71"/>
      <c r="P8" s="71"/>
      <c r="Q8" s="71"/>
      <c r="R8" s="71"/>
      <c r="S8" s="71"/>
      <c r="T8" s="71"/>
    </row>
    <row r="9" spans="1:20" ht="4.5" customHeight="1" thickBot="1" x14ac:dyDescent="0.25">
      <c r="F9" s="32"/>
      <c r="I9" s="9"/>
      <c r="J9" s="10"/>
      <c r="K9" s="44"/>
      <c r="L9" s="10"/>
      <c r="M9" s="10"/>
    </row>
    <row r="10" spans="1:20" ht="13.5" customHeight="1" thickBot="1" x14ac:dyDescent="0.25">
      <c r="F10" s="32" t="s">
        <v>65</v>
      </c>
      <c r="I10" s="30" t="s">
        <v>84</v>
      </c>
      <c r="J10" s="31">
        <v>0.04</v>
      </c>
      <c r="K10" s="45"/>
      <c r="L10" s="33">
        <v>0.04</v>
      </c>
      <c r="M10" s="10"/>
      <c r="N10" s="70" t="s">
        <v>103</v>
      </c>
      <c r="O10" s="71"/>
      <c r="P10" s="71"/>
      <c r="Q10" s="71"/>
      <c r="R10" s="71"/>
      <c r="S10" s="71"/>
      <c r="T10" s="71"/>
    </row>
    <row r="11" spans="1:20" ht="6" customHeight="1" thickBot="1" x14ac:dyDescent="0.25">
      <c r="F11" s="32"/>
      <c r="I11" s="9"/>
      <c r="J11" s="10"/>
      <c r="K11" s="44"/>
      <c r="L11" s="10"/>
      <c r="M11" s="10"/>
    </row>
    <row r="12" spans="1:20" ht="13.5" customHeight="1" thickBot="1" x14ac:dyDescent="0.25">
      <c r="F12" s="32" t="s">
        <v>66</v>
      </c>
      <c r="I12" s="30" t="s">
        <v>84</v>
      </c>
      <c r="J12" s="31">
        <v>0.04</v>
      </c>
      <c r="K12" s="45"/>
      <c r="L12" s="33">
        <v>0.04</v>
      </c>
      <c r="M12" s="10"/>
      <c r="N12" s="70" t="s">
        <v>109</v>
      </c>
      <c r="O12" s="71"/>
      <c r="P12" s="71"/>
      <c r="Q12" s="71"/>
      <c r="R12" s="71"/>
      <c r="S12" s="71"/>
      <c r="T12" s="71"/>
    </row>
    <row r="13" spans="1:20" x14ac:dyDescent="0.2">
      <c r="M13" s="26"/>
    </row>
    <row r="14" spans="1:20" x14ac:dyDescent="0.2">
      <c r="F14" s="23" t="s">
        <v>81</v>
      </c>
      <c r="H14" s="23" t="s">
        <v>82</v>
      </c>
      <c r="J14" s="23" t="s">
        <v>76</v>
      </c>
      <c r="K14" s="23"/>
      <c r="L14" s="23" t="s">
        <v>125</v>
      </c>
      <c r="M14" s="11"/>
      <c r="N14" s="23" t="s">
        <v>81</v>
      </c>
      <c r="P14" s="23" t="s">
        <v>82</v>
      </c>
      <c r="R14" s="23" t="s">
        <v>76</v>
      </c>
      <c r="T14" s="23" t="s">
        <v>126</v>
      </c>
    </row>
    <row r="15" spans="1:20" x14ac:dyDescent="0.2">
      <c r="B15" s="12"/>
      <c r="C15" s="12"/>
      <c r="D15" s="12"/>
      <c r="E15" s="12"/>
      <c r="F15" s="13" t="s">
        <v>124</v>
      </c>
      <c r="H15" s="13" t="str">
        <f>F15</f>
        <v xml:space="preserve">FY 2014 </v>
      </c>
      <c r="J15" s="13" t="s">
        <v>124</v>
      </c>
      <c r="K15" s="41"/>
      <c r="L15" s="13" t="s">
        <v>116</v>
      </c>
      <c r="M15" s="11"/>
      <c r="N15" s="13" t="s">
        <v>121</v>
      </c>
      <c r="P15" s="13" t="str">
        <f>N15</f>
        <v>FY 2015</v>
      </c>
      <c r="R15" s="13" t="str">
        <f>P15</f>
        <v>FY 2015</v>
      </c>
      <c r="T15" s="13" t="str">
        <f>H15</f>
        <v xml:space="preserve">FY 2014 </v>
      </c>
    </row>
    <row r="16" spans="1:20" x14ac:dyDescent="0.2">
      <c r="B16" s="65" t="s">
        <v>68</v>
      </c>
      <c r="C16" s="65"/>
      <c r="D16" s="65"/>
      <c r="E16" s="12"/>
      <c r="F16" s="12"/>
      <c r="M16" s="11"/>
      <c r="N16" s="12"/>
    </row>
    <row r="17" spans="2:20" x14ac:dyDescent="0.2">
      <c r="B17" s="66" t="s">
        <v>69</v>
      </c>
      <c r="C17" s="66"/>
      <c r="D17" s="66"/>
      <c r="E17" s="12"/>
      <c r="F17" s="15">
        <f>Worksheet!AC363</f>
        <v>256384777.80999991</v>
      </c>
      <c r="H17" s="15">
        <f>Worksheet!AG363</f>
        <v>14442378.029999994</v>
      </c>
      <c r="J17" s="15">
        <f>H17+F17</f>
        <v>270827155.83999991</v>
      </c>
      <c r="K17" s="15"/>
      <c r="L17" s="15"/>
      <c r="M17" s="11"/>
      <c r="N17" s="15">
        <f>Worksheet!AT363</f>
        <v>266743266.48000002</v>
      </c>
      <c r="P17" s="15">
        <f>Worksheet!AX363</f>
        <v>15069064.329999983</v>
      </c>
      <c r="R17" s="15">
        <f>P17+N17</f>
        <v>281812330.81</v>
      </c>
      <c r="T17" s="15"/>
    </row>
    <row r="18" spans="2:20" ht="4.5" customHeight="1" x14ac:dyDescent="0.2">
      <c r="B18" s="14"/>
      <c r="C18" s="14"/>
      <c r="D18" s="14"/>
      <c r="E18" s="12"/>
      <c r="F18" s="16"/>
      <c r="H18" s="16"/>
      <c r="J18" s="16"/>
      <c r="K18" s="16"/>
      <c r="L18" s="16"/>
      <c r="M18" s="11"/>
      <c r="N18" s="16"/>
      <c r="P18" s="16"/>
      <c r="R18" s="16"/>
      <c r="T18" s="16"/>
    </row>
    <row r="19" spans="2:20" x14ac:dyDescent="0.2">
      <c r="B19" s="66" t="s">
        <v>70</v>
      </c>
      <c r="C19" s="66"/>
      <c r="D19" s="66"/>
      <c r="E19" s="12"/>
      <c r="F19" s="17">
        <f>Worksheet!AC364</f>
        <v>254865.22999999998</v>
      </c>
      <c r="H19" s="17">
        <f>Worksheet!AG364</f>
        <v>18242.510000000009</v>
      </c>
      <c r="J19" s="17">
        <f>H19+F19</f>
        <v>273107.74</v>
      </c>
      <c r="K19" s="42"/>
      <c r="L19" s="42"/>
      <c r="M19" s="11"/>
      <c r="N19" s="17">
        <f>Worksheet!AT364</f>
        <v>1446830.8299999991</v>
      </c>
      <c r="P19" s="17">
        <f>Worksheet!AX364</f>
        <v>59454.319999999985</v>
      </c>
      <c r="R19" s="17">
        <f>P19+N19</f>
        <v>1506285.1499999992</v>
      </c>
      <c r="T19" s="42"/>
    </row>
    <row r="20" spans="2:20" ht="6" customHeight="1" x14ac:dyDescent="0.2">
      <c r="B20" s="14"/>
      <c r="C20" s="14"/>
      <c r="D20" s="14"/>
      <c r="E20" s="12"/>
      <c r="F20" s="12"/>
      <c r="H20" s="12"/>
      <c r="J20" s="12"/>
      <c r="K20" s="12"/>
      <c r="L20" s="12"/>
      <c r="M20" s="11"/>
      <c r="N20" s="12"/>
      <c r="P20" s="12"/>
      <c r="R20" s="12"/>
      <c r="T20" s="12"/>
    </row>
    <row r="21" spans="2:20" ht="13.5" thickBot="1" x14ac:dyDescent="0.25">
      <c r="B21" s="68" t="s">
        <v>71</v>
      </c>
      <c r="C21" s="68"/>
      <c r="D21" s="68"/>
      <c r="E21" s="18"/>
      <c r="F21" s="19">
        <f>Worksheet!AC365</f>
        <v>256639643.03999999</v>
      </c>
      <c r="H21" s="19">
        <f>Worksheet!AG365</f>
        <v>14460620.539999995</v>
      </c>
      <c r="J21" s="19">
        <f>H21+F21</f>
        <v>271100263.57999998</v>
      </c>
      <c r="K21" s="43"/>
      <c r="L21" s="19">
        <f>J21-CompareToFY13!D8</f>
        <v>11120717.579999983</v>
      </c>
      <c r="M21" s="11"/>
      <c r="N21" s="19">
        <f>Worksheet!AT365</f>
        <v>268190097.31</v>
      </c>
      <c r="P21" s="19">
        <f>Worksheet!AX365</f>
        <v>15128518.64999998</v>
      </c>
      <c r="R21" s="19">
        <f>P21+N21</f>
        <v>283318615.95999998</v>
      </c>
      <c r="T21" s="19">
        <f>R21-J21</f>
        <v>12218352.379999995</v>
      </c>
    </row>
    <row r="22" spans="2:20" ht="6.75" customHeight="1" thickTop="1" x14ac:dyDescent="0.2">
      <c r="B22" s="66"/>
      <c r="C22" s="66"/>
      <c r="D22" s="66"/>
      <c r="E22" s="12"/>
      <c r="F22" s="12"/>
      <c r="M22" s="11"/>
      <c r="N22" s="12"/>
    </row>
    <row r="23" spans="2:20" ht="9.75" customHeight="1" x14ac:dyDescent="0.2">
      <c r="B23" s="20"/>
      <c r="C23" s="20"/>
      <c r="D23" s="20"/>
      <c r="E23" s="21"/>
      <c r="F23" s="21"/>
      <c r="G23" s="11"/>
      <c r="H23" s="11"/>
      <c r="I23" s="11"/>
      <c r="J23" s="11"/>
      <c r="K23" s="11"/>
      <c r="L23" s="11"/>
      <c r="M23" s="11"/>
      <c r="N23" s="21"/>
      <c r="O23" s="11"/>
      <c r="P23" s="11"/>
      <c r="Q23" s="11"/>
      <c r="R23" s="11"/>
      <c r="S23" s="11"/>
      <c r="T23" s="11"/>
    </row>
    <row r="24" spans="2:20" s="26" customFormat="1" ht="6" customHeight="1" x14ac:dyDescent="0.2">
      <c r="B24" s="24"/>
      <c r="C24" s="24"/>
      <c r="D24" s="24"/>
      <c r="E24" s="25"/>
      <c r="F24" s="25"/>
      <c r="M24" s="11"/>
      <c r="N24" s="25"/>
    </row>
    <row r="25" spans="2:20" x14ac:dyDescent="0.2">
      <c r="F25" s="23" t="s">
        <v>81</v>
      </c>
      <c r="H25" s="23" t="s">
        <v>82</v>
      </c>
      <c r="J25" s="23" t="s">
        <v>76</v>
      </c>
      <c r="K25" s="23"/>
      <c r="L25" s="23" t="str">
        <f>L14</f>
        <v>FY 2014 vs.</v>
      </c>
      <c r="M25" s="11"/>
      <c r="N25" s="23" t="s">
        <v>81</v>
      </c>
      <c r="P25" s="23" t="s">
        <v>82</v>
      </c>
      <c r="R25" s="23" t="s">
        <v>76</v>
      </c>
      <c r="T25" s="23" t="str">
        <f>T14</f>
        <v>FY 2015 vs.</v>
      </c>
    </row>
    <row r="26" spans="2:20" x14ac:dyDescent="0.2">
      <c r="B26" s="12"/>
      <c r="C26" s="12"/>
      <c r="D26" s="12"/>
      <c r="E26" s="12"/>
      <c r="F26" s="13" t="str">
        <f>F15</f>
        <v xml:space="preserve">FY 2014 </v>
      </c>
      <c r="H26" s="13" t="str">
        <f>H15</f>
        <v xml:space="preserve">FY 2014 </v>
      </c>
      <c r="J26" s="13" t="str">
        <f>J15</f>
        <v xml:space="preserve">FY 2014 </v>
      </c>
      <c r="K26" s="41"/>
      <c r="L26" s="13" t="str">
        <f>L15</f>
        <v>FY 2013</v>
      </c>
      <c r="M26" s="11"/>
      <c r="N26" s="13" t="str">
        <f>N15</f>
        <v>FY 2015</v>
      </c>
      <c r="P26" s="13" t="str">
        <f>P15</f>
        <v>FY 2015</v>
      </c>
      <c r="R26" s="13" t="str">
        <f>R15</f>
        <v>FY 2015</v>
      </c>
      <c r="T26" s="13" t="str">
        <f>T15</f>
        <v xml:space="preserve">FY 2014 </v>
      </c>
    </row>
    <row r="27" spans="2:20" ht="12.75" customHeight="1" x14ac:dyDescent="0.2">
      <c r="B27" s="65" t="s">
        <v>72</v>
      </c>
      <c r="C27" s="65"/>
      <c r="D27" s="65"/>
      <c r="E27" s="12"/>
      <c r="F27" s="12"/>
      <c r="M27" s="11"/>
      <c r="N27" s="12"/>
    </row>
    <row r="28" spans="2:20" ht="12.75" customHeight="1" x14ac:dyDescent="0.2">
      <c r="B28" s="66" t="s">
        <v>69</v>
      </c>
      <c r="C28" s="66"/>
      <c r="D28" s="66"/>
      <c r="E28" s="12"/>
      <c r="F28" s="15">
        <f>Worksheet!AC367</f>
        <v>29056812.850000001</v>
      </c>
      <c r="H28" s="15">
        <f>Worksheet!AG367</f>
        <v>1691577.9700000007</v>
      </c>
      <c r="J28" s="15">
        <f>H28+F28</f>
        <v>30748390.82</v>
      </c>
      <c r="K28" s="15"/>
      <c r="L28" s="15"/>
      <c r="M28" s="11"/>
      <c r="N28" s="15">
        <f>Worksheet!AT367</f>
        <v>30241513.550000027</v>
      </c>
      <c r="P28" s="15">
        <f>Worksheet!AX367</f>
        <v>1764834.159999999</v>
      </c>
      <c r="R28" s="15">
        <f>P28+N28</f>
        <v>32006347.710000027</v>
      </c>
    </row>
    <row r="29" spans="2:20" ht="6" customHeight="1" x14ac:dyDescent="0.2">
      <c r="B29" s="14"/>
      <c r="C29" s="14"/>
      <c r="D29" s="14"/>
      <c r="E29" s="12"/>
      <c r="F29" s="16"/>
      <c r="H29" s="16"/>
      <c r="J29" s="16"/>
      <c r="K29" s="16"/>
      <c r="L29" s="16"/>
      <c r="M29" s="11"/>
      <c r="N29" s="16"/>
      <c r="P29" s="16"/>
      <c r="R29" s="16"/>
    </row>
    <row r="30" spans="2:20" ht="12.75" customHeight="1" x14ac:dyDescent="0.2">
      <c r="B30" s="66" t="s">
        <v>70</v>
      </c>
      <c r="C30" s="66"/>
      <c r="D30" s="66"/>
      <c r="E30" s="12"/>
      <c r="F30" s="17">
        <f>Worksheet!AC368</f>
        <v>24418.209999999985</v>
      </c>
      <c r="H30" s="17">
        <f>Worksheet!AG368</f>
        <v>1888.5300000000011</v>
      </c>
      <c r="J30" s="17">
        <f>H30+F30</f>
        <v>26306.739999999987</v>
      </c>
      <c r="K30" s="42"/>
      <c r="L30" s="42"/>
      <c r="M30" s="11"/>
      <c r="N30" s="17">
        <f>Worksheet!AT368</f>
        <v>155250.99999999994</v>
      </c>
      <c r="P30" s="17">
        <f>Worksheet!AX368</f>
        <v>6653.7700000000013</v>
      </c>
      <c r="R30" s="17">
        <f>P30+N30</f>
        <v>161904.76999999993</v>
      </c>
    </row>
    <row r="31" spans="2:20" ht="6" customHeight="1" x14ac:dyDescent="0.2">
      <c r="B31" s="14"/>
      <c r="C31" s="14"/>
      <c r="D31" s="14"/>
      <c r="E31" s="12"/>
      <c r="F31" s="12"/>
      <c r="H31" s="12"/>
      <c r="J31" s="12"/>
      <c r="K31" s="12"/>
      <c r="L31" s="12"/>
      <c r="M31" s="11"/>
      <c r="N31" s="12"/>
      <c r="P31" s="12"/>
      <c r="R31" s="12"/>
    </row>
    <row r="32" spans="2:20" ht="12.75" customHeight="1" thickBot="1" x14ac:dyDescent="0.25">
      <c r="B32" s="66" t="s">
        <v>71</v>
      </c>
      <c r="C32" s="66"/>
      <c r="D32" s="66"/>
      <c r="E32" s="12"/>
      <c r="F32" s="19">
        <f>Worksheet!AC369</f>
        <v>29081231.059999995</v>
      </c>
      <c r="H32" s="19">
        <f>Worksheet!AG369</f>
        <v>1693466.5000000005</v>
      </c>
      <c r="J32" s="19">
        <f>H32+F32</f>
        <v>30774697.559999995</v>
      </c>
      <c r="K32" s="43"/>
      <c r="L32" s="19">
        <f>J32-CompareToFY13!F8</f>
        <v>1269158.5599999949</v>
      </c>
      <c r="M32" s="11"/>
      <c r="N32" s="19">
        <f>Worksheet!AT369</f>
        <v>30396764.550000012</v>
      </c>
      <c r="P32" s="19">
        <f>Worksheet!AX369</f>
        <v>1771487.9299999983</v>
      </c>
      <c r="R32" s="19">
        <f>P32+N32</f>
        <v>32168252.480000012</v>
      </c>
      <c r="T32" s="19">
        <f>R32-J32</f>
        <v>1393554.9200000167</v>
      </c>
    </row>
    <row r="33" spans="2:20" ht="6.75" customHeight="1" thickTop="1" x14ac:dyDescent="0.2">
      <c r="B33" s="66"/>
      <c r="C33" s="66"/>
      <c r="D33" s="66"/>
      <c r="E33" s="12"/>
      <c r="F33" s="12"/>
      <c r="M33" s="11"/>
      <c r="N33" s="12"/>
    </row>
    <row r="34" spans="2:20" ht="9.75" customHeight="1" x14ac:dyDescent="0.2">
      <c r="B34" s="20"/>
      <c r="C34" s="20"/>
      <c r="D34" s="20"/>
      <c r="E34" s="21"/>
      <c r="F34" s="21"/>
      <c r="G34" s="11"/>
      <c r="H34" s="11"/>
      <c r="I34" s="11"/>
      <c r="J34" s="11"/>
      <c r="K34" s="11"/>
      <c r="L34" s="11"/>
      <c r="M34" s="11"/>
      <c r="N34" s="21"/>
      <c r="O34" s="11"/>
      <c r="P34" s="11"/>
      <c r="Q34" s="11"/>
      <c r="R34" s="11"/>
      <c r="S34" s="11"/>
      <c r="T34" s="11"/>
    </row>
    <row r="35" spans="2:20" s="26" customFormat="1" ht="9.75" customHeight="1" x14ac:dyDescent="0.2">
      <c r="B35" s="24"/>
      <c r="C35" s="24"/>
      <c r="D35" s="24"/>
      <c r="E35" s="25"/>
      <c r="F35" s="25"/>
      <c r="M35" s="11"/>
      <c r="N35" s="25"/>
    </row>
    <row r="36" spans="2:20" s="26" customFormat="1" ht="15" customHeight="1" x14ac:dyDescent="0.2">
      <c r="B36" s="24"/>
      <c r="C36" s="24"/>
      <c r="D36" s="24"/>
      <c r="E36" s="25"/>
      <c r="F36" s="23" t="s">
        <v>81</v>
      </c>
      <c r="G36" s="7"/>
      <c r="H36" s="23" t="s">
        <v>82</v>
      </c>
      <c r="I36" s="7"/>
      <c r="J36" s="23" t="s">
        <v>76</v>
      </c>
      <c r="K36" s="23"/>
      <c r="L36" s="23" t="str">
        <f>L25</f>
        <v>FY 2014 vs.</v>
      </c>
      <c r="M36" s="11"/>
      <c r="N36" s="23" t="s">
        <v>81</v>
      </c>
      <c r="O36" s="7"/>
      <c r="P36" s="23" t="s">
        <v>82</v>
      </c>
      <c r="Q36" s="7"/>
      <c r="R36" s="23" t="s">
        <v>76</v>
      </c>
      <c r="S36" s="7"/>
      <c r="T36" s="23" t="str">
        <f>T25</f>
        <v>FY 2015 vs.</v>
      </c>
    </row>
    <row r="37" spans="2:20" ht="14.25" customHeight="1" x14ac:dyDescent="0.2">
      <c r="B37" s="12"/>
      <c r="C37" s="12"/>
      <c r="D37" s="12"/>
      <c r="E37" s="12"/>
      <c r="F37" s="13" t="str">
        <f>F26</f>
        <v xml:space="preserve">FY 2014 </v>
      </c>
      <c r="H37" s="13" t="str">
        <f>H26</f>
        <v xml:space="preserve">FY 2014 </v>
      </c>
      <c r="J37" s="13" t="str">
        <f>J26</f>
        <v xml:space="preserve">FY 2014 </v>
      </c>
      <c r="K37" s="41"/>
      <c r="L37" s="13" t="str">
        <f>L26</f>
        <v>FY 2013</v>
      </c>
      <c r="M37" s="11"/>
      <c r="N37" s="13" t="str">
        <f>N26</f>
        <v>FY 2015</v>
      </c>
      <c r="P37" s="13" t="str">
        <f>P26</f>
        <v>FY 2015</v>
      </c>
      <c r="R37" s="13" t="str">
        <f>R26</f>
        <v>FY 2015</v>
      </c>
      <c r="T37" s="13" t="str">
        <f>T26</f>
        <v xml:space="preserve">FY 2014 </v>
      </c>
    </row>
    <row r="38" spans="2:20" ht="11.25" customHeight="1" x14ac:dyDescent="0.2">
      <c r="B38" s="65" t="s">
        <v>73</v>
      </c>
      <c r="C38" s="65"/>
      <c r="D38" s="65"/>
      <c r="E38" s="12"/>
      <c r="M38" s="11"/>
    </row>
    <row r="39" spans="2:20" x14ac:dyDescent="0.2">
      <c r="B39" s="66" t="s">
        <v>74</v>
      </c>
      <c r="C39" s="66"/>
      <c r="D39" s="66"/>
      <c r="E39" s="12"/>
      <c r="F39" s="15">
        <f>Worksheet!AC371</f>
        <v>31604225.970000003</v>
      </c>
      <c r="H39" s="27" t="s">
        <v>83</v>
      </c>
      <c r="J39" s="15">
        <f>F39</f>
        <v>31604225.970000003</v>
      </c>
      <c r="K39" s="15"/>
      <c r="L39" s="15"/>
      <c r="M39" s="11"/>
      <c r="N39" s="15">
        <f>Worksheet!AT371</f>
        <v>32918355.120000031</v>
      </c>
      <c r="P39" s="27" t="s">
        <v>83</v>
      </c>
      <c r="R39" s="15">
        <f>N39</f>
        <v>32918355.120000031</v>
      </c>
    </row>
    <row r="40" spans="2:20" ht="7.5" customHeight="1" x14ac:dyDescent="0.2">
      <c r="B40" s="14"/>
      <c r="C40" s="14"/>
      <c r="D40" s="14"/>
      <c r="E40" s="12"/>
      <c r="F40" s="16"/>
      <c r="H40" s="27"/>
      <c r="J40" s="16"/>
      <c r="K40" s="16"/>
      <c r="L40" s="16"/>
      <c r="M40" s="11"/>
      <c r="N40" s="16"/>
      <c r="P40" s="27"/>
      <c r="R40" s="16"/>
    </row>
    <row r="41" spans="2:20" x14ac:dyDescent="0.2">
      <c r="B41" s="66" t="s">
        <v>75</v>
      </c>
      <c r="C41" s="66"/>
      <c r="D41" s="66"/>
      <c r="E41" s="12"/>
      <c r="F41" s="17">
        <f>Worksheet!AC372</f>
        <v>23063.25</v>
      </c>
      <c r="H41" s="28" t="s">
        <v>83</v>
      </c>
      <c r="J41" s="17">
        <f>F41</f>
        <v>23063.25</v>
      </c>
      <c r="K41" s="42"/>
      <c r="L41" s="42"/>
      <c r="M41" s="11"/>
      <c r="N41" s="17">
        <f>Worksheet!AT372</f>
        <v>146879.84000000003</v>
      </c>
      <c r="P41" s="28" t="s">
        <v>83</v>
      </c>
      <c r="R41" s="17">
        <f>N41</f>
        <v>146879.84000000003</v>
      </c>
    </row>
    <row r="42" spans="2:20" ht="6.75" customHeight="1" x14ac:dyDescent="0.2">
      <c r="B42" s="14"/>
      <c r="C42" s="14"/>
      <c r="D42" s="14"/>
      <c r="E42" s="12"/>
      <c r="F42" s="12"/>
      <c r="H42" s="27"/>
      <c r="J42" s="12"/>
      <c r="K42" s="12"/>
      <c r="L42" s="12"/>
      <c r="M42" s="11"/>
      <c r="N42" s="12"/>
      <c r="P42" s="27"/>
      <c r="R42" s="12"/>
    </row>
    <row r="43" spans="2:20" ht="13.5" thickBot="1" x14ac:dyDescent="0.25">
      <c r="B43" s="66" t="s">
        <v>76</v>
      </c>
      <c r="C43" s="66"/>
      <c r="D43" s="66"/>
      <c r="E43" s="12"/>
      <c r="F43" s="19">
        <f>Worksheet!AC373</f>
        <v>31627289.22000001</v>
      </c>
      <c r="H43" s="29" t="s">
        <v>83</v>
      </c>
      <c r="J43" s="19">
        <f>F43</f>
        <v>31627289.22000001</v>
      </c>
      <c r="K43" s="43"/>
      <c r="L43" s="19">
        <f>J43-CompareToFY13!H8</f>
        <v>1323122.22000001</v>
      </c>
      <c r="M43" s="11"/>
      <c r="N43" s="19">
        <f>Worksheet!AT373</f>
        <v>33065234.960000031</v>
      </c>
      <c r="P43" s="29" t="s">
        <v>83</v>
      </c>
      <c r="R43" s="19">
        <f>N43</f>
        <v>33065234.960000031</v>
      </c>
      <c r="T43" s="19">
        <f>R43-J43</f>
        <v>1437945.7400000207</v>
      </c>
    </row>
    <row r="44" spans="2:20" ht="6.75" customHeight="1" thickTop="1" x14ac:dyDescent="0.2">
      <c r="B44" s="66"/>
      <c r="C44" s="66"/>
      <c r="D44" s="66"/>
      <c r="E44" s="12"/>
      <c r="F44" s="12"/>
      <c r="M44" s="11"/>
      <c r="N44" s="12"/>
    </row>
    <row r="45" spans="2:20" ht="9.75" customHeight="1" x14ac:dyDescent="0.2">
      <c r="B45" s="20"/>
      <c r="C45" s="20"/>
      <c r="D45" s="20"/>
      <c r="E45" s="21"/>
      <c r="F45" s="21"/>
      <c r="G45" s="11"/>
      <c r="H45" s="11"/>
      <c r="I45" s="11"/>
      <c r="J45" s="11"/>
      <c r="K45" s="11"/>
      <c r="L45" s="11"/>
      <c r="M45" s="11"/>
      <c r="N45" s="21"/>
      <c r="O45" s="11"/>
      <c r="P45" s="11"/>
      <c r="Q45" s="11"/>
      <c r="R45" s="11"/>
      <c r="S45" s="11"/>
      <c r="T45" s="11"/>
    </row>
    <row r="46" spans="2:20" ht="6.75" customHeight="1" x14ac:dyDescent="0.2">
      <c r="B46" s="12"/>
      <c r="C46" s="12"/>
      <c r="D46" s="12"/>
      <c r="E46" s="12"/>
      <c r="F46" s="12"/>
      <c r="M46" s="11"/>
      <c r="N46" s="12"/>
    </row>
    <row r="47" spans="2:20" s="26" customFormat="1" ht="15" customHeight="1" x14ac:dyDescent="0.2">
      <c r="B47" s="24"/>
      <c r="C47" s="24"/>
      <c r="D47" s="24"/>
      <c r="E47" s="25"/>
      <c r="F47" s="23" t="s">
        <v>81</v>
      </c>
      <c r="G47" s="7"/>
      <c r="H47" s="23" t="s">
        <v>82</v>
      </c>
      <c r="I47" s="7"/>
      <c r="J47" s="23" t="s">
        <v>76</v>
      </c>
      <c r="K47" s="23"/>
      <c r="L47" s="23" t="str">
        <f>L36</f>
        <v>FY 2014 vs.</v>
      </c>
      <c r="M47" s="11"/>
      <c r="N47" s="23" t="s">
        <v>81</v>
      </c>
      <c r="O47" s="7"/>
      <c r="P47" s="23" t="s">
        <v>82</v>
      </c>
      <c r="Q47" s="7"/>
      <c r="R47" s="23" t="s">
        <v>76</v>
      </c>
      <c r="S47" s="7"/>
      <c r="T47" s="23" t="str">
        <f>T36</f>
        <v>FY 2015 vs.</v>
      </c>
    </row>
    <row r="48" spans="2:20" ht="14.25" customHeight="1" x14ac:dyDescent="0.2">
      <c r="B48" s="12"/>
      <c r="C48" s="12"/>
      <c r="D48" s="12"/>
      <c r="E48" s="12"/>
      <c r="F48" s="13" t="str">
        <f>F37</f>
        <v xml:space="preserve">FY 2014 </v>
      </c>
      <c r="H48" s="13" t="str">
        <f>H37</f>
        <v xml:space="preserve">FY 2014 </v>
      </c>
      <c r="J48" s="13" t="str">
        <f>J37</f>
        <v xml:space="preserve">FY 2014 </v>
      </c>
      <c r="K48" s="41"/>
      <c r="L48" s="13" t="str">
        <f>L37</f>
        <v>FY 2013</v>
      </c>
      <c r="M48" s="11"/>
      <c r="N48" s="13" t="str">
        <f>N37</f>
        <v>FY 2015</v>
      </c>
      <c r="P48" s="13" t="str">
        <f>P37</f>
        <v>FY 2015</v>
      </c>
      <c r="R48" s="13" t="str">
        <f>R37</f>
        <v>FY 2015</v>
      </c>
      <c r="T48" s="13" t="str">
        <f>T37</f>
        <v xml:space="preserve">FY 2014 </v>
      </c>
    </row>
    <row r="49" spans="1:20" x14ac:dyDescent="0.2">
      <c r="B49" s="65" t="s">
        <v>79</v>
      </c>
      <c r="C49" s="65"/>
      <c r="D49" s="65"/>
      <c r="E49" s="12"/>
      <c r="F49" s="12"/>
      <c r="M49" s="11"/>
      <c r="N49" s="12"/>
    </row>
    <row r="50" spans="1:20" ht="3" customHeight="1" x14ac:dyDescent="0.2">
      <c r="B50" s="22"/>
      <c r="C50" s="22"/>
      <c r="D50" s="22"/>
      <c r="E50" s="12"/>
      <c r="F50" s="12"/>
      <c r="M50" s="11"/>
      <c r="N50" s="12"/>
    </row>
    <row r="51" spans="1:20" x14ac:dyDescent="0.2">
      <c r="B51" s="66" t="s">
        <v>80</v>
      </c>
      <c r="C51" s="66"/>
      <c r="D51" s="66"/>
      <c r="E51" s="12"/>
      <c r="F51" s="15">
        <f>F17+F28+F39</f>
        <v>317045816.62999994</v>
      </c>
      <c r="H51" s="15">
        <f>H17+H28</f>
        <v>16133955.999999994</v>
      </c>
      <c r="J51" s="15">
        <f>J17+J28+J39</f>
        <v>333179772.62999994</v>
      </c>
      <c r="K51" s="15"/>
      <c r="L51" s="15"/>
      <c r="M51" s="11"/>
      <c r="N51" s="15">
        <f>N17+N28+N39</f>
        <v>329903135.15000004</v>
      </c>
      <c r="P51" s="15">
        <f>P17+P28</f>
        <v>16833898.489999983</v>
      </c>
      <c r="R51" s="15">
        <f>R17+R28+R39</f>
        <v>346737033.64000005</v>
      </c>
    </row>
    <row r="52" spans="1:20" ht="6" customHeight="1" x14ac:dyDescent="0.2">
      <c r="B52" s="14"/>
      <c r="C52" s="14"/>
      <c r="D52" s="14"/>
      <c r="E52" s="12"/>
      <c r="F52" s="16"/>
      <c r="H52" s="16"/>
      <c r="J52" s="16"/>
      <c r="K52" s="16"/>
      <c r="L52" s="16"/>
      <c r="M52" s="11"/>
      <c r="N52" s="16"/>
      <c r="P52" s="16"/>
      <c r="R52" s="16"/>
    </row>
    <row r="53" spans="1:20" x14ac:dyDescent="0.2">
      <c r="B53" s="66" t="s">
        <v>77</v>
      </c>
      <c r="C53" s="66"/>
      <c r="D53" s="66"/>
      <c r="E53" s="12"/>
      <c r="F53" s="17">
        <f>F41+F30+F19</f>
        <v>302346.68999999994</v>
      </c>
      <c r="H53" s="17">
        <f>H19+H30</f>
        <v>20131.040000000012</v>
      </c>
      <c r="J53" s="17">
        <f>J41+J30+J19</f>
        <v>322477.73</v>
      </c>
      <c r="K53" s="42"/>
      <c r="L53" s="42"/>
      <c r="M53" s="11"/>
      <c r="N53" s="17">
        <f>N41+N30+N19</f>
        <v>1748961.669999999</v>
      </c>
      <c r="P53" s="17">
        <f>P19+P30</f>
        <v>66108.089999999982</v>
      </c>
      <c r="R53" s="17">
        <f>R41+R30+R19</f>
        <v>1815069.7599999993</v>
      </c>
    </row>
    <row r="54" spans="1:20" ht="5.25" customHeight="1" x14ac:dyDescent="0.2">
      <c r="B54" s="14"/>
      <c r="C54" s="14"/>
      <c r="D54" s="14"/>
      <c r="E54" s="12"/>
      <c r="F54" s="12"/>
      <c r="H54" s="12"/>
      <c r="J54" s="12"/>
      <c r="K54" s="12"/>
      <c r="L54" s="12"/>
      <c r="M54" s="11"/>
      <c r="N54" s="12"/>
      <c r="P54" s="12"/>
      <c r="R54" s="12"/>
    </row>
    <row r="55" spans="1:20" ht="13.5" thickBot="1" x14ac:dyDescent="0.25">
      <c r="B55" s="66" t="s">
        <v>78</v>
      </c>
      <c r="C55" s="66"/>
      <c r="D55" s="66"/>
      <c r="E55" s="12"/>
      <c r="F55" s="19">
        <f>F53+F51</f>
        <v>317348163.31999993</v>
      </c>
      <c r="H55" s="19">
        <f>H53+H51</f>
        <v>16154087.039999994</v>
      </c>
      <c r="J55" s="19">
        <f>J53+J51</f>
        <v>333502250.35999995</v>
      </c>
      <c r="K55" s="43"/>
      <c r="L55" s="19">
        <f>L43+L32+L21</f>
        <v>13712998.359999988</v>
      </c>
      <c r="M55" s="11"/>
      <c r="N55" s="19">
        <f>N53+N51</f>
        <v>331652096.82000005</v>
      </c>
      <c r="P55" s="19">
        <f>P53+P51</f>
        <v>16900006.579999983</v>
      </c>
      <c r="R55" s="19">
        <f>R53+R51</f>
        <v>348552103.40000004</v>
      </c>
      <c r="T55" s="19">
        <f>T43+T32+T21</f>
        <v>15049853.040000033</v>
      </c>
    </row>
    <row r="56" spans="1:20" ht="9" customHeight="1" thickTop="1" x14ac:dyDescent="0.2"/>
    <row r="57" spans="1:20" x14ac:dyDescent="0.2">
      <c r="A57" s="63" t="s">
        <v>85</v>
      </c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</row>
    <row r="58" spans="1:20" x14ac:dyDescent="0.2">
      <c r="A58" s="63" t="s">
        <v>118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</row>
    <row r="59" spans="1:20" ht="10.5" customHeight="1" x14ac:dyDescent="0.2">
      <c r="A59" s="63" t="s">
        <v>122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</row>
    <row r="60" spans="1:20" x14ac:dyDescent="0.2">
      <c r="A60" s="63" t="s">
        <v>486</v>
      </c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</row>
    <row r="61" spans="1:20" ht="9" customHeight="1" x14ac:dyDescent="0.2">
      <c r="A61" s="63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</row>
    <row r="62" spans="1:20" x14ac:dyDescent="0.2">
      <c r="A62" s="63" t="s">
        <v>86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</row>
    <row r="63" spans="1:20" x14ac:dyDescent="0.2">
      <c r="A63" s="63" t="s">
        <v>123</v>
      </c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</row>
    <row r="64" spans="1:20" x14ac:dyDescent="0.2">
      <c r="A64" s="63" t="s">
        <v>87</v>
      </c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</row>
    <row r="65" spans="1:18" x14ac:dyDescent="0.2">
      <c r="A65" s="63" t="s">
        <v>88</v>
      </c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</row>
    <row r="66" spans="1:18" x14ac:dyDescent="0.2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</row>
    <row r="67" spans="1:18" x14ac:dyDescent="0.2">
      <c r="A67" s="63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</row>
    <row r="68" spans="1:18" x14ac:dyDescent="0.2">
      <c r="A68" s="63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</row>
    <row r="69" spans="1:18" x14ac:dyDescent="0.2">
      <c r="A69" s="63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</row>
    <row r="129" spans="25:25" x14ac:dyDescent="0.2">
      <c r="Y129" s="8">
        <v>-0.05</v>
      </c>
    </row>
    <row r="130" spans="25:25" x14ac:dyDescent="0.2">
      <c r="Y130" s="8">
        <v>-0.04</v>
      </c>
    </row>
    <row r="131" spans="25:25" x14ac:dyDescent="0.2">
      <c r="Y131" s="8">
        <v>-0.03</v>
      </c>
    </row>
    <row r="132" spans="25:25" x14ac:dyDescent="0.2">
      <c r="Y132" s="8">
        <v>-0.02</v>
      </c>
    </row>
    <row r="133" spans="25:25" x14ac:dyDescent="0.2">
      <c r="Y133" s="8">
        <v>-0.01</v>
      </c>
    </row>
    <row r="134" spans="25:25" x14ac:dyDescent="0.2">
      <c r="Y134" s="8">
        <v>0</v>
      </c>
    </row>
    <row r="135" spans="25:25" x14ac:dyDescent="0.2">
      <c r="Y135" s="8">
        <v>0.01</v>
      </c>
    </row>
    <row r="136" spans="25:25" x14ac:dyDescent="0.2">
      <c r="Y136" s="8">
        <v>0.02</v>
      </c>
    </row>
    <row r="137" spans="25:25" x14ac:dyDescent="0.2">
      <c r="Y137" s="8">
        <v>0.04</v>
      </c>
    </row>
    <row r="138" spans="25:25" x14ac:dyDescent="0.2">
      <c r="Y138" s="8">
        <v>0.05</v>
      </c>
    </row>
  </sheetData>
  <sheetProtection sheet="1" objects="1" scenarios="1"/>
  <protectedRanges>
    <protectedRange sqref="J8 J10 J12 L8 L10 L12 N8:T8 N10:T10 N12:T12" name="User selections"/>
  </protectedRanges>
  <mergeCells count="37">
    <mergeCell ref="A69:R69"/>
    <mergeCell ref="A66:R66"/>
    <mergeCell ref="A59:R59"/>
    <mergeCell ref="A67:R67"/>
    <mergeCell ref="A68:R68"/>
    <mergeCell ref="A63:R63"/>
    <mergeCell ref="A64:R64"/>
    <mergeCell ref="A65:R65"/>
    <mergeCell ref="A60:R60"/>
    <mergeCell ref="A61:R61"/>
    <mergeCell ref="A62:R62"/>
    <mergeCell ref="B19:D19"/>
    <mergeCell ref="A1:R1"/>
    <mergeCell ref="A57:R57"/>
    <mergeCell ref="B22:D22"/>
    <mergeCell ref="B21:D21"/>
    <mergeCell ref="B51:D51"/>
    <mergeCell ref="B44:D44"/>
    <mergeCell ref="B3:R4"/>
    <mergeCell ref="B33:D33"/>
    <mergeCell ref="B43:D43"/>
    <mergeCell ref="B49:D49"/>
    <mergeCell ref="N8:T8"/>
    <mergeCell ref="N10:T10"/>
    <mergeCell ref="N12:T12"/>
    <mergeCell ref="B16:D16"/>
    <mergeCell ref="B17:D17"/>
    <mergeCell ref="A58:R58"/>
    <mergeCell ref="B27:D27"/>
    <mergeCell ref="B28:D28"/>
    <mergeCell ref="B30:D30"/>
    <mergeCell ref="B32:D32"/>
    <mergeCell ref="B38:D38"/>
    <mergeCell ref="B39:D39"/>
    <mergeCell ref="B41:D41"/>
    <mergeCell ref="B53:D53"/>
    <mergeCell ref="B55:D55"/>
  </mergeCells>
  <phoneticPr fontId="4" type="noConversion"/>
  <dataValidations xWindow="879" yWindow="227" count="1">
    <dataValidation type="list" allowBlank="1" showInputMessage="1" showErrorMessage="1" promptTitle="Allowable Growth Rate Selection" prompt="Please select an allowable growth rate." sqref="J8:L8 J12:L12 J10:L10">
      <formula1>$Y$129:$Y$138</formula1>
    </dataValidation>
  </dataValidations>
  <hyperlinks>
    <hyperlink ref="N8:T8" location="TchSalary!A1" display="Click Here for Teacher Salary Supplement by District"/>
    <hyperlink ref="N10:T10" location="ProfDev!A1" display="Click Here for Professional Development Supplement by District"/>
    <hyperlink ref="N12:T12" location="EarlyInt!A1" display="Click Here for Early INtervention Supplement by District"/>
  </hyperlinks>
  <pageMargins left="0.8" right="0.26" top="0.24" bottom="0.34" header="0.18" footer="0.16"/>
  <pageSetup scale="79" orientation="landscape" r:id="rId1"/>
  <headerFooter alignWithMargins="0">
    <oddFooter>&amp;LLSA:  &amp;F  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5"/>
  <sheetViews>
    <sheetView topLeftCell="B1" workbookViewId="0">
      <pane ySplit="6" topLeftCell="A7" activePane="bottomLeft" state="frozenSplit"/>
      <selection activeCell="B1" sqref="B1"/>
      <selection pane="bottomLeft" activeCell="B3" sqref="B3"/>
    </sheetView>
  </sheetViews>
  <sheetFormatPr defaultRowHeight="12.75" x14ac:dyDescent="0.2"/>
  <cols>
    <col min="1" max="1" width="0" style="7" hidden="1" customWidth="1"/>
    <col min="2" max="2" width="33.5703125" style="48" bestFit="1" customWidth="1"/>
    <col min="3" max="3" width="1.5703125" style="7" customWidth="1"/>
    <col min="4" max="4" width="13.5703125" style="7" customWidth="1"/>
    <col min="5" max="5" width="1.42578125" style="7" customWidth="1"/>
    <col min="6" max="6" width="11" style="7" customWidth="1"/>
    <col min="7" max="7" width="1.140625" style="7" customWidth="1"/>
    <col min="8" max="8" width="12.140625" style="7" customWidth="1"/>
    <col min="9" max="9" width="1" style="7" customWidth="1"/>
    <col min="10" max="10" width="11.140625" style="7" customWidth="1"/>
    <col min="11" max="11" width="2" style="7" customWidth="1"/>
    <col min="12" max="12" width="15.5703125" style="7" customWidth="1"/>
    <col min="13" max="13" width="1.85546875" style="7" customWidth="1"/>
    <col min="14" max="14" width="12.28515625" style="7" customWidth="1"/>
    <col min="15" max="15" width="2.42578125" style="7" customWidth="1"/>
    <col min="16" max="16" width="10.28515625" style="7" customWidth="1"/>
    <col min="17" max="17" width="1.28515625" style="7" customWidth="1"/>
    <col min="18" max="18" width="12" style="7" customWidth="1"/>
    <col min="19" max="19" width="1.140625" style="7" customWidth="1"/>
    <col min="20" max="20" width="12.7109375" style="7" customWidth="1"/>
    <col min="21" max="21" width="1.5703125" style="7" customWidth="1"/>
    <col min="22" max="22" width="13.42578125" style="7" customWidth="1"/>
    <col min="23" max="16384" width="9.140625" style="7"/>
  </cols>
  <sheetData>
    <row r="1" spans="1:22" ht="15.75" x14ac:dyDescent="0.25">
      <c r="B1" s="67" t="s">
        <v>131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4.5" customHeight="1" x14ac:dyDescent="0.2"/>
    <row r="3" spans="1:22" x14ac:dyDescent="0.2">
      <c r="B3" s="54" t="s">
        <v>100</v>
      </c>
      <c r="D3" s="9" t="s">
        <v>99</v>
      </c>
      <c r="E3" s="9"/>
      <c r="F3" s="9"/>
      <c r="G3" s="9"/>
      <c r="H3" s="53">
        <f>StateSummary!J8</f>
        <v>0.04</v>
      </c>
      <c r="M3" s="11"/>
      <c r="N3" s="9" t="s">
        <v>99</v>
      </c>
      <c r="R3" s="53">
        <f>StateSummary!L8</f>
        <v>0.04</v>
      </c>
    </row>
    <row r="4" spans="1:22" ht="6" customHeight="1" x14ac:dyDescent="0.2">
      <c r="M4" s="11"/>
    </row>
    <row r="5" spans="1:22" x14ac:dyDescent="0.2">
      <c r="D5" s="72" t="s">
        <v>127</v>
      </c>
      <c r="E5" s="72"/>
      <c r="F5" s="72"/>
      <c r="G5" s="72"/>
      <c r="H5" s="72"/>
      <c r="I5" s="72"/>
      <c r="J5" s="72"/>
      <c r="K5" s="73"/>
      <c r="L5" s="73"/>
      <c r="M5" s="11"/>
      <c r="N5" s="72" t="s">
        <v>128</v>
      </c>
      <c r="O5" s="72"/>
      <c r="P5" s="72"/>
      <c r="Q5" s="72"/>
      <c r="R5" s="72"/>
      <c r="S5" s="72"/>
      <c r="T5" s="72"/>
      <c r="U5" s="73"/>
      <c r="V5" s="73"/>
    </row>
    <row r="6" spans="1:22" s="47" customFormat="1" ht="51" x14ac:dyDescent="0.2">
      <c r="A6" s="47" t="s">
        <v>0</v>
      </c>
      <c r="B6" s="49" t="s">
        <v>97</v>
      </c>
      <c r="D6" s="49" t="s">
        <v>94</v>
      </c>
      <c r="F6" s="49" t="s">
        <v>95</v>
      </c>
      <c r="H6" s="49" t="s">
        <v>96</v>
      </c>
      <c r="J6" s="49" t="s">
        <v>129</v>
      </c>
      <c r="K6" s="50"/>
      <c r="L6" s="51" t="s">
        <v>98</v>
      </c>
      <c r="M6" s="52"/>
      <c r="N6" s="49" t="s">
        <v>94</v>
      </c>
      <c r="P6" s="49" t="s">
        <v>95</v>
      </c>
      <c r="R6" s="49" t="s">
        <v>96</v>
      </c>
      <c r="T6" s="49" t="s">
        <v>130</v>
      </c>
      <c r="V6" s="51" t="s">
        <v>98</v>
      </c>
    </row>
    <row r="7" spans="1:22" x14ac:dyDescent="0.2">
      <c r="A7" s="7">
        <f>Worksheet!A9</f>
        <v>441</v>
      </c>
      <c r="B7" s="48" t="str">
        <f>Worksheet!B9</f>
        <v>A-H-S-T</v>
      </c>
      <c r="D7" s="55">
        <f>Worksheet!Z9</f>
        <v>289499.81</v>
      </c>
      <c r="F7" s="55">
        <f>Worksheet!AA9</f>
        <v>0</v>
      </c>
      <c r="G7" s="55"/>
      <c r="H7" s="55">
        <f>Worksheet!AB9</f>
        <v>289499.81</v>
      </c>
      <c r="I7" s="55"/>
      <c r="J7" s="55">
        <f>Worksheet!AB9-Worksheet!S9</f>
        <v>7962.8099999999977</v>
      </c>
      <c r="K7" s="55"/>
      <c r="L7" s="55">
        <f>Worksheet!AL9</f>
        <v>17999.98</v>
      </c>
      <c r="M7" s="11"/>
      <c r="N7" s="55">
        <f>Worksheet!AQ9</f>
        <v>285297.76</v>
      </c>
      <c r="P7" s="55">
        <f>Worksheet!AR9</f>
        <v>4202.0499999999884</v>
      </c>
      <c r="Q7" s="55"/>
      <c r="R7" s="55">
        <f>Worksheet!AS9</f>
        <v>289499.81</v>
      </c>
      <c r="S7" s="55"/>
      <c r="T7" s="55">
        <f>R7-H7</f>
        <v>0</v>
      </c>
      <c r="U7" s="55"/>
      <c r="V7" s="55">
        <f>Worksheet!BC9</f>
        <v>17999.98</v>
      </c>
    </row>
    <row r="8" spans="1:22" x14ac:dyDescent="0.2">
      <c r="A8" s="7">
        <f>Worksheet!A10</f>
        <v>9</v>
      </c>
      <c r="B8" s="48" t="str">
        <f>Worksheet!B10</f>
        <v>AGWSR</v>
      </c>
      <c r="D8" s="56">
        <f>Worksheet!Z10</f>
        <v>348880.58</v>
      </c>
      <c r="E8" s="56"/>
      <c r="F8" s="56">
        <f>Worksheet!AA10</f>
        <v>0</v>
      </c>
      <c r="G8" s="56"/>
      <c r="H8" s="56">
        <f>Worksheet!AB10</f>
        <v>348880.58</v>
      </c>
      <c r="I8" s="56"/>
      <c r="J8" s="56">
        <f>Worksheet!AB10-Worksheet!S10</f>
        <v>772.5800000000163</v>
      </c>
      <c r="K8" s="56"/>
      <c r="L8" s="56">
        <f>Worksheet!AL10</f>
        <v>25568</v>
      </c>
      <c r="M8" s="11"/>
      <c r="N8" s="56">
        <f>Worksheet!AQ10</f>
        <v>365529.88</v>
      </c>
      <c r="O8" s="56"/>
      <c r="P8" s="56">
        <f>Worksheet!AR10</f>
        <v>0</v>
      </c>
      <c r="Q8" s="56"/>
      <c r="R8" s="56">
        <f>Worksheet!AS10</f>
        <v>365529.88</v>
      </c>
      <c r="S8" s="56"/>
      <c r="T8" s="56">
        <f t="shared" ref="T8:T71" si="0">R8-H8</f>
        <v>16649.299999999988</v>
      </c>
      <c r="U8" s="56"/>
      <c r="V8" s="56">
        <f>Worksheet!BC10</f>
        <v>26002.53</v>
      </c>
    </row>
    <row r="9" spans="1:22" x14ac:dyDescent="0.2">
      <c r="A9" s="7">
        <f>Worksheet!A11</f>
        <v>18</v>
      </c>
      <c r="B9" s="48" t="str">
        <f>Worksheet!B11</f>
        <v>Adair-Casey</v>
      </c>
      <c r="D9" s="56">
        <f>Worksheet!Z11</f>
        <v>210974.93</v>
      </c>
      <c r="E9" s="56"/>
      <c r="F9" s="56">
        <f>Worksheet!AA11</f>
        <v>0</v>
      </c>
      <c r="G9" s="56"/>
      <c r="H9" s="56">
        <f>Worksheet!AB11</f>
        <v>210974.93</v>
      </c>
      <c r="I9" s="56"/>
      <c r="J9" s="56">
        <f>Worksheet!AB11-Worksheet!S11</f>
        <v>9272.929999999993</v>
      </c>
      <c r="K9" s="56"/>
      <c r="L9" s="56">
        <f>Worksheet!AL11</f>
        <v>8813.11</v>
      </c>
      <c r="M9" s="11"/>
      <c r="N9" s="56">
        <f>Worksheet!AQ11</f>
        <v>220624.91</v>
      </c>
      <c r="O9" s="56"/>
      <c r="P9" s="56">
        <f>Worksheet!AR11</f>
        <v>0</v>
      </c>
      <c r="Q9" s="56"/>
      <c r="R9" s="56">
        <f>Worksheet!AS11</f>
        <v>220624.91</v>
      </c>
      <c r="S9" s="56"/>
      <c r="T9" s="56">
        <f t="shared" si="0"/>
        <v>9649.9800000000105</v>
      </c>
      <c r="U9" s="56"/>
      <c r="V9" s="56">
        <f>Worksheet!BC11</f>
        <v>9357.7900000000009</v>
      </c>
    </row>
    <row r="10" spans="1:22" x14ac:dyDescent="0.2">
      <c r="A10" s="7">
        <f>Worksheet!A12</f>
        <v>27</v>
      </c>
      <c r="B10" s="48" t="str">
        <f>Worksheet!B12</f>
        <v>Adel DeSoto Minburn</v>
      </c>
      <c r="D10" s="56">
        <f>Worksheet!Z12</f>
        <v>801579.66</v>
      </c>
      <c r="E10" s="56"/>
      <c r="F10" s="56">
        <f>Worksheet!AA12</f>
        <v>0</v>
      </c>
      <c r="G10" s="56"/>
      <c r="H10" s="56">
        <f>Worksheet!AB12</f>
        <v>801579.66</v>
      </c>
      <c r="I10" s="56"/>
      <c r="J10" s="56">
        <f>Worksheet!AB12-Worksheet!S12</f>
        <v>43148.660000000033</v>
      </c>
      <c r="K10" s="56"/>
      <c r="L10" s="56">
        <f>Worksheet!AL12</f>
        <v>35116.959999999999</v>
      </c>
      <c r="M10" s="11"/>
      <c r="N10" s="56">
        <f>Worksheet!AQ12</f>
        <v>845600.58</v>
      </c>
      <c r="O10" s="56"/>
      <c r="P10" s="56">
        <f>Worksheet!AR12</f>
        <v>0</v>
      </c>
      <c r="Q10" s="56"/>
      <c r="R10" s="56">
        <f>Worksheet!AS12</f>
        <v>845600.58</v>
      </c>
      <c r="S10" s="56"/>
      <c r="T10" s="56">
        <f t="shared" si="0"/>
        <v>44020.919999999925</v>
      </c>
      <c r="U10" s="56"/>
      <c r="V10" s="56">
        <f>Worksheet!BC12</f>
        <v>37491.72</v>
      </c>
    </row>
    <row r="11" spans="1:22" x14ac:dyDescent="0.2">
      <c r="A11" s="7">
        <f>Worksheet!A13</f>
        <v>63</v>
      </c>
      <c r="B11" s="57" t="str">
        <f>Worksheet!B13</f>
        <v>Akron Westfield</v>
      </c>
      <c r="C11" s="11"/>
      <c r="D11" s="58">
        <f>Worksheet!Z13</f>
        <v>296634.15999999997</v>
      </c>
      <c r="E11" s="58"/>
      <c r="F11" s="58">
        <f>Worksheet!AA13</f>
        <v>0</v>
      </c>
      <c r="G11" s="58"/>
      <c r="H11" s="58">
        <f>Worksheet!AB13</f>
        <v>296634.15999999997</v>
      </c>
      <c r="I11" s="58"/>
      <c r="J11" s="58">
        <f>Worksheet!AB13-Worksheet!S13</f>
        <v>10533.159999999974</v>
      </c>
      <c r="K11" s="58"/>
      <c r="L11" s="58">
        <f>Worksheet!AL13</f>
        <v>15997.58</v>
      </c>
      <c r="M11" s="11"/>
      <c r="N11" s="58">
        <f>Worksheet!AQ13</f>
        <v>306627.12</v>
      </c>
      <c r="O11" s="58"/>
      <c r="P11" s="58">
        <f>Worksheet!AR13</f>
        <v>0</v>
      </c>
      <c r="Q11" s="58"/>
      <c r="R11" s="58">
        <f>Worksheet!AS13</f>
        <v>306627.12</v>
      </c>
      <c r="S11" s="58"/>
      <c r="T11" s="58">
        <f t="shared" si="0"/>
        <v>9992.960000000021</v>
      </c>
      <c r="U11" s="58"/>
      <c r="V11" s="58">
        <f>Worksheet!BC13</f>
        <v>16605.18</v>
      </c>
    </row>
    <row r="12" spans="1:22" x14ac:dyDescent="0.2">
      <c r="A12" s="7">
        <f>Worksheet!A14</f>
        <v>72</v>
      </c>
      <c r="B12" s="48" t="str">
        <f>Worksheet!B14</f>
        <v>Albert City-Truesdale</v>
      </c>
      <c r="D12" s="56">
        <f>Worksheet!Z14</f>
        <v>97451.76</v>
      </c>
      <c r="E12" s="56"/>
      <c r="F12" s="56">
        <f>Worksheet!AA14</f>
        <v>0</v>
      </c>
      <c r="G12" s="56"/>
      <c r="H12" s="56">
        <f>Worksheet!AB14</f>
        <v>97451.76</v>
      </c>
      <c r="I12" s="56"/>
      <c r="J12" s="56">
        <f>Worksheet!AB14-Worksheet!S14</f>
        <v>7377.7599999999948</v>
      </c>
      <c r="K12" s="56"/>
      <c r="L12" s="56">
        <f>Worksheet!AL14</f>
        <v>7156.43</v>
      </c>
      <c r="M12" s="11"/>
      <c r="N12" s="56">
        <f>Worksheet!AQ14</f>
        <v>102890.85</v>
      </c>
      <c r="O12" s="56"/>
      <c r="P12" s="56">
        <f>Worksheet!AR14</f>
        <v>0</v>
      </c>
      <c r="Q12" s="56"/>
      <c r="R12" s="56">
        <f>Worksheet!AS14</f>
        <v>102890.85</v>
      </c>
      <c r="S12" s="56"/>
      <c r="T12" s="56">
        <f t="shared" si="0"/>
        <v>5439.0900000000111</v>
      </c>
      <c r="U12" s="56"/>
      <c r="V12" s="56">
        <f>Worksheet!BC14</f>
        <v>7486.36</v>
      </c>
    </row>
    <row r="13" spans="1:22" x14ac:dyDescent="0.2">
      <c r="A13" s="7">
        <f>Worksheet!A15</f>
        <v>81</v>
      </c>
      <c r="B13" s="48" t="str">
        <f>Worksheet!B15</f>
        <v>Albia</v>
      </c>
      <c r="D13" s="56">
        <f>Worksheet!Z15</f>
        <v>619751.72</v>
      </c>
      <c r="E13" s="56"/>
      <c r="F13" s="56">
        <f>Worksheet!AA15</f>
        <v>0</v>
      </c>
      <c r="G13" s="56"/>
      <c r="H13" s="56">
        <f>Worksheet!AB15</f>
        <v>619751.72</v>
      </c>
      <c r="I13" s="56"/>
      <c r="J13" s="56">
        <f>Worksheet!AB15-Worksheet!S15</f>
        <v>18432.719999999972</v>
      </c>
      <c r="K13" s="56"/>
      <c r="L13" s="56">
        <f>Worksheet!AL15</f>
        <v>35506.33</v>
      </c>
      <c r="M13" s="11"/>
      <c r="N13" s="56">
        <f>Worksheet!AQ15</f>
        <v>657734.32999999996</v>
      </c>
      <c r="O13" s="56"/>
      <c r="P13" s="56">
        <f>Worksheet!AR15</f>
        <v>0</v>
      </c>
      <c r="Q13" s="56"/>
      <c r="R13" s="56">
        <f>Worksheet!AS15</f>
        <v>657734.32999999996</v>
      </c>
      <c r="S13" s="56"/>
      <c r="T13" s="56">
        <f t="shared" si="0"/>
        <v>37982.609999999986</v>
      </c>
      <c r="U13" s="56"/>
      <c r="V13" s="56">
        <f>Worksheet!BC15</f>
        <v>37667.870000000003</v>
      </c>
    </row>
    <row r="14" spans="1:22" x14ac:dyDescent="0.2">
      <c r="A14" s="7">
        <f>Worksheet!A16</f>
        <v>99</v>
      </c>
      <c r="B14" s="48" t="str">
        <f>Worksheet!B16</f>
        <v>Alburnett</v>
      </c>
      <c r="D14" s="56">
        <f>Worksheet!Z16</f>
        <v>304434.09999999998</v>
      </c>
      <c r="E14" s="56"/>
      <c r="F14" s="56">
        <f>Worksheet!AA16</f>
        <v>0</v>
      </c>
      <c r="G14" s="56"/>
      <c r="H14" s="56">
        <f>Worksheet!AB16</f>
        <v>304434.09999999998</v>
      </c>
      <c r="I14" s="56"/>
      <c r="J14" s="56">
        <f>Worksheet!AB16-Worksheet!S16</f>
        <v>16851.099999999977</v>
      </c>
      <c r="K14" s="56"/>
      <c r="L14" s="56">
        <f>Worksheet!AL16</f>
        <v>15644.43</v>
      </c>
      <c r="M14" s="11"/>
      <c r="N14" s="56">
        <f>Worksheet!AQ16</f>
        <v>300356.67</v>
      </c>
      <c r="O14" s="56"/>
      <c r="P14" s="56">
        <f>Worksheet!AR16</f>
        <v>4077.429999999993</v>
      </c>
      <c r="Q14" s="56"/>
      <c r="R14" s="56">
        <f>Worksheet!AS16</f>
        <v>304434.09999999998</v>
      </c>
      <c r="S14" s="56"/>
      <c r="T14" s="56">
        <f t="shared" si="0"/>
        <v>0</v>
      </c>
      <c r="U14" s="56"/>
      <c r="V14" s="56">
        <f>Worksheet!BC16</f>
        <v>15644.43</v>
      </c>
    </row>
    <row r="15" spans="1:22" x14ac:dyDescent="0.2">
      <c r="A15" s="7">
        <f>Worksheet!A17</f>
        <v>108</v>
      </c>
      <c r="B15" s="48" t="str">
        <f>Worksheet!B17</f>
        <v>Alden</v>
      </c>
      <c r="D15" s="56">
        <f>Worksheet!Z17</f>
        <v>153851.72</v>
      </c>
      <c r="E15" s="56"/>
      <c r="F15" s="56">
        <f>Worksheet!AA17</f>
        <v>0</v>
      </c>
      <c r="G15" s="56"/>
      <c r="H15" s="56">
        <f>Worksheet!AB17</f>
        <v>153851.72</v>
      </c>
      <c r="I15" s="56"/>
      <c r="J15" s="56">
        <f>Worksheet!AB17-Worksheet!S17</f>
        <v>4967.7200000000012</v>
      </c>
      <c r="K15" s="56"/>
      <c r="L15" s="56">
        <f>Worksheet!AL17</f>
        <v>10524.32</v>
      </c>
      <c r="M15" s="11"/>
      <c r="N15" s="56">
        <f>Worksheet!AQ17</f>
        <v>160934.46</v>
      </c>
      <c r="O15" s="56"/>
      <c r="P15" s="56">
        <f>Worksheet!AR17</f>
        <v>0</v>
      </c>
      <c r="Q15" s="56"/>
      <c r="R15" s="56">
        <f>Worksheet!AS17</f>
        <v>160934.46</v>
      </c>
      <c r="S15" s="56"/>
      <c r="T15" s="56">
        <f t="shared" si="0"/>
        <v>7082.7399999999907</v>
      </c>
      <c r="U15" s="56"/>
      <c r="V15" s="56">
        <f>Worksheet!BC17</f>
        <v>10954.68</v>
      </c>
    </row>
    <row r="16" spans="1:22" x14ac:dyDescent="0.2">
      <c r="A16" s="7">
        <f>Worksheet!A18</f>
        <v>126</v>
      </c>
      <c r="B16" s="57" t="str">
        <f>Worksheet!B18</f>
        <v>Algona</v>
      </c>
      <c r="C16" s="11"/>
      <c r="D16" s="58">
        <f>Worksheet!Z18</f>
        <v>642645.65</v>
      </c>
      <c r="E16" s="58"/>
      <c r="F16" s="58">
        <f>Worksheet!AA18</f>
        <v>0</v>
      </c>
      <c r="G16" s="58"/>
      <c r="H16" s="58">
        <f>Worksheet!AB18</f>
        <v>642645.65</v>
      </c>
      <c r="I16" s="58"/>
      <c r="J16" s="58">
        <f>Worksheet!AB18-Worksheet!S18</f>
        <v>14813.650000000023</v>
      </c>
      <c r="K16" s="58"/>
      <c r="L16" s="58">
        <f>Worksheet!AL18</f>
        <v>42031.4</v>
      </c>
      <c r="M16" s="11"/>
      <c r="N16" s="58">
        <f>Worksheet!AQ18</f>
        <v>664530.56999999995</v>
      </c>
      <c r="O16" s="58"/>
      <c r="P16" s="58">
        <f>Worksheet!AR18</f>
        <v>0</v>
      </c>
      <c r="Q16" s="58"/>
      <c r="R16" s="58">
        <f>Worksheet!AS18</f>
        <v>664530.56999999995</v>
      </c>
      <c r="S16" s="58"/>
      <c r="T16" s="58">
        <f t="shared" si="0"/>
        <v>21884.919999999925</v>
      </c>
      <c r="U16" s="58"/>
      <c r="V16" s="58">
        <f>Worksheet!BC18</f>
        <v>43436.22</v>
      </c>
    </row>
    <row r="17" spans="1:22" x14ac:dyDescent="0.2">
      <c r="A17" s="7">
        <f>Worksheet!A19</f>
        <v>135</v>
      </c>
      <c r="B17" s="48" t="str">
        <f>Worksheet!B19</f>
        <v>Allamakee</v>
      </c>
      <c r="D17" s="56">
        <f>Worksheet!Z19</f>
        <v>638954.93999999994</v>
      </c>
      <c r="E17" s="56"/>
      <c r="F17" s="56">
        <f>Worksheet!AA19</f>
        <v>0</v>
      </c>
      <c r="G17" s="56"/>
      <c r="H17" s="56">
        <f>Worksheet!AB19</f>
        <v>638954.93999999994</v>
      </c>
      <c r="I17" s="56"/>
      <c r="J17" s="56">
        <f>Worksheet!AB19-Worksheet!S19</f>
        <v>26617.939999999944</v>
      </c>
      <c r="K17" s="56"/>
      <c r="L17" s="56">
        <f>Worksheet!AL19</f>
        <v>38659.5</v>
      </c>
      <c r="M17" s="11"/>
      <c r="N17" s="56">
        <f>Worksheet!AQ19</f>
        <v>604234.34</v>
      </c>
      <c r="O17" s="56"/>
      <c r="P17" s="56">
        <f>Worksheet!AR19</f>
        <v>34720.599999999977</v>
      </c>
      <c r="Q17" s="56"/>
      <c r="R17" s="56">
        <f>Worksheet!AS19</f>
        <v>638954.93999999994</v>
      </c>
      <c r="S17" s="56"/>
      <c r="T17" s="56">
        <f t="shared" si="0"/>
        <v>0</v>
      </c>
      <c r="U17" s="56"/>
      <c r="V17" s="56">
        <f>Worksheet!BC19</f>
        <v>38659.5</v>
      </c>
    </row>
    <row r="18" spans="1:22" x14ac:dyDescent="0.2">
      <c r="A18" s="7">
        <f>Worksheet!A20</f>
        <v>171</v>
      </c>
      <c r="B18" s="48" t="str">
        <f>Worksheet!B20</f>
        <v>Alta</v>
      </c>
      <c r="D18" s="56">
        <f>Worksheet!Z20</f>
        <v>303987.84999999998</v>
      </c>
      <c r="E18" s="56"/>
      <c r="F18" s="56">
        <f>Worksheet!AA20</f>
        <v>0</v>
      </c>
      <c r="G18" s="56"/>
      <c r="H18" s="56">
        <f>Worksheet!AB20</f>
        <v>303987.84999999998</v>
      </c>
      <c r="I18" s="56"/>
      <c r="J18" s="56">
        <f>Worksheet!AB20-Worksheet!S20</f>
        <v>8884.8499999999767</v>
      </c>
      <c r="K18" s="56"/>
      <c r="L18" s="56">
        <f>Worksheet!AL20</f>
        <v>16822.14</v>
      </c>
      <c r="M18" s="11"/>
      <c r="N18" s="56">
        <f>Worksheet!AQ20</f>
        <v>289690.21000000002</v>
      </c>
      <c r="O18" s="56"/>
      <c r="P18" s="56">
        <f>Worksheet!AR20</f>
        <v>14297.639999999956</v>
      </c>
      <c r="Q18" s="56"/>
      <c r="R18" s="56">
        <f>Worksheet!AS20</f>
        <v>303987.84999999998</v>
      </c>
      <c r="S18" s="56"/>
      <c r="T18" s="56">
        <f t="shared" si="0"/>
        <v>0</v>
      </c>
      <c r="U18" s="56"/>
      <c r="V18" s="56">
        <f>Worksheet!BC20</f>
        <v>16822.14</v>
      </c>
    </row>
    <row r="19" spans="1:22" x14ac:dyDescent="0.2">
      <c r="A19" s="7">
        <f>Worksheet!A21</f>
        <v>225</v>
      </c>
      <c r="B19" s="48" t="str">
        <f>Worksheet!B21</f>
        <v>Ames</v>
      </c>
      <c r="D19" s="56">
        <f>Worksheet!Z21</f>
        <v>2274152.5699999998</v>
      </c>
      <c r="E19" s="56"/>
      <c r="F19" s="56">
        <f>Worksheet!AA21</f>
        <v>0</v>
      </c>
      <c r="G19" s="56"/>
      <c r="H19" s="56">
        <f>Worksheet!AB21</f>
        <v>2274152.5699999998</v>
      </c>
      <c r="I19" s="56"/>
      <c r="J19" s="56">
        <f>Worksheet!AB21-Worksheet!S21</f>
        <v>89766.569999999832</v>
      </c>
      <c r="K19" s="56"/>
      <c r="L19" s="56">
        <f>Worksheet!AL21</f>
        <v>99973.99</v>
      </c>
      <c r="M19" s="11"/>
      <c r="N19" s="56">
        <f>Worksheet!AQ21</f>
        <v>2351576.85</v>
      </c>
      <c r="O19" s="56"/>
      <c r="P19" s="56">
        <f>Worksheet!AR21</f>
        <v>0</v>
      </c>
      <c r="Q19" s="56"/>
      <c r="R19" s="56">
        <f>Worksheet!AS21</f>
        <v>2351576.85</v>
      </c>
      <c r="S19" s="56"/>
      <c r="T19" s="56">
        <f t="shared" si="0"/>
        <v>77424.280000000261</v>
      </c>
      <c r="U19" s="56"/>
      <c r="V19" s="56">
        <f>Worksheet!BC21</f>
        <v>104732.44</v>
      </c>
    </row>
    <row r="20" spans="1:22" x14ac:dyDescent="0.2">
      <c r="A20" s="7">
        <f>Worksheet!A22</f>
        <v>234</v>
      </c>
      <c r="B20" s="48" t="str">
        <f>Worksheet!B22</f>
        <v>Anamosa</v>
      </c>
      <c r="D20" s="56">
        <f>Worksheet!Z22</f>
        <v>700752.22</v>
      </c>
      <c r="E20" s="56"/>
      <c r="F20" s="56">
        <f>Worksheet!AA22</f>
        <v>0</v>
      </c>
      <c r="G20" s="56"/>
      <c r="H20" s="56">
        <f>Worksheet!AB22</f>
        <v>700752.22</v>
      </c>
      <c r="I20" s="56"/>
      <c r="J20" s="56">
        <f>Worksheet!AB22-Worksheet!S22</f>
        <v>25725.219999999972</v>
      </c>
      <c r="K20" s="56"/>
      <c r="L20" s="56">
        <f>Worksheet!AL22</f>
        <v>35362.33</v>
      </c>
      <c r="M20" s="11"/>
      <c r="N20" s="56">
        <f>Worksheet!AQ22</f>
        <v>675730.75</v>
      </c>
      <c r="O20" s="56"/>
      <c r="P20" s="56">
        <f>Worksheet!AR22</f>
        <v>25021.469999999972</v>
      </c>
      <c r="Q20" s="56"/>
      <c r="R20" s="56">
        <f>Worksheet!AS22</f>
        <v>700752.22</v>
      </c>
      <c r="S20" s="56"/>
      <c r="T20" s="56">
        <f t="shared" si="0"/>
        <v>0</v>
      </c>
      <c r="U20" s="56"/>
      <c r="V20" s="56">
        <f>Worksheet!BC22</f>
        <v>35362.33</v>
      </c>
    </row>
    <row r="21" spans="1:22" x14ac:dyDescent="0.2">
      <c r="A21" s="7">
        <f>Worksheet!A23</f>
        <v>243</v>
      </c>
      <c r="B21" s="57" t="str">
        <f>Worksheet!B23</f>
        <v>Andrew</v>
      </c>
      <c r="C21" s="11"/>
      <c r="D21" s="58">
        <f>Worksheet!Z23</f>
        <v>159134.39000000001</v>
      </c>
      <c r="E21" s="58"/>
      <c r="F21" s="58">
        <f>Worksheet!AA23</f>
        <v>0</v>
      </c>
      <c r="G21" s="58"/>
      <c r="H21" s="58">
        <f>Worksheet!AB23</f>
        <v>159134.39000000001</v>
      </c>
      <c r="I21" s="58"/>
      <c r="J21" s="58">
        <f>Worksheet!AB23-Worksheet!S23</f>
        <v>3352.390000000014</v>
      </c>
      <c r="K21" s="58"/>
      <c r="L21" s="58">
        <f>Worksheet!AL23</f>
        <v>7889.72</v>
      </c>
      <c r="M21" s="11"/>
      <c r="N21" s="58">
        <f>Worksheet!AQ23</f>
        <v>160877.18</v>
      </c>
      <c r="O21" s="58"/>
      <c r="P21" s="58">
        <f>Worksheet!AR23</f>
        <v>0</v>
      </c>
      <c r="Q21" s="58"/>
      <c r="R21" s="58">
        <f>Worksheet!AS23</f>
        <v>160877.18</v>
      </c>
      <c r="S21" s="58"/>
      <c r="T21" s="58">
        <f t="shared" si="0"/>
        <v>1742.789999999979</v>
      </c>
      <c r="U21" s="58"/>
      <c r="V21" s="58">
        <f>Worksheet!BC23</f>
        <v>8086.71</v>
      </c>
    </row>
    <row r="22" spans="1:22" x14ac:dyDescent="0.2">
      <c r="A22" s="7">
        <f>Worksheet!A24</f>
        <v>261</v>
      </c>
      <c r="B22" s="48" t="str">
        <f>Worksheet!B24</f>
        <v>Ankeny</v>
      </c>
      <c r="D22" s="56">
        <f>Worksheet!Z24</f>
        <v>4566622.68</v>
      </c>
      <c r="E22" s="56"/>
      <c r="F22" s="56">
        <f>Worksheet!AA24</f>
        <v>0</v>
      </c>
      <c r="G22" s="56"/>
      <c r="H22" s="56">
        <f>Worksheet!AB24</f>
        <v>4566622.68</v>
      </c>
      <c r="I22" s="56"/>
      <c r="J22" s="56">
        <f>Worksheet!AB24-Worksheet!S24</f>
        <v>391015.6799999997</v>
      </c>
      <c r="K22" s="56"/>
      <c r="L22" s="56">
        <f>Worksheet!AL24</f>
        <v>218272.29</v>
      </c>
      <c r="M22" s="11"/>
      <c r="N22" s="56">
        <f>Worksheet!AQ24</f>
        <v>5196958.93</v>
      </c>
      <c r="O22" s="56"/>
      <c r="P22" s="56">
        <f>Worksheet!AR24</f>
        <v>0</v>
      </c>
      <c r="Q22" s="56"/>
      <c r="R22" s="56">
        <f>Worksheet!AS24</f>
        <v>5196958.93</v>
      </c>
      <c r="S22" s="56"/>
      <c r="T22" s="56">
        <f t="shared" si="0"/>
        <v>630336.25</v>
      </c>
      <c r="U22" s="56"/>
      <c r="V22" s="56">
        <f>Worksheet!BC24</f>
        <v>249032.07</v>
      </c>
    </row>
    <row r="23" spans="1:22" x14ac:dyDescent="0.2">
      <c r="A23" s="7">
        <f>Worksheet!A25</f>
        <v>279</v>
      </c>
      <c r="B23" s="48" t="str">
        <f>Worksheet!B25</f>
        <v>Aplington-Parkersburg</v>
      </c>
      <c r="D23" s="56">
        <f>Worksheet!Z25</f>
        <v>475216.38</v>
      </c>
      <c r="E23" s="56"/>
      <c r="F23" s="56">
        <f>Worksheet!AA25</f>
        <v>0</v>
      </c>
      <c r="G23" s="56"/>
      <c r="H23" s="56">
        <f>Worksheet!AB25</f>
        <v>475216.38</v>
      </c>
      <c r="I23" s="56"/>
      <c r="J23" s="56">
        <f>Worksheet!AB25-Worksheet!S25</f>
        <v>21226.380000000005</v>
      </c>
      <c r="K23" s="56"/>
      <c r="L23" s="56">
        <f>Worksheet!AL25</f>
        <v>33426.480000000003</v>
      </c>
      <c r="M23" s="11"/>
      <c r="N23" s="56">
        <f>Worksheet!AQ25</f>
        <v>511836.38</v>
      </c>
      <c r="O23" s="56"/>
      <c r="P23" s="56">
        <f>Worksheet!AR25</f>
        <v>0</v>
      </c>
      <c r="Q23" s="56"/>
      <c r="R23" s="56">
        <f>Worksheet!AS25</f>
        <v>511836.38</v>
      </c>
      <c r="S23" s="56"/>
      <c r="T23" s="56">
        <f t="shared" si="0"/>
        <v>36620</v>
      </c>
      <c r="U23" s="56"/>
      <c r="V23" s="56">
        <f>Worksheet!BC25</f>
        <v>35683.760000000002</v>
      </c>
    </row>
    <row r="24" spans="1:22" x14ac:dyDescent="0.2">
      <c r="A24" s="7">
        <f>Worksheet!A26</f>
        <v>355</v>
      </c>
      <c r="B24" s="48" t="str">
        <f>Worksheet!B26</f>
        <v>Ar-We-Va</v>
      </c>
      <c r="D24" s="56">
        <f>Worksheet!Z26</f>
        <v>169708.42</v>
      </c>
      <c r="E24" s="56"/>
      <c r="F24" s="56">
        <f>Worksheet!AA26</f>
        <v>0</v>
      </c>
      <c r="G24" s="56"/>
      <c r="H24" s="56">
        <f>Worksheet!AB26</f>
        <v>169708.42</v>
      </c>
      <c r="I24" s="56"/>
      <c r="J24" s="56">
        <f>Worksheet!AB26-Worksheet!S26</f>
        <v>10892.420000000013</v>
      </c>
      <c r="K24" s="56"/>
      <c r="L24" s="56">
        <f>Worksheet!AL26</f>
        <v>9645.81</v>
      </c>
      <c r="M24" s="11"/>
      <c r="N24" s="56">
        <f>Worksheet!AQ26</f>
        <v>139922.72</v>
      </c>
      <c r="O24" s="56"/>
      <c r="P24" s="56">
        <f>Worksheet!AR26</f>
        <v>29785.700000000012</v>
      </c>
      <c r="Q24" s="56"/>
      <c r="R24" s="56">
        <f>Worksheet!AS26</f>
        <v>169708.42</v>
      </c>
      <c r="S24" s="56"/>
      <c r="T24" s="56">
        <f t="shared" si="0"/>
        <v>0</v>
      </c>
      <c r="U24" s="56"/>
      <c r="V24" s="56">
        <f>Worksheet!BC26</f>
        <v>9645.81</v>
      </c>
    </row>
    <row r="25" spans="1:22" x14ac:dyDescent="0.2">
      <c r="A25" s="7">
        <f>Worksheet!A27</f>
        <v>333</v>
      </c>
      <c r="B25" s="48" t="str">
        <f>Worksheet!B27</f>
        <v>Armstrong-Ringsted</v>
      </c>
      <c r="D25" s="56">
        <f>Worksheet!Z27</f>
        <v>185441.63</v>
      </c>
      <c r="E25" s="56"/>
      <c r="F25" s="56">
        <f>Worksheet!AA27</f>
        <v>0</v>
      </c>
      <c r="G25" s="56"/>
      <c r="H25" s="56">
        <f>Worksheet!AB27</f>
        <v>185441.63</v>
      </c>
      <c r="I25" s="56"/>
      <c r="J25" s="56">
        <f>Worksheet!AB27-Worksheet!S27</f>
        <v>5688.6300000000047</v>
      </c>
      <c r="K25" s="56"/>
      <c r="L25" s="56">
        <f>Worksheet!AL27</f>
        <v>10326.69</v>
      </c>
      <c r="M25" s="11"/>
      <c r="N25" s="56">
        <f>Worksheet!AQ27</f>
        <v>178364.24</v>
      </c>
      <c r="O25" s="56"/>
      <c r="P25" s="56">
        <f>Worksheet!AR27</f>
        <v>7077.390000000014</v>
      </c>
      <c r="Q25" s="56"/>
      <c r="R25" s="56">
        <f>Worksheet!AS27</f>
        <v>185441.63</v>
      </c>
      <c r="S25" s="56"/>
      <c r="T25" s="56">
        <f t="shared" si="0"/>
        <v>0</v>
      </c>
      <c r="U25" s="56"/>
      <c r="V25" s="56">
        <f>Worksheet!BC27</f>
        <v>10326.69</v>
      </c>
    </row>
    <row r="26" spans="1:22" x14ac:dyDescent="0.2">
      <c r="A26" s="7">
        <f>Worksheet!A28</f>
        <v>387</v>
      </c>
      <c r="B26" s="57" t="str">
        <f>Worksheet!B28</f>
        <v>Atlantic</v>
      </c>
      <c r="C26" s="11"/>
      <c r="D26" s="58">
        <f>Worksheet!Z28</f>
        <v>791055.12</v>
      </c>
      <c r="E26" s="58"/>
      <c r="F26" s="58">
        <f>Worksheet!AA28</f>
        <v>0</v>
      </c>
      <c r="G26" s="58"/>
      <c r="H26" s="58">
        <f>Worksheet!AB28</f>
        <v>791055.12</v>
      </c>
      <c r="I26" s="58"/>
      <c r="J26" s="58">
        <f>Worksheet!AB28-Worksheet!S28</f>
        <v>31107.119999999995</v>
      </c>
      <c r="K26" s="58"/>
      <c r="L26" s="58">
        <f>Worksheet!AL28</f>
        <v>45723.46</v>
      </c>
      <c r="M26" s="11"/>
      <c r="N26" s="58">
        <f>Worksheet!AQ28</f>
        <v>825383.36</v>
      </c>
      <c r="O26" s="58"/>
      <c r="P26" s="58">
        <f>Worksheet!AR28</f>
        <v>0</v>
      </c>
      <c r="Q26" s="58"/>
      <c r="R26" s="58">
        <f>Worksheet!AS28</f>
        <v>825383.36</v>
      </c>
      <c r="S26" s="58"/>
      <c r="T26" s="58">
        <f t="shared" si="0"/>
        <v>34328.239999999991</v>
      </c>
      <c r="U26" s="58"/>
      <c r="V26" s="58">
        <f>Worksheet!BC28</f>
        <v>47796.99</v>
      </c>
    </row>
    <row r="27" spans="1:22" x14ac:dyDescent="0.2">
      <c r="A27" s="7">
        <f>Worksheet!A29</f>
        <v>414</v>
      </c>
      <c r="B27" s="48" t="str">
        <f>Worksheet!B29</f>
        <v>Audubon</v>
      </c>
      <c r="D27" s="56">
        <f>Worksheet!Z29</f>
        <v>300908.3</v>
      </c>
      <c r="E27" s="56"/>
      <c r="F27" s="56">
        <f>Worksheet!AA29</f>
        <v>0</v>
      </c>
      <c r="G27" s="56"/>
      <c r="H27" s="56">
        <f>Worksheet!AB29</f>
        <v>300908.3</v>
      </c>
      <c r="I27" s="56"/>
      <c r="J27" s="56">
        <f>Worksheet!AB29-Worksheet!S29</f>
        <v>2819.2999999999884</v>
      </c>
      <c r="K27" s="56"/>
      <c r="L27" s="56">
        <f>Worksheet!AL29</f>
        <v>13027.5</v>
      </c>
      <c r="M27" s="11"/>
      <c r="N27" s="56">
        <f>Worksheet!AQ29</f>
        <v>291831.52</v>
      </c>
      <c r="O27" s="56"/>
      <c r="P27" s="56">
        <f>Worksheet!AR29</f>
        <v>9076.7799999999697</v>
      </c>
      <c r="Q27" s="56"/>
      <c r="R27" s="56">
        <f>Worksheet!AS29</f>
        <v>300908.3</v>
      </c>
      <c r="S27" s="56"/>
      <c r="T27" s="56">
        <f t="shared" si="0"/>
        <v>0</v>
      </c>
      <c r="U27" s="56"/>
      <c r="V27" s="56">
        <f>Worksheet!BC29</f>
        <v>13027.5</v>
      </c>
    </row>
    <row r="28" spans="1:22" x14ac:dyDescent="0.2">
      <c r="A28" s="7">
        <f>Worksheet!A30</f>
        <v>423</v>
      </c>
      <c r="B28" s="48" t="str">
        <f>Worksheet!B30</f>
        <v>Aurelia</v>
      </c>
      <c r="D28" s="56">
        <f>Worksheet!Z30</f>
        <v>148616.66</v>
      </c>
      <c r="E28" s="56"/>
      <c r="F28" s="56">
        <f>Worksheet!AA30</f>
        <v>0</v>
      </c>
      <c r="G28" s="56"/>
      <c r="H28" s="56">
        <f>Worksheet!AB30</f>
        <v>148616.66</v>
      </c>
      <c r="I28" s="56"/>
      <c r="J28" s="56">
        <f>Worksheet!AB30-Worksheet!S30</f>
        <v>4650.6600000000035</v>
      </c>
      <c r="K28" s="56"/>
      <c r="L28" s="56">
        <f>Worksheet!AL30</f>
        <v>8025.16</v>
      </c>
      <c r="M28" s="11"/>
      <c r="N28" s="56">
        <f>Worksheet!AQ30</f>
        <v>141777.95000000001</v>
      </c>
      <c r="O28" s="56"/>
      <c r="P28" s="56">
        <f>Worksheet!AR30</f>
        <v>6838.7099999999919</v>
      </c>
      <c r="Q28" s="56"/>
      <c r="R28" s="56">
        <f>Worksheet!AS30</f>
        <v>148616.66</v>
      </c>
      <c r="S28" s="56"/>
      <c r="T28" s="56">
        <f t="shared" si="0"/>
        <v>0</v>
      </c>
      <c r="U28" s="56"/>
      <c r="V28" s="56">
        <f>Worksheet!BC30</f>
        <v>8025.16</v>
      </c>
    </row>
    <row r="29" spans="1:22" x14ac:dyDescent="0.2">
      <c r="A29" s="7">
        <f>Worksheet!A31</f>
        <v>540</v>
      </c>
      <c r="B29" s="48" t="str">
        <f>Worksheet!B31</f>
        <v>BCLUW</v>
      </c>
      <c r="D29" s="56">
        <f>Worksheet!Z31</f>
        <v>318643.67</v>
      </c>
      <c r="E29" s="56"/>
      <c r="F29" s="56">
        <f>Worksheet!AA31</f>
        <v>0</v>
      </c>
      <c r="G29" s="56"/>
      <c r="H29" s="56">
        <f>Worksheet!AB31</f>
        <v>318643.67</v>
      </c>
      <c r="I29" s="56"/>
      <c r="J29" s="56">
        <f>Worksheet!AB31-Worksheet!S31</f>
        <v>6215.6699999999837</v>
      </c>
      <c r="K29" s="56"/>
      <c r="L29" s="56">
        <f>Worksheet!AL31</f>
        <v>23311</v>
      </c>
      <c r="M29" s="11"/>
      <c r="N29" s="56">
        <f>Worksheet!AQ31</f>
        <v>322322.65000000002</v>
      </c>
      <c r="O29" s="56"/>
      <c r="P29" s="56">
        <f>Worksheet!AR31</f>
        <v>0</v>
      </c>
      <c r="Q29" s="56"/>
      <c r="R29" s="56">
        <f>Worksheet!AS31</f>
        <v>322322.65000000002</v>
      </c>
      <c r="S29" s="56"/>
      <c r="T29" s="56">
        <f t="shared" si="0"/>
        <v>3678.9800000000396</v>
      </c>
      <c r="U29" s="56"/>
      <c r="V29" s="56">
        <f>Worksheet!BC31</f>
        <v>23497.86</v>
      </c>
    </row>
    <row r="30" spans="1:22" x14ac:dyDescent="0.2">
      <c r="A30" s="7">
        <f>Worksheet!A32</f>
        <v>472</v>
      </c>
      <c r="B30" s="48" t="str">
        <f>Worksheet!B32</f>
        <v>Ballard</v>
      </c>
      <c r="D30" s="56">
        <f>Worksheet!Z32</f>
        <v>760280.06</v>
      </c>
      <c r="E30" s="56"/>
      <c r="F30" s="56">
        <f>Worksheet!AA32</f>
        <v>0</v>
      </c>
      <c r="G30" s="56"/>
      <c r="H30" s="56">
        <f>Worksheet!AB32</f>
        <v>760280.06</v>
      </c>
      <c r="I30" s="56"/>
      <c r="J30" s="56">
        <f>Worksheet!AB32-Worksheet!S32</f>
        <v>41666.060000000056</v>
      </c>
      <c r="K30" s="56"/>
      <c r="L30" s="56">
        <f>Worksheet!AL32</f>
        <v>36114.78</v>
      </c>
      <c r="M30" s="11"/>
      <c r="N30" s="56">
        <f>Worksheet!AQ32</f>
        <v>820174.39</v>
      </c>
      <c r="O30" s="56"/>
      <c r="P30" s="56">
        <f>Worksheet!AR32</f>
        <v>0</v>
      </c>
      <c r="Q30" s="56"/>
      <c r="R30" s="56">
        <f>Worksheet!AS32</f>
        <v>820174.39</v>
      </c>
      <c r="S30" s="56"/>
      <c r="T30" s="56">
        <f t="shared" si="0"/>
        <v>59894.329999999958</v>
      </c>
      <c r="U30" s="56"/>
      <c r="V30" s="56">
        <f>Worksheet!BC32</f>
        <v>39212.67</v>
      </c>
    </row>
    <row r="31" spans="1:22" x14ac:dyDescent="0.2">
      <c r="A31" s="7">
        <f>Worksheet!A33</f>
        <v>504</v>
      </c>
      <c r="B31" s="57" t="str">
        <f>Worksheet!B33</f>
        <v>Battle Creek-Ida Grove</v>
      </c>
      <c r="C31" s="11"/>
      <c r="D31" s="58">
        <f>Worksheet!Z33</f>
        <v>376268.88</v>
      </c>
      <c r="E31" s="58"/>
      <c r="F31" s="58">
        <f>Worksheet!AA33</f>
        <v>0</v>
      </c>
      <c r="G31" s="58"/>
      <c r="H31" s="58">
        <f>Worksheet!AB33</f>
        <v>376268.88</v>
      </c>
      <c r="I31" s="58"/>
      <c r="J31" s="58">
        <f>Worksheet!AB33-Worksheet!S33</f>
        <v>13898.880000000005</v>
      </c>
      <c r="K31" s="58"/>
      <c r="L31" s="58">
        <f>Worksheet!AL33</f>
        <v>20512.96</v>
      </c>
      <c r="M31" s="11"/>
      <c r="N31" s="58">
        <f>Worksheet!AQ33</f>
        <v>374463.72</v>
      </c>
      <c r="O31" s="58"/>
      <c r="P31" s="58">
        <f>Worksheet!AR33</f>
        <v>1805.1600000000326</v>
      </c>
      <c r="Q31" s="58"/>
      <c r="R31" s="58">
        <f>Worksheet!AS33</f>
        <v>376268.88</v>
      </c>
      <c r="S31" s="58"/>
      <c r="T31" s="58">
        <f t="shared" si="0"/>
        <v>0</v>
      </c>
      <c r="U31" s="58"/>
      <c r="V31" s="58">
        <f>Worksheet!BC33</f>
        <v>20592.59</v>
      </c>
    </row>
    <row r="32" spans="1:22" x14ac:dyDescent="0.2">
      <c r="A32" s="7">
        <f>Worksheet!A34</f>
        <v>513</v>
      </c>
      <c r="B32" s="48" t="str">
        <f>Worksheet!B34</f>
        <v>Baxter</v>
      </c>
      <c r="D32" s="56">
        <f>Worksheet!Z34</f>
        <v>203762.24</v>
      </c>
      <c r="E32" s="56"/>
      <c r="F32" s="56">
        <f>Worksheet!AA34</f>
        <v>10261.760000000009</v>
      </c>
      <c r="G32" s="56"/>
      <c r="H32" s="56">
        <f>Worksheet!AB34</f>
        <v>214024</v>
      </c>
      <c r="I32" s="56"/>
      <c r="J32" s="56">
        <f>Worksheet!AB34-Worksheet!S34</f>
        <v>0</v>
      </c>
      <c r="K32" s="56"/>
      <c r="L32" s="56">
        <f>Worksheet!AL34</f>
        <v>8738</v>
      </c>
      <c r="M32" s="11"/>
      <c r="N32" s="56">
        <f>Worksheet!AQ34</f>
        <v>238516.29</v>
      </c>
      <c r="O32" s="56"/>
      <c r="P32" s="56">
        <f>Worksheet!AR34</f>
        <v>0</v>
      </c>
      <c r="Q32" s="56"/>
      <c r="R32" s="56">
        <f>Worksheet!AS34</f>
        <v>238516.29</v>
      </c>
      <c r="S32" s="56"/>
      <c r="T32" s="56">
        <f t="shared" si="0"/>
        <v>24492.290000000008</v>
      </c>
      <c r="U32" s="56"/>
      <c r="V32" s="56">
        <f>Worksheet!BC34</f>
        <v>9942.2900000000009</v>
      </c>
    </row>
    <row r="33" spans="1:22" x14ac:dyDescent="0.2">
      <c r="A33" s="7">
        <f>Worksheet!A35</f>
        <v>549</v>
      </c>
      <c r="B33" s="48" t="str">
        <f>Worksheet!B35</f>
        <v>Bedford</v>
      </c>
      <c r="D33" s="56">
        <f>Worksheet!Z35</f>
        <v>287700.15000000002</v>
      </c>
      <c r="E33" s="56"/>
      <c r="F33" s="56">
        <f>Worksheet!AA35</f>
        <v>1190.8499999999767</v>
      </c>
      <c r="G33" s="56"/>
      <c r="H33" s="56">
        <f>Worksheet!AB35</f>
        <v>288891</v>
      </c>
      <c r="I33" s="56"/>
      <c r="J33" s="56">
        <f>Worksheet!AB35-Worksheet!S35</f>
        <v>0</v>
      </c>
      <c r="K33" s="56"/>
      <c r="L33" s="56">
        <f>Worksheet!AL35</f>
        <v>15829</v>
      </c>
      <c r="M33" s="11"/>
      <c r="N33" s="56">
        <f>Worksheet!AQ35</f>
        <v>273672.25</v>
      </c>
      <c r="O33" s="56"/>
      <c r="P33" s="56">
        <f>Worksheet!AR35</f>
        <v>14027.900000000023</v>
      </c>
      <c r="Q33" s="56"/>
      <c r="R33" s="56">
        <f>Worksheet!AS35</f>
        <v>287700.15000000002</v>
      </c>
      <c r="S33" s="56"/>
      <c r="T33" s="56">
        <f t="shared" si="0"/>
        <v>-1190.8499999999767</v>
      </c>
      <c r="U33" s="56"/>
      <c r="V33" s="56">
        <f>Worksheet!BC35</f>
        <v>15526.05</v>
      </c>
    </row>
    <row r="34" spans="1:22" x14ac:dyDescent="0.2">
      <c r="A34" s="7">
        <f>Worksheet!A36</f>
        <v>576</v>
      </c>
      <c r="B34" s="48" t="str">
        <f>Worksheet!B36</f>
        <v>Belle Plaine</v>
      </c>
      <c r="D34" s="56">
        <f>Worksheet!Z36</f>
        <v>304910.84999999998</v>
      </c>
      <c r="E34" s="56"/>
      <c r="F34" s="56">
        <f>Worksheet!AA36</f>
        <v>0</v>
      </c>
      <c r="G34" s="56"/>
      <c r="H34" s="56">
        <f>Worksheet!AB36</f>
        <v>304910.84999999998</v>
      </c>
      <c r="I34" s="56"/>
      <c r="J34" s="56">
        <f>Worksheet!AB36-Worksheet!S36</f>
        <v>5219.8499999999767</v>
      </c>
      <c r="K34" s="56"/>
      <c r="L34" s="56">
        <f>Worksheet!AL36</f>
        <v>16103.59</v>
      </c>
      <c r="M34" s="11"/>
      <c r="N34" s="56">
        <f>Worksheet!AQ36</f>
        <v>326437.15999999997</v>
      </c>
      <c r="O34" s="56"/>
      <c r="P34" s="56">
        <f>Worksheet!AR36</f>
        <v>0</v>
      </c>
      <c r="Q34" s="56"/>
      <c r="R34" s="56">
        <f>Worksheet!AS36</f>
        <v>326437.15999999997</v>
      </c>
      <c r="S34" s="56"/>
      <c r="T34" s="56">
        <f t="shared" si="0"/>
        <v>21526.309999999998</v>
      </c>
      <c r="U34" s="56"/>
      <c r="V34" s="56">
        <f>Worksheet!BC36</f>
        <v>17274.89</v>
      </c>
    </row>
    <row r="35" spans="1:22" x14ac:dyDescent="0.2">
      <c r="A35" s="7">
        <f>Worksheet!A37</f>
        <v>585</v>
      </c>
      <c r="B35" s="48" t="str">
        <f>Worksheet!B37</f>
        <v>Bellevue</v>
      </c>
      <c r="D35" s="56">
        <f>Worksheet!Z37</f>
        <v>318103.27</v>
      </c>
      <c r="E35" s="56"/>
      <c r="F35" s="56">
        <f>Worksheet!AA37</f>
        <v>0</v>
      </c>
      <c r="G35" s="56"/>
      <c r="H35" s="56">
        <f>Worksheet!AB37</f>
        <v>318103.27</v>
      </c>
      <c r="I35" s="56"/>
      <c r="J35" s="56">
        <f>Worksheet!AB37-Worksheet!S37</f>
        <v>12033.270000000019</v>
      </c>
      <c r="K35" s="56"/>
      <c r="L35" s="56">
        <f>Worksheet!AL37</f>
        <v>15621.12</v>
      </c>
      <c r="M35" s="11"/>
      <c r="N35" s="56">
        <f>Worksheet!AQ37</f>
        <v>317012.44</v>
      </c>
      <c r="O35" s="56"/>
      <c r="P35" s="56">
        <f>Worksheet!AR37</f>
        <v>1090.8300000000163</v>
      </c>
      <c r="Q35" s="56"/>
      <c r="R35" s="56">
        <f>Worksheet!AS37</f>
        <v>318103.27</v>
      </c>
      <c r="S35" s="56"/>
      <c r="T35" s="56">
        <f t="shared" si="0"/>
        <v>0</v>
      </c>
      <c r="U35" s="56"/>
      <c r="V35" s="56">
        <f>Worksheet!BC37</f>
        <v>15762.33</v>
      </c>
    </row>
    <row r="36" spans="1:22" x14ac:dyDescent="0.2">
      <c r="A36" s="7">
        <f>Worksheet!A38</f>
        <v>594</v>
      </c>
      <c r="B36" s="57" t="str">
        <f>Worksheet!B38</f>
        <v>Belmond-Klemme</v>
      </c>
      <c r="C36" s="11"/>
      <c r="D36" s="58">
        <f>Worksheet!Z38</f>
        <v>406618.29</v>
      </c>
      <c r="E36" s="58"/>
      <c r="F36" s="58">
        <f>Worksheet!AA38</f>
        <v>0</v>
      </c>
      <c r="G36" s="58"/>
      <c r="H36" s="58">
        <f>Worksheet!AB38</f>
        <v>406618.29</v>
      </c>
      <c r="I36" s="58"/>
      <c r="J36" s="58">
        <f>Worksheet!AB38-Worksheet!S38</f>
        <v>27834.289999999979</v>
      </c>
      <c r="K36" s="58"/>
      <c r="L36" s="58">
        <f>Worksheet!AL38</f>
        <v>31080.75</v>
      </c>
      <c r="M36" s="11"/>
      <c r="N36" s="58">
        <f>Worksheet!AQ38</f>
        <v>426439.02</v>
      </c>
      <c r="O36" s="58"/>
      <c r="P36" s="58">
        <f>Worksheet!AR38</f>
        <v>0</v>
      </c>
      <c r="Q36" s="58"/>
      <c r="R36" s="58">
        <f>Worksheet!AS38</f>
        <v>426439.02</v>
      </c>
      <c r="S36" s="58"/>
      <c r="T36" s="58">
        <f t="shared" si="0"/>
        <v>19820.73000000004</v>
      </c>
      <c r="U36" s="58"/>
      <c r="V36" s="58">
        <f>Worksheet!BC38</f>
        <v>32330.12</v>
      </c>
    </row>
    <row r="37" spans="1:22" x14ac:dyDescent="0.2">
      <c r="A37" s="7">
        <f>Worksheet!A39</f>
        <v>603</v>
      </c>
      <c r="B37" s="48" t="str">
        <f>Worksheet!B39</f>
        <v>Bennett</v>
      </c>
      <c r="D37" s="56">
        <f>Worksheet!Z39</f>
        <v>98294</v>
      </c>
      <c r="E37" s="56"/>
      <c r="F37" s="56">
        <f>Worksheet!AA39</f>
        <v>0</v>
      </c>
      <c r="G37" s="56"/>
      <c r="H37" s="56">
        <f>Worksheet!AB39</f>
        <v>98294</v>
      </c>
      <c r="I37" s="56"/>
      <c r="J37" s="56">
        <f>Worksheet!AB39-Worksheet!S39</f>
        <v>6940</v>
      </c>
      <c r="K37" s="56"/>
      <c r="L37" s="56">
        <f>Worksheet!AL39</f>
        <v>5487.1</v>
      </c>
      <c r="M37" s="11"/>
      <c r="N37" s="56">
        <f>Worksheet!AQ39</f>
        <v>98446.17</v>
      </c>
      <c r="O37" s="56"/>
      <c r="P37" s="56">
        <f>Worksheet!AR39</f>
        <v>0</v>
      </c>
      <c r="Q37" s="56"/>
      <c r="R37" s="56">
        <f>Worksheet!AS39</f>
        <v>98446.17</v>
      </c>
      <c r="S37" s="56"/>
      <c r="T37" s="56">
        <f t="shared" si="0"/>
        <v>152.16999999999825</v>
      </c>
      <c r="U37" s="56"/>
      <c r="V37" s="56">
        <f>Worksheet!BC39</f>
        <v>5544.85</v>
      </c>
    </row>
    <row r="38" spans="1:22" x14ac:dyDescent="0.2">
      <c r="A38" s="7">
        <f>Worksheet!A40</f>
        <v>609</v>
      </c>
      <c r="B38" s="48" t="str">
        <f>Worksheet!B40</f>
        <v>Benton</v>
      </c>
      <c r="D38" s="56">
        <f>Worksheet!Z40</f>
        <v>791078</v>
      </c>
      <c r="E38" s="56"/>
      <c r="F38" s="56">
        <f>Worksheet!AA40</f>
        <v>0</v>
      </c>
      <c r="G38" s="56"/>
      <c r="H38" s="56">
        <f>Worksheet!AB40</f>
        <v>791078</v>
      </c>
      <c r="I38" s="56"/>
      <c r="J38" s="56">
        <f>Worksheet!AB40-Worksheet!S40</f>
        <v>10968</v>
      </c>
      <c r="K38" s="56"/>
      <c r="L38" s="56">
        <f>Worksheet!AL40</f>
        <v>42287.58</v>
      </c>
      <c r="M38" s="11"/>
      <c r="N38" s="56">
        <f>Worksheet!AQ40</f>
        <v>820988.82</v>
      </c>
      <c r="O38" s="56"/>
      <c r="P38" s="56">
        <f>Worksheet!AR40</f>
        <v>0</v>
      </c>
      <c r="Q38" s="56"/>
      <c r="R38" s="56">
        <f>Worksheet!AS40</f>
        <v>820988.82</v>
      </c>
      <c r="S38" s="56"/>
      <c r="T38" s="56">
        <f t="shared" si="0"/>
        <v>29910.819999999949</v>
      </c>
      <c r="U38" s="56"/>
      <c r="V38" s="56">
        <f>Worksheet!BC40</f>
        <v>44108.15</v>
      </c>
    </row>
    <row r="39" spans="1:22" x14ac:dyDescent="0.2">
      <c r="A39" s="7">
        <f>Worksheet!A41</f>
        <v>621</v>
      </c>
      <c r="B39" s="48" t="str">
        <f>Worksheet!B41</f>
        <v>Bettendorf</v>
      </c>
      <c r="D39" s="56">
        <f>Worksheet!Z41</f>
        <v>2112474.0099999998</v>
      </c>
      <c r="E39" s="56"/>
      <c r="F39" s="56">
        <f>Worksheet!AA41</f>
        <v>0</v>
      </c>
      <c r="G39" s="56"/>
      <c r="H39" s="56">
        <f>Worksheet!AB41</f>
        <v>2112474.0099999998</v>
      </c>
      <c r="I39" s="56"/>
      <c r="J39" s="56">
        <f>Worksheet!AB41-Worksheet!S41</f>
        <v>55426.009999999776</v>
      </c>
      <c r="K39" s="56"/>
      <c r="L39" s="56">
        <f>Worksheet!AL41</f>
        <v>110363.12</v>
      </c>
      <c r="M39" s="11"/>
      <c r="N39" s="56">
        <f>Worksheet!AQ41</f>
        <v>2273941.16</v>
      </c>
      <c r="O39" s="56"/>
      <c r="P39" s="56">
        <f>Worksheet!AR41</f>
        <v>0</v>
      </c>
      <c r="Q39" s="56"/>
      <c r="R39" s="56">
        <f>Worksheet!AS41</f>
        <v>2273941.16</v>
      </c>
      <c r="S39" s="56"/>
      <c r="T39" s="56">
        <f t="shared" si="0"/>
        <v>161467.15000000037</v>
      </c>
      <c r="U39" s="56"/>
      <c r="V39" s="56">
        <f>Worksheet!BC41</f>
        <v>119062.63</v>
      </c>
    </row>
    <row r="40" spans="1:22" x14ac:dyDescent="0.2">
      <c r="A40" s="7">
        <f>Worksheet!A42</f>
        <v>720</v>
      </c>
      <c r="B40" s="48" t="str">
        <f>Worksheet!B42</f>
        <v>Bondurant-Farrar</v>
      </c>
      <c r="D40" s="56">
        <f>Worksheet!Z42</f>
        <v>747151.65</v>
      </c>
      <c r="E40" s="56"/>
      <c r="F40" s="56">
        <f>Worksheet!AA42</f>
        <v>0</v>
      </c>
      <c r="G40" s="56"/>
      <c r="H40" s="56">
        <f>Worksheet!AB42</f>
        <v>747151.65</v>
      </c>
      <c r="I40" s="56"/>
      <c r="J40" s="56">
        <f>Worksheet!AB42-Worksheet!S42</f>
        <v>67439.650000000023</v>
      </c>
      <c r="K40" s="56"/>
      <c r="L40" s="56">
        <f>Worksheet!AL42</f>
        <v>34676.589999999997</v>
      </c>
      <c r="M40" s="11"/>
      <c r="N40" s="56">
        <f>Worksheet!AQ42</f>
        <v>812811.97</v>
      </c>
      <c r="O40" s="56"/>
      <c r="P40" s="56">
        <f>Worksheet!AR42</f>
        <v>0</v>
      </c>
      <c r="Q40" s="56"/>
      <c r="R40" s="56">
        <f>Worksheet!AS42</f>
        <v>812811.97</v>
      </c>
      <c r="S40" s="56"/>
      <c r="T40" s="56">
        <f t="shared" si="0"/>
        <v>65660.319999999949</v>
      </c>
      <c r="U40" s="56"/>
      <c r="V40" s="56">
        <f>Worksheet!BC42</f>
        <v>37981.040000000001</v>
      </c>
    </row>
    <row r="41" spans="1:22" x14ac:dyDescent="0.2">
      <c r="A41" s="7">
        <f>Worksheet!A43</f>
        <v>729</v>
      </c>
      <c r="B41" s="57" t="str">
        <f>Worksheet!B43</f>
        <v>Boone</v>
      </c>
      <c r="C41" s="11"/>
      <c r="D41" s="58">
        <f>Worksheet!Z43</f>
        <v>1194779.24</v>
      </c>
      <c r="E41" s="58"/>
      <c r="F41" s="58">
        <f>Worksheet!AA43</f>
        <v>0</v>
      </c>
      <c r="G41" s="58"/>
      <c r="H41" s="58">
        <f>Worksheet!AB43</f>
        <v>1194779.24</v>
      </c>
      <c r="I41" s="58"/>
      <c r="J41" s="58">
        <f>Worksheet!AB43-Worksheet!S43</f>
        <v>39822.239999999991</v>
      </c>
      <c r="K41" s="58"/>
      <c r="L41" s="58">
        <f>Worksheet!AL43</f>
        <v>54364.66</v>
      </c>
      <c r="M41" s="11"/>
      <c r="N41" s="58">
        <f>Worksheet!AQ43</f>
        <v>1241653.3700000001</v>
      </c>
      <c r="O41" s="58"/>
      <c r="P41" s="58">
        <f>Worksheet!AR43</f>
        <v>0</v>
      </c>
      <c r="Q41" s="58"/>
      <c r="R41" s="58">
        <f>Worksheet!AS43</f>
        <v>1241653.3700000001</v>
      </c>
      <c r="S41" s="58"/>
      <c r="T41" s="58">
        <f t="shared" si="0"/>
        <v>46874.130000000121</v>
      </c>
      <c r="U41" s="58"/>
      <c r="V41" s="58">
        <f>Worksheet!BC43</f>
        <v>57273.84</v>
      </c>
    </row>
    <row r="42" spans="1:22" x14ac:dyDescent="0.2">
      <c r="A42" s="7">
        <f>Worksheet!A44</f>
        <v>747</v>
      </c>
      <c r="B42" s="48" t="str">
        <f>Worksheet!B44</f>
        <v>Boyden-Hull</v>
      </c>
      <c r="D42" s="56">
        <f>Worksheet!Z44</f>
        <v>334650.27</v>
      </c>
      <c r="E42" s="56"/>
      <c r="F42" s="56">
        <f>Worksheet!AA44</f>
        <v>0</v>
      </c>
      <c r="G42" s="56"/>
      <c r="H42" s="56">
        <f>Worksheet!AB44</f>
        <v>334650.27</v>
      </c>
      <c r="I42" s="56"/>
      <c r="J42" s="56">
        <f>Worksheet!AB44-Worksheet!S44</f>
        <v>13932.270000000019</v>
      </c>
      <c r="K42" s="56"/>
      <c r="L42" s="56">
        <f>Worksheet!AL44</f>
        <v>19560.37</v>
      </c>
      <c r="M42" s="11"/>
      <c r="N42" s="56">
        <f>Worksheet!AQ44</f>
        <v>360723.16</v>
      </c>
      <c r="O42" s="56"/>
      <c r="P42" s="56">
        <f>Worksheet!AR44</f>
        <v>0</v>
      </c>
      <c r="Q42" s="56"/>
      <c r="R42" s="56">
        <f>Worksheet!AS44</f>
        <v>360723.16</v>
      </c>
      <c r="S42" s="56"/>
      <c r="T42" s="56">
        <f t="shared" si="0"/>
        <v>26072.889999999956</v>
      </c>
      <c r="U42" s="56"/>
      <c r="V42" s="56">
        <f>Worksheet!BC44</f>
        <v>21027.85</v>
      </c>
    </row>
    <row r="43" spans="1:22" x14ac:dyDescent="0.2">
      <c r="A43" s="7">
        <f>Worksheet!A45</f>
        <v>1917</v>
      </c>
      <c r="B43" s="48" t="str">
        <f>Worksheet!B45</f>
        <v>Boyer Valley</v>
      </c>
      <c r="D43" s="56">
        <f>Worksheet!Z45</f>
        <v>270713.44</v>
      </c>
      <c r="E43" s="56"/>
      <c r="F43" s="56">
        <f>Worksheet!AA45</f>
        <v>0</v>
      </c>
      <c r="G43" s="56"/>
      <c r="H43" s="56">
        <f>Worksheet!AB45</f>
        <v>270713.44</v>
      </c>
      <c r="I43" s="56"/>
      <c r="J43" s="56">
        <f>Worksheet!AB45-Worksheet!S45</f>
        <v>8643.4400000000023</v>
      </c>
      <c r="K43" s="56"/>
      <c r="L43" s="56">
        <f>Worksheet!AL45</f>
        <v>14848.04</v>
      </c>
      <c r="M43" s="11"/>
      <c r="N43" s="56">
        <f>Worksheet!AQ45</f>
        <v>268204.09999999998</v>
      </c>
      <c r="O43" s="56"/>
      <c r="P43" s="56">
        <f>Worksheet!AR45</f>
        <v>2509.3400000000256</v>
      </c>
      <c r="Q43" s="56"/>
      <c r="R43" s="56">
        <f>Worksheet!AS45</f>
        <v>270713.44</v>
      </c>
      <c r="S43" s="56"/>
      <c r="T43" s="56">
        <f t="shared" si="0"/>
        <v>0</v>
      </c>
      <c r="U43" s="56"/>
      <c r="V43" s="56">
        <f>Worksheet!BC45</f>
        <v>14909.12</v>
      </c>
    </row>
    <row r="44" spans="1:22" x14ac:dyDescent="0.2">
      <c r="A44" s="7">
        <f>Worksheet!A46</f>
        <v>846</v>
      </c>
      <c r="B44" s="48" t="str">
        <f>Worksheet!B46</f>
        <v>Brooklyn-Guernsey-Malcom</v>
      </c>
      <c r="D44" s="56">
        <f>Worksheet!Z46</f>
        <v>293458.93</v>
      </c>
      <c r="E44" s="56"/>
      <c r="F44" s="56">
        <f>Worksheet!AA46</f>
        <v>0</v>
      </c>
      <c r="G44" s="56"/>
      <c r="H44" s="56">
        <f>Worksheet!AB46</f>
        <v>293458.93</v>
      </c>
      <c r="I44" s="56"/>
      <c r="J44" s="56">
        <f>Worksheet!AB46-Worksheet!S46</f>
        <v>1632.929999999993</v>
      </c>
      <c r="K44" s="56"/>
      <c r="L44" s="56">
        <f>Worksheet!AL46</f>
        <v>21359</v>
      </c>
      <c r="M44" s="11"/>
      <c r="N44" s="56">
        <f>Worksheet!AQ46</f>
        <v>295222.15000000002</v>
      </c>
      <c r="O44" s="56"/>
      <c r="P44" s="56">
        <f>Worksheet!AR46</f>
        <v>0</v>
      </c>
      <c r="Q44" s="56"/>
      <c r="R44" s="56">
        <f>Worksheet!AS46</f>
        <v>295222.15000000002</v>
      </c>
      <c r="S44" s="56"/>
      <c r="T44" s="56">
        <f t="shared" si="0"/>
        <v>1763.2200000000303</v>
      </c>
      <c r="U44" s="56"/>
      <c r="V44" s="56">
        <f>Worksheet!BC46</f>
        <v>20961.98</v>
      </c>
    </row>
    <row r="45" spans="1:22" x14ac:dyDescent="0.2">
      <c r="A45" s="7">
        <f>Worksheet!A47</f>
        <v>882</v>
      </c>
      <c r="B45" s="48" t="str">
        <f>Worksheet!B47</f>
        <v>Burlington</v>
      </c>
      <c r="D45" s="56">
        <f>Worksheet!Z47</f>
        <v>2458501.44</v>
      </c>
      <c r="E45" s="56"/>
      <c r="F45" s="56">
        <f>Worksheet!AA47</f>
        <v>0</v>
      </c>
      <c r="G45" s="56"/>
      <c r="H45" s="56">
        <f>Worksheet!AB47</f>
        <v>2458501.44</v>
      </c>
      <c r="I45" s="56"/>
      <c r="J45" s="56">
        <f>Worksheet!AB47-Worksheet!S47</f>
        <v>148689.43999999994</v>
      </c>
      <c r="K45" s="56"/>
      <c r="L45" s="56">
        <f>Worksheet!AL47</f>
        <v>148491.66</v>
      </c>
      <c r="M45" s="11"/>
      <c r="N45" s="56">
        <f>Worksheet!AQ47</f>
        <v>2524253.5099999998</v>
      </c>
      <c r="O45" s="56"/>
      <c r="P45" s="56">
        <f>Worksheet!AR47</f>
        <v>0</v>
      </c>
      <c r="Q45" s="56"/>
      <c r="R45" s="56">
        <f>Worksheet!AS47</f>
        <v>2524253.5099999998</v>
      </c>
      <c r="S45" s="56"/>
      <c r="T45" s="56">
        <f t="shared" si="0"/>
        <v>65752.069999999832</v>
      </c>
      <c r="U45" s="56"/>
      <c r="V45" s="56">
        <f>Worksheet!BC47</f>
        <v>153118.31</v>
      </c>
    </row>
    <row r="46" spans="1:22" x14ac:dyDescent="0.2">
      <c r="A46" s="7">
        <f>Worksheet!A48</f>
        <v>916</v>
      </c>
      <c r="B46" s="57" t="str">
        <f>Worksheet!B48</f>
        <v>CAL</v>
      </c>
      <c r="C46" s="11"/>
      <c r="D46" s="58">
        <f>Worksheet!Z48</f>
        <v>169043.27</v>
      </c>
      <c r="E46" s="58"/>
      <c r="F46" s="58">
        <f>Worksheet!AA48</f>
        <v>0</v>
      </c>
      <c r="G46" s="58"/>
      <c r="H46" s="58">
        <f>Worksheet!AB48</f>
        <v>169043.27</v>
      </c>
      <c r="I46" s="58"/>
      <c r="J46" s="58">
        <f>Worksheet!AB48-Worksheet!S48</f>
        <v>4689.2699999999895</v>
      </c>
      <c r="K46" s="58"/>
      <c r="L46" s="58">
        <f>Worksheet!AL48</f>
        <v>11877.45</v>
      </c>
      <c r="M46" s="11"/>
      <c r="N46" s="58">
        <f>Worksheet!AQ48</f>
        <v>172197.13</v>
      </c>
      <c r="O46" s="58"/>
      <c r="P46" s="58">
        <f>Worksheet!AR48</f>
        <v>0</v>
      </c>
      <c r="Q46" s="58"/>
      <c r="R46" s="58">
        <f>Worksheet!AS48</f>
        <v>172197.13</v>
      </c>
      <c r="S46" s="58"/>
      <c r="T46" s="58">
        <f t="shared" si="0"/>
        <v>3153.8600000000151</v>
      </c>
      <c r="U46" s="58"/>
      <c r="V46" s="58">
        <f>Worksheet!BC48</f>
        <v>12115.76</v>
      </c>
    </row>
    <row r="47" spans="1:22" x14ac:dyDescent="0.2">
      <c r="A47" s="7">
        <f>Worksheet!A49</f>
        <v>914</v>
      </c>
      <c r="B47" s="48" t="str">
        <f>Worksheet!B49</f>
        <v>CAM</v>
      </c>
      <c r="D47" s="56">
        <f>Worksheet!Z49</f>
        <v>258952.17</v>
      </c>
      <c r="E47" s="56"/>
      <c r="F47" s="56">
        <f>Worksheet!AA49</f>
        <v>0</v>
      </c>
      <c r="G47" s="56"/>
      <c r="H47" s="56">
        <f>Worksheet!AB49</f>
        <v>258952.17</v>
      </c>
      <c r="I47" s="56"/>
      <c r="J47" s="56">
        <f>Worksheet!AB49-Worksheet!S49</f>
        <v>13091.170000000013</v>
      </c>
      <c r="K47" s="56"/>
      <c r="L47" s="56">
        <f>Worksheet!AL49</f>
        <v>13556.83</v>
      </c>
      <c r="M47" s="11"/>
      <c r="N47" s="56">
        <f>Worksheet!AQ49</f>
        <v>251144.67</v>
      </c>
      <c r="O47" s="56"/>
      <c r="P47" s="56">
        <f>Worksheet!AR49</f>
        <v>7807.5</v>
      </c>
      <c r="Q47" s="56"/>
      <c r="R47" s="56">
        <f>Worksheet!AS49</f>
        <v>258952.17</v>
      </c>
      <c r="S47" s="56"/>
      <c r="T47" s="56">
        <f t="shared" si="0"/>
        <v>0</v>
      </c>
      <c r="U47" s="56"/>
      <c r="V47" s="56">
        <f>Worksheet!BC49</f>
        <v>13556.83</v>
      </c>
    </row>
    <row r="48" spans="1:22" x14ac:dyDescent="0.2">
      <c r="A48" s="7">
        <f>Worksheet!A50</f>
        <v>918</v>
      </c>
      <c r="B48" s="48" t="str">
        <f>Worksheet!B50</f>
        <v>Calamus-Wheatland</v>
      </c>
      <c r="D48" s="56">
        <f>Worksheet!Z50</f>
        <v>279949.23</v>
      </c>
      <c r="E48" s="56"/>
      <c r="F48" s="56">
        <f>Worksheet!AA50</f>
        <v>0</v>
      </c>
      <c r="G48" s="56"/>
      <c r="H48" s="56">
        <f>Worksheet!AB50</f>
        <v>279949.23</v>
      </c>
      <c r="I48" s="56"/>
      <c r="J48" s="56">
        <f>Worksheet!AB50-Worksheet!S50</f>
        <v>17824.229999999981</v>
      </c>
      <c r="K48" s="56"/>
      <c r="L48" s="56">
        <f>Worksheet!AL50</f>
        <v>12892.99</v>
      </c>
      <c r="M48" s="11"/>
      <c r="N48" s="56">
        <f>Worksheet!AQ50</f>
        <v>262392.53000000003</v>
      </c>
      <c r="O48" s="56"/>
      <c r="P48" s="56">
        <f>Worksheet!AR50</f>
        <v>17556.699999999953</v>
      </c>
      <c r="Q48" s="56"/>
      <c r="R48" s="56">
        <f>Worksheet!AS50</f>
        <v>279949.23</v>
      </c>
      <c r="S48" s="56"/>
      <c r="T48" s="56">
        <f t="shared" si="0"/>
        <v>0</v>
      </c>
      <c r="U48" s="56"/>
      <c r="V48" s="56">
        <f>Worksheet!BC50</f>
        <v>12892.99</v>
      </c>
    </row>
    <row r="49" spans="1:22" x14ac:dyDescent="0.2">
      <c r="A49" s="7">
        <f>Worksheet!A51</f>
        <v>936</v>
      </c>
      <c r="B49" s="48" t="str">
        <f>Worksheet!B51</f>
        <v>Camanche</v>
      </c>
      <c r="D49" s="56">
        <f>Worksheet!Z51</f>
        <v>491968.2</v>
      </c>
      <c r="E49" s="56"/>
      <c r="F49" s="56">
        <f>Worksheet!AA51</f>
        <v>0</v>
      </c>
      <c r="G49" s="56"/>
      <c r="H49" s="56">
        <f>Worksheet!AB51</f>
        <v>491968.2</v>
      </c>
      <c r="I49" s="56"/>
      <c r="J49" s="56">
        <f>Worksheet!AB51-Worksheet!S51</f>
        <v>6739.2000000000116</v>
      </c>
      <c r="K49" s="56"/>
      <c r="L49" s="56">
        <f>Worksheet!AL51</f>
        <v>24778.86</v>
      </c>
      <c r="M49" s="11"/>
      <c r="N49" s="56">
        <f>Worksheet!AQ51</f>
        <v>520844.57</v>
      </c>
      <c r="O49" s="56"/>
      <c r="P49" s="56">
        <f>Worksheet!AR51</f>
        <v>0</v>
      </c>
      <c r="Q49" s="56"/>
      <c r="R49" s="56">
        <f>Worksheet!AS51</f>
        <v>520844.57</v>
      </c>
      <c r="S49" s="56"/>
      <c r="T49" s="56">
        <f t="shared" si="0"/>
        <v>28876.369999999995</v>
      </c>
      <c r="U49" s="56"/>
      <c r="V49" s="56">
        <f>Worksheet!BC51</f>
        <v>26378.01</v>
      </c>
    </row>
    <row r="50" spans="1:22" x14ac:dyDescent="0.2">
      <c r="A50" s="7">
        <f>Worksheet!A52</f>
        <v>977</v>
      </c>
      <c r="B50" s="48" t="str">
        <f>Worksheet!B52</f>
        <v>Cardinal</v>
      </c>
      <c r="D50" s="56">
        <f>Worksheet!Z52</f>
        <v>334715.46999999997</v>
      </c>
      <c r="E50" s="56"/>
      <c r="F50" s="56">
        <f>Worksheet!AA52</f>
        <v>457.53000000002794</v>
      </c>
      <c r="G50" s="56"/>
      <c r="H50" s="56">
        <f>Worksheet!AB52</f>
        <v>335173</v>
      </c>
      <c r="I50" s="56"/>
      <c r="J50" s="56">
        <f>Worksheet!AB52-Worksheet!S52</f>
        <v>0</v>
      </c>
      <c r="K50" s="56"/>
      <c r="L50" s="56">
        <f>Worksheet!AL52</f>
        <v>18090</v>
      </c>
      <c r="M50" s="11"/>
      <c r="N50" s="56">
        <f>Worksheet!AQ52</f>
        <v>356206.27</v>
      </c>
      <c r="O50" s="56"/>
      <c r="P50" s="56">
        <f>Worksheet!AR52</f>
        <v>0</v>
      </c>
      <c r="Q50" s="56"/>
      <c r="R50" s="56">
        <f>Worksheet!AS52</f>
        <v>356206.27</v>
      </c>
      <c r="S50" s="56"/>
      <c r="T50" s="56">
        <f t="shared" si="0"/>
        <v>21033.270000000019</v>
      </c>
      <c r="U50" s="56"/>
      <c r="V50" s="56">
        <f>Worksheet!BC52</f>
        <v>19222.48</v>
      </c>
    </row>
    <row r="51" spans="1:22" x14ac:dyDescent="0.2">
      <c r="A51" s="7">
        <f>Worksheet!A53</f>
        <v>981</v>
      </c>
      <c r="B51" s="57" t="str">
        <f>Worksheet!B53</f>
        <v>Carlisle</v>
      </c>
      <c r="C51" s="11"/>
      <c r="D51" s="58">
        <f>Worksheet!Z53</f>
        <v>930200.29</v>
      </c>
      <c r="E51" s="58"/>
      <c r="F51" s="58">
        <f>Worksheet!AA53</f>
        <v>0</v>
      </c>
      <c r="G51" s="58"/>
      <c r="H51" s="58">
        <f>Worksheet!AB53</f>
        <v>930200.29</v>
      </c>
      <c r="I51" s="58"/>
      <c r="J51" s="58">
        <f>Worksheet!AB53-Worksheet!S53</f>
        <v>39478.290000000037</v>
      </c>
      <c r="K51" s="58"/>
      <c r="L51" s="58">
        <f>Worksheet!AL53</f>
        <v>42978.77</v>
      </c>
      <c r="M51" s="11"/>
      <c r="N51" s="58">
        <f>Worksheet!AQ53</f>
        <v>976595.66</v>
      </c>
      <c r="O51" s="58"/>
      <c r="P51" s="58">
        <f>Worksheet!AR53</f>
        <v>0</v>
      </c>
      <c r="Q51" s="58"/>
      <c r="R51" s="58">
        <f>Worksheet!AS53</f>
        <v>976595.66</v>
      </c>
      <c r="S51" s="58"/>
      <c r="T51" s="58">
        <f t="shared" si="0"/>
        <v>46395.369999999995</v>
      </c>
      <c r="U51" s="58"/>
      <c r="V51" s="58">
        <f>Worksheet!BC53</f>
        <v>45602.39</v>
      </c>
    </row>
    <row r="52" spans="1:22" x14ac:dyDescent="0.2">
      <c r="A52" s="7">
        <f>Worksheet!A54</f>
        <v>999</v>
      </c>
      <c r="B52" s="48" t="str">
        <f>Worksheet!B54</f>
        <v>Carroll</v>
      </c>
      <c r="D52" s="56">
        <f>Worksheet!Z54</f>
        <v>878958.57</v>
      </c>
      <c r="E52" s="56"/>
      <c r="F52" s="56">
        <f>Worksheet!AA54</f>
        <v>0</v>
      </c>
      <c r="G52" s="56"/>
      <c r="H52" s="56">
        <f>Worksheet!AB54</f>
        <v>878958.57</v>
      </c>
      <c r="I52" s="56"/>
      <c r="J52" s="56">
        <f>Worksheet!AB54-Worksheet!S54</f>
        <v>20647.569999999949</v>
      </c>
      <c r="K52" s="56"/>
      <c r="L52" s="56">
        <f>Worksheet!AL54</f>
        <v>40613.300000000003</v>
      </c>
      <c r="M52" s="11"/>
      <c r="N52" s="56">
        <f>Worksheet!AQ54</f>
        <v>897783.66</v>
      </c>
      <c r="O52" s="56"/>
      <c r="P52" s="56">
        <f>Worksheet!AR54</f>
        <v>0</v>
      </c>
      <c r="Q52" s="56"/>
      <c r="R52" s="56">
        <f>Worksheet!AS54</f>
        <v>897783.66</v>
      </c>
      <c r="S52" s="56"/>
      <c r="T52" s="56">
        <f t="shared" si="0"/>
        <v>18825.090000000084</v>
      </c>
      <c r="U52" s="56"/>
      <c r="V52" s="56">
        <f>Worksheet!BC54</f>
        <v>42038.879999999997</v>
      </c>
    </row>
    <row r="53" spans="1:22" x14ac:dyDescent="0.2">
      <c r="A53" s="7">
        <f>Worksheet!A55</f>
        <v>1044</v>
      </c>
      <c r="B53" s="48" t="str">
        <f>Worksheet!B55</f>
        <v>Cedar Falls</v>
      </c>
      <c r="D53" s="56">
        <f>Worksheet!Z55</f>
        <v>2560539.84</v>
      </c>
      <c r="E53" s="56"/>
      <c r="F53" s="56">
        <f>Worksheet!AA55</f>
        <v>0</v>
      </c>
      <c r="G53" s="56"/>
      <c r="H53" s="56">
        <f>Worksheet!AB55</f>
        <v>2560539.84</v>
      </c>
      <c r="I53" s="56"/>
      <c r="J53" s="56">
        <f>Worksheet!AB55-Worksheet!S55</f>
        <v>141581.83999999985</v>
      </c>
      <c r="K53" s="56"/>
      <c r="L53" s="56">
        <f>Worksheet!AL55</f>
        <v>194255.91</v>
      </c>
      <c r="M53" s="11"/>
      <c r="N53" s="56">
        <f>Worksheet!AQ55</f>
        <v>2802031.5</v>
      </c>
      <c r="O53" s="56"/>
      <c r="P53" s="56">
        <f>Worksheet!AR55</f>
        <v>0</v>
      </c>
      <c r="Q53" s="56"/>
      <c r="R53" s="56">
        <f>Worksheet!AS55</f>
        <v>2802031.5</v>
      </c>
      <c r="S53" s="56"/>
      <c r="T53" s="56">
        <f t="shared" si="0"/>
        <v>241491.66000000015</v>
      </c>
      <c r="U53" s="56"/>
      <c r="V53" s="56">
        <f>Worksheet!BC55</f>
        <v>209813.67</v>
      </c>
    </row>
    <row r="54" spans="1:22" x14ac:dyDescent="0.2">
      <c r="A54" s="7">
        <f>Worksheet!A56</f>
        <v>1053</v>
      </c>
      <c r="B54" s="48" t="str">
        <f>Worksheet!B56</f>
        <v>Cedar Rapids</v>
      </c>
      <c r="D54" s="56">
        <f>Worksheet!Z56</f>
        <v>8771965.9900000002</v>
      </c>
      <c r="E54" s="56"/>
      <c r="F54" s="56">
        <f>Worksheet!AA56</f>
        <v>0</v>
      </c>
      <c r="G54" s="56"/>
      <c r="H54" s="56">
        <f>Worksheet!AB56</f>
        <v>8771965.9900000002</v>
      </c>
      <c r="I54" s="56"/>
      <c r="J54" s="56">
        <f>Worksheet!AB56-Worksheet!S56</f>
        <v>280486.99000000022</v>
      </c>
      <c r="K54" s="56"/>
      <c r="L54" s="56">
        <f>Worksheet!AL56</f>
        <v>493538.18</v>
      </c>
      <c r="M54" s="11"/>
      <c r="N54" s="56">
        <f>Worksheet!AQ56</f>
        <v>9214539.5299999993</v>
      </c>
      <c r="O54" s="56"/>
      <c r="P54" s="56">
        <f>Worksheet!AR56</f>
        <v>0</v>
      </c>
      <c r="Q54" s="56"/>
      <c r="R54" s="56">
        <f>Worksheet!AS56</f>
        <v>9214539.5299999993</v>
      </c>
      <c r="S54" s="56"/>
      <c r="T54" s="56">
        <f t="shared" si="0"/>
        <v>442573.53999999911</v>
      </c>
      <c r="U54" s="56"/>
      <c r="V54" s="56">
        <f>Worksheet!BC56</f>
        <v>520307.41</v>
      </c>
    </row>
    <row r="55" spans="1:22" x14ac:dyDescent="0.2">
      <c r="A55" s="7">
        <f>Worksheet!A57</f>
        <v>1062</v>
      </c>
      <c r="B55" s="48" t="str">
        <f>Worksheet!B57</f>
        <v>Center Point-Urbana</v>
      </c>
      <c r="D55" s="56">
        <f>Worksheet!Z57</f>
        <v>701569.3</v>
      </c>
      <c r="E55" s="56"/>
      <c r="F55" s="56">
        <f>Worksheet!AA57</f>
        <v>0</v>
      </c>
      <c r="G55" s="56"/>
      <c r="H55" s="56">
        <f>Worksheet!AB57</f>
        <v>701569.3</v>
      </c>
      <c r="I55" s="56"/>
      <c r="J55" s="56">
        <f>Worksheet!AB57-Worksheet!S57</f>
        <v>30741.300000000047</v>
      </c>
      <c r="K55" s="56"/>
      <c r="L55" s="56">
        <f>Worksheet!AL57</f>
        <v>36181.81</v>
      </c>
      <c r="M55" s="11"/>
      <c r="N55" s="56">
        <f>Worksheet!AQ57</f>
        <v>738691.3</v>
      </c>
      <c r="O55" s="56"/>
      <c r="P55" s="56">
        <f>Worksheet!AR57</f>
        <v>0</v>
      </c>
      <c r="Q55" s="56"/>
      <c r="R55" s="56">
        <f>Worksheet!AS57</f>
        <v>738691.3</v>
      </c>
      <c r="S55" s="56"/>
      <c r="T55" s="56">
        <f t="shared" si="0"/>
        <v>37122</v>
      </c>
      <c r="U55" s="56"/>
      <c r="V55" s="56">
        <f>Worksheet!BC57</f>
        <v>38239.629999999997</v>
      </c>
    </row>
    <row r="56" spans="1:22" x14ac:dyDescent="0.2">
      <c r="A56" s="7">
        <f>Worksheet!A58</f>
        <v>1071</v>
      </c>
      <c r="B56" s="57" t="str">
        <f>Worksheet!B58</f>
        <v>Centerville</v>
      </c>
      <c r="C56" s="11"/>
      <c r="D56" s="58">
        <f>Worksheet!Z58</f>
        <v>744373.58</v>
      </c>
      <c r="E56" s="58"/>
      <c r="F56" s="58">
        <f>Worksheet!AA58</f>
        <v>0</v>
      </c>
      <c r="G56" s="58"/>
      <c r="H56" s="58">
        <f>Worksheet!AB58</f>
        <v>744373.58</v>
      </c>
      <c r="I56" s="58"/>
      <c r="J56" s="58">
        <f>Worksheet!AB58-Worksheet!S58</f>
        <v>23384.579999999958</v>
      </c>
      <c r="K56" s="58"/>
      <c r="L56" s="58">
        <f>Worksheet!AL58</f>
        <v>41954.44</v>
      </c>
      <c r="M56" s="11"/>
      <c r="N56" s="58">
        <f>Worksheet!AQ58</f>
        <v>758904.94</v>
      </c>
      <c r="O56" s="58"/>
      <c r="P56" s="58">
        <f>Worksheet!AR58</f>
        <v>0</v>
      </c>
      <c r="Q56" s="58"/>
      <c r="R56" s="58">
        <f>Worksheet!AS58</f>
        <v>758904.94</v>
      </c>
      <c r="S56" s="58"/>
      <c r="T56" s="58">
        <f t="shared" si="0"/>
        <v>14531.359999999986</v>
      </c>
      <c r="U56" s="58"/>
      <c r="V56" s="58">
        <f>Worksheet!BC58</f>
        <v>42973.33</v>
      </c>
    </row>
    <row r="57" spans="1:22" x14ac:dyDescent="0.2">
      <c r="A57" s="7">
        <f>Worksheet!A59</f>
        <v>1080</v>
      </c>
      <c r="B57" s="48" t="str">
        <f>Worksheet!B59</f>
        <v>Central</v>
      </c>
      <c r="D57" s="56">
        <f>Worksheet!Z59</f>
        <v>261335.67999999999</v>
      </c>
      <c r="E57" s="56"/>
      <c r="F57" s="56">
        <f>Worksheet!AA59</f>
        <v>0</v>
      </c>
      <c r="G57" s="56"/>
      <c r="H57" s="56">
        <f>Worksheet!AB59</f>
        <v>261335.67999999999</v>
      </c>
      <c r="I57" s="56"/>
      <c r="J57" s="56">
        <f>Worksheet!AB59-Worksheet!S59</f>
        <v>6250.679999999993</v>
      </c>
      <c r="K57" s="56"/>
      <c r="L57" s="56">
        <f>Worksheet!AL59</f>
        <v>15429.26</v>
      </c>
      <c r="M57" s="11"/>
      <c r="N57" s="56">
        <f>Worksheet!AQ59</f>
        <v>262703.48</v>
      </c>
      <c r="O57" s="56"/>
      <c r="P57" s="56">
        <f>Worksheet!AR59</f>
        <v>0</v>
      </c>
      <c r="Q57" s="56"/>
      <c r="R57" s="56">
        <f>Worksheet!AS59</f>
        <v>262703.48</v>
      </c>
      <c r="S57" s="56"/>
      <c r="T57" s="56">
        <f t="shared" si="0"/>
        <v>1367.7999999999884</v>
      </c>
      <c r="U57" s="56"/>
      <c r="V57" s="56">
        <f>Worksheet!BC59</f>
        <v>15614.37</v>
      </c>
    </row>
    <row r="58" spans="1:22" x14ac:dyDescent="0.2">
      <c r="A58" s="7">
        <f>Worksheet!A60</f>
        <v>1089</v>
      </c>
      <c r="B58" s="48" t="str">
        <f>Worksheet!B60</f>
        <v>Central City</v>
      </c>
      <c r="D58" s="56">
        <f>Worksheet!Z60</f>
        <v>285177.81</v>
      </c>
      <c r="E58" s="56"/>
      <c r="F58" s="56">
        <f>Worksheet!AA60</f>
        <v>0</v>
      </c>
      <c r="G58" s="56"/>
      <c r="H58" s="56">
        <f>Worksheet!AB60</f>
        <v>285177.81</v>
      </c>
      <c r="I58" s="56"/>
      <c r="J58" s="56">
        <f>Worksheet!AB60-Worksheet!S60</f>
        <v>15240.809999999998</v>
      </c>
      <c r="K58" s="56"/>
      <c r="L58" s="56">
        <f>Worksheet!AL60</f>
        <v>13465.78</v>
      </c>
      <c r="M58" s="11"/>
      <c r="N58" s="56">
        <f>Worksheet!AQ60</f>
        <v>289871.34000000003</v>
      </c>
      <c r="O58" s="56"/>
      <c r="P58" s="56">
        <f>Worksheet!AR60</f>
        <v>0</v>
      </c>
      <c r="Q58" s="56"/>
      <c r="R58" s="56">
        <f>Worksheet!AS60</f>
        <v>289871.34000000003</v>
      </c>
      <c r="S58" s="56"/>
      <c r="T58" s="56">
        <f t="shared" si="0"/>
        <v>4693.5300000000279</v>
      </c>
      <c r="U58" s="56"/>
      <c r="V58" s="56">
        <f>Worksheet!BC60</f>
        <v>13818.85</v>
      </c>
    </row>
    <row r="59" spans="1:22" x14ac:dyDescent="0.2">
      <c r="A59" s="7">
        <f>Worksheet!A61</f>
        <v>1082</v>
      </c>
      <c r="B59" s="48" t="str">
        <f>Worksheet!B61</f>
        <v>Central Clinton</v>
      </c>
      <c r="D59" s="56">
        <f>Worksheet!Z61</f>
        <v>822122.14</v>
      </c>
      <c r="E59" s="56"/>
      <c r="F59" s="56">
        <f>Worksheet!AA61</f>
        <v>0</v>
      </c>
      <c r="G59" s="56"/>
      <c r="H59" s="56">
        <f>Worksheet!AB61</f>
        <v>822122.14</v>
      </c>
      <c r="I59" s="56"/>
      <c r="J59" s="56">
        <f>Worksheet!AB61-Worksheet!S61</f>
        <v>11255.140000000014</v>
      </c>
      <c r="K59" s="56"/>
      <c r="L59" s="56">
        <f>Worksheet!AL61</f>
        <v>40587.4</v>
      </c>
      <c r="M59" s="11"/>
      <c r="N59" s="56">
        <f>Worksheet!AQ61</f>
        <v>884711.66</v>
      </c>
      <c r="O59" s="56"/>
      <c r="P59" s="56">
        <f>Worksheet!AR61</f>
        <v>0</v>
      </c>
      <c r="Q59" s="56"/>
      <c r="R59" s="56">
        <f>Worksheet!AS61</f>
        <v>884711.66</v>
      </c>
      <c r="S59" s="56"/>
      <c r="T59" s="56">
        <f t="shared" si="0"/>
        <v>62589.520000000019</v>
      </c>
      <c r="U59" s="56"/>
      <c r="V59" s="56">
        <f>Worksheet!BC61</f>
        <v>43862.34</v>
      </c>
    </row>
    <row r="60" spans="1:22" x14ac:dyDescent="0.2">
      <c r="A60" s="7">
        <f>Worksheet!A62</f>
        <v>1093</v>
      </c>
      <c r="B60" s="48" t="str">
        <f>Worksheet!B62</f>
        <v>Central Decatur</v>
      </c>
      <c r="D60" s="56">
        <f>Worksheet!Z62</f>
        <v>378245.76</v>
      </c>
      <c r="E60" s="56"/>
      <c r="F60" s="56">
        <f>Worksheet!AA62</f>
        <v>0</v>
      </c>
      <c r="G60" s="56"/>
      <c r="H60" s="56">
        <f>Worksheet!AB62</f>
        <v>378245.76</v>
      </c>
      <c r="I60" s="56"/>
      <c r="J60" s="56">
        <f>Worksheet!AB62-Worksheet!S62</f>
        <v>21662.760000000009</v>
      </c>
      <c r="K60" s="56"/>
      <c r="L60" s="56">
        <f>Worksheet!AL62</f>
        <v>21626.18</v>
      </c>
      <c r="M60" s="11"/>
      <c r="N60" s="56">
        <f>Worksheet!AQ62</f>
        <v>375417.84</v>
      </c>
      <c r="O60" s="56"/>
      <c r="P60" s="56">
        <f>Worksheet!AR62</f>
        <v>2827.9199999999837</v>
      </c>
      <c r="Q60" s="56"/>
      <c r="R60" s="56">
        <f>Worksheet!AS62</f>
        <v>378245.76</v>
      </c>
      <c r="S60" s="56"/>
      <c r="T60" s="56">
        <f t="shared" si="0"/>
        <v>0</v>
      </c>
      <c r="U60" s="56"/>
      <c r="V60" s="56">
        <f>Worksheet!BC62</f>
        <v>21652.76</v>
      </c>
    </row>
    <row r="61" spans="1:22" x14ac:dyDescent="0.2">
      <c r="A61" s="7">
        <f>Worksheet!A63</f>
        <v>1079</v>
      </c>
      <c r="B61" s="57" t="str">
        <f>Worksheet!B63</f>
        <v>Central Lee</v>
      </c>
      <c r="C61" s="11"/>
      <c r="D61" s="58">
        <f>Worksheet!Z63</f>
        <v>470410.67</v>
      </c>
      <c r="E61" s="58"/>
      <c r="F61" s="58">
        <f>Worksheet!AA63</f>
        <v>0</v>
      </c>
      <c r="G61" s="58"/>
      <c r="H61" s="58">
        <f>Worksheet!AB63</f>
        <v>470410.67</v>
      </c>
      <c r="I61" s="58"/>
      <c r="J61" s="58">
        <f>Worksheet!AB63-Worksheet!S63</f>
        <v>28112.669999999984</v>
      </c>
      <c r="K61" s="58"/>
      <c r="L61" s="58">
        <f>Worksheet!AL63</f>
        <v>25240.21</v>
      </c>
      <c r="M61" s="11"/>
      <c r="N61" s="58">
        <f>Worksheet!AQ63</f>
        <v>440948.3</v>
      </c>
      <c r="O61" s="58"/>
      <c r="P61" s="58">
        <f>Worksheet!AR63</f>
        <v>29462.369999999995</v>
      </c>
      <c r="Q61" s="58"/>
      <c r="R61" s="58">
        <f>Worksheet!AS63</f>
        <v>470410.67</v>
      </c>
      <c r="S61" s="58"/>
      <c r="T61" s="58">
        <f t="shared" si="0"/>
        <v>0</v>
      </c>
      <c r="U61" s="58"/>
      <c r="V61" s="58">
        <f>Worksheet!BC63</f>
        <v>25240.21</v>
      </c>
    </row>
    <row r="62" spans="1:22" x14ac:dyDescent="0.2">
      <c r="A62" s="7">
        <f>Worksheet!A64</f>
        <v>1095</v>
      </c>
      <c r="B62" s="48" t="str">
        <f>Worksheet!B64</f>
        <v>Central Lyon</v>
      </c>
      <c r="D62" s="56">
        <f>Worksheet!Z64</f>
        <v>363552.11</v>
      </c>
      <c r="E62" s="56"/>
      <c r="F62" s="56">
        <f>Worksheet!AA64</f>
        <v>0</v>
      </c>
      <c r="G62" s="56"/>
      <c r="H62" s="56">
        <f>Worksheet!AB64</f>
        <v>363552.11</v>
      </c>
      <c r="I62" s="56"/>
      <c r="J62" s="56">
        <f>Worksheet!AB64-Worksheet!S64</f>
        <v>5337.109999999986</v>
      </c>
      <c r="K62" s="56"/>
      <c r="L62" s="56">
        <f>Worksheet!AL64</f>
        <v>21943.27</v>
      </c>
      <c r="M62" s="11"/>
      <c r="N62" s="56">
        <f>Worksheet!AQ64</f>
        <v>388729.5</v>
      </c>
      <c r="O62" s="56"/>
      <c r="P62" s="56">
        <f>Worksheet!AR64</f>
        <v>0</v>
      </c>
      <c r="Q62" s="56"/>
      <c r="R62" s="56">
        <f>Worksheet!AS64</f>
        <v>388729.5</v>
      </c>
      <c r="S62" s="56"/>
      <c r="T62" s="56">
        <f t="shared" si="0"/>
        <v>25177.390000000014</v>
      </c>
      <c r="U62" s="56"/>
      <c r="V62" s="56">
        <f>Worksheet!BC64</f>
        <v>23396.83</v>
      </c>
    </row>
    <row r="63" spans="1:22" x14ac:dyDescent="0.2">
      <c r="A63" s="7">
        <f>Worksheet!A65</f>
        <v>4772</v>
      </c>
      <c r="B63" s="48" t="str">
        <f>Worksheet!B65</f>
        <v>Central Springs</v>
      </c>
      <c r="D63" s="56">
        <f>Worksheet!Z65</f>
        <v>491909.46</v>
      </c>
      <c r="E63" s="56"/>
      <c r="F63" s="56">
        <f>Worksheet!AA65</f>
        <v>0</v>
      </c>
      <c r="G63" s="56"/>
      <c r="H63" s="56">
        <f>Worksheet!AB65</f>
        <v>491909.46</v>
      </c>
      <c r="I63" s="56"/>
      <c r="J63" s="56">
        <f>Worksheet!AB65-Worksheet!S65</f>
        <v>17846.460000000021</v>
      </c>
      <c r="K63" s="56"/>
      <c r="L63" s="56">
        <f>Worksheet!AL65</f>
        <v>35033.370000000003</v>
      </c>
      <c r="M63" s="11"/>
      <c r="N63" s="56">
        <f>Worksheet!AQ65</f>
        <v>497762.81</v>
      </c>
      <c r="O63" s="56"/>
      <c r="P63" s="56">
        <f>Worksheet!AR65</f>
        <v>0</v>
      </c>
      <c r="Q63" s="56"/>
      <c r="R63" s="56">
        <f>Worksheet!AS65</f>
        <v>497762.81</v>
      </c>
      <c r="S63" s="56"/>
      <c r="T63" s="56">
        <f t="shared" si="0"/>
        <v>5853.3499999999767</v>
      </c>
      <c r="U63" s="56"/>
      <c r="V63" s="56">
        <f>Worksheet!BC65</f>
        <v>35395.51</v>
      </c>
    </row>
    <row r="64" spans="1:22" x14ac:dyDescent="0.2">
      <c r="A64" s="7">
        <f>Worksheet!A66</f>
        <v>1107</v>
      </c>
      <c r="B64" s="48" t="str">
        <f>Worksheet!B66</f>
        <v>Chariton</v>
      </c>
      <c r="D64" s="56">
        <f>Worksheet!Z66</f>
        <v>719082.74</v>
      </c>
      <c r="E64" s="56"/>
      <c r="F64" s="56">
        <f>Worksheet!AA66</f>
        <v>0</v>
      </c>
      <c r="G64" s="56"/>
      <c r="H64" s="56">
        <f>Worksheet!AB66</f>
        <v>719082.74</v>
      </c>
      <c r="I64" s="56"/>
      <c r="J64" s="56">
        <f>Worksheet!AB66-Worksheet!S66</f>
        <v>18363.739999999991</v>
      </c>
      <c r="K64" s="56"/>
      <c r="L64" s="56">
        <f>Worksheet!AL66</f>
        <v>41699.94</v>
      </c>
      <c r="M64" s="11"/>
      <c r="N64" s="56">
        <f>Worksheet!AQ66</f>
        <v>733190.47</v>
      </c>
      <c r="O64" s="56"/>
      <c r="P64" s="56">
        <f>Worksheet!AR66</f>
        <v>0</v>
      </c>
      <c r="Q64" s="56"/>
      <c r="R64" s="56">
        <f>Worksheet!AS66</f>
        <v>733190.47</v>
      </c>
      <c r="S64" s="56"/>
      <c r="T64" s="56">
        <f t="shared" si="0"/>
        <v>14107.729999999981</v>
      </c>
      <c r="U64" s="56"/>
      <c r="V64" s="56">
        <f>Worksheet!BC66</f>
        <v>42700.61</v>
      </c>
    </row>
    <row r="65" spans="1:22" x14ac:dyDescent="0.2">
      <c r="A65" s="7">
        <f>Worksheet!A67</f>
        <v>1116</v>
      </c>
      <c r="B65" s="48" t="str">
        <f>Worksheet!B67</f>
        <v>Charles City</v>
      </c>
      <c r="D65" s="56">
        <f>Worksheet!Z67</f>
        <v>847129.92</v>
      </c>
      <c r="E65" s="56"/>
      <c r="F65" s="56">
        <f>Worksheet!AA67</f>
        <v>0</v>
      </c>
      <c r="G65" s="56"/>
      <c r="H65" s="56">
        <f>Worksheet!AB67</f>
        <v>847129.92</v>
      </c>
      <c r="I65" s="56"/>
      <c r="J65" s="56">
        <f>Worksheet!AB67-Worksheet!S67</f>
        <v>48253.920000000042</v>
      </c>
      <c r="K65" s="56"/>
      <c r="L65" s="56">
        <f>Worksheet!AL67</f>
        <v>64594.07</v>
      </c>
      <c r="M65" s="11"/>
      <c r="N65" s="56">
        <f>Worksheet!AQ67</f>
        <v>861604.05</v>
      </c>
      <c r="O65" s="56"/>
      <c r="P65" s="56">
        <f>Worksheet!AR67</f>
        <v>0</v>
      </c>
      <c r="Q65" s="56"/>
      <c r="R65" s="56">
        <f>Worksheet!AS67</f>
        <v>861604.05</v>
      </c>
      <c r="S65" s="56"/>
      <c r="T65" s="56">
        <f t="shared" si="0"/>
        <v>14474.130000000005</v>
      </c>
      <c r="U65" s="56"/>
      <c r="V65" s="56">
        <f>Worksheet!BC67</f>
        <v>65447.519999999997</v>
      </c>
    </row>
    <row r="66" spans="1:22" x14ac:dyDescent="0.2">
      <c r="A66" s="7">
        <f>Worksheet!A68</f>
        <v>1134</v>
      </c>
      <c r="B66" s="57" t="str">
        <f>Worksheet!B68</f>
        <v>Charter Oak-Ute</v>
      </c>
      <c r="C66" s="11"/>
      <c r="D66" s="58">
        <f>Worksheet!Z68</f>
        <v>184286.05</v>
      </c>
      <c r="E66" s="58"/>
      <c r="F66" s="58">
        <f>Worksheet!AA68</f>
        <v>1001.9500000000116</v>
      </c>
      <c r="G66" s="58"/>
      <c r="H66" s="58">
        <f>Worksheet!AB68</f>
        <v>185288</v>
      </c>
      <c r="I66" s="58"/>
      <c r="J66" s="58">
        <f>Worksheet!AB68-Worksheet!S68</f>
        <v>0</v>
      </c>
      <c r="K66" s="58"/>
      <c r="L66" s="58">
        <f>Worksheet!AL68</f>
        <v>9971</v>
      </c>
      <c r="M66" s="11"/>
      <c r="N66" s="58">
        <f>Worksheet!AQ68</f>
        <v>193788.9</v>
      </c>
      <c r="O66" s="58"/>
      <c r="P66" s="58">
        <f>Worksheet!AR68</f>
        <v>0</v>
      </c>
      <c r="Q66" s="58"/>
      <c r="R66" s="58">
        <f>Worksheet!AS68</f>
        <v>193788.9</v>
      </c>
      <c r="S66" s="58"/>
      <c r="T66" s="58">
        <f t="shared" si="0"/>
        <v>8500.8999999999942</v>
      </c>
      <c r="U66" s="58"/>
      <c r="V66" s="58">
        <f>Worksheet!BC68</f>
        <v>10367.86</v>
      </c>
    </row>
    <row r="67" spans="1:22" x14ac:dyDescent="0.2">
      <c r="A67" s="7">
        <f>Worksheet!A69</f>
        <v>1152</v>
      </c>
      <c r="B67" s="48" t="str">
        <f>Worksheet!B69</f>
        <v>Cherokee</v>
      </c>
      <c r="D67" s="56">
        <f>Worksheet!Z69</f>
        <v>528413.68999999994</v>
      </c>
      <c r="E67" s="56"/>
      <c r="F67" s="56">
        <f>Worksheet!AA69</f>
        <v>0</v>
      </c>
      <c r="G67" s="56"/>
      <c r="H67" s="56">
        <f>Worksheet!AB69</f>
        <v>528413.68999999994</v>
      </c>
      <c r="I67" s="56"/>
      <c r="J67" s="56">
        <f>Worksheet!AB69-Worksheet!S69</f>
        <v>34161.689999999944</v>
      </c>
      <c r="K67" s="56"/>
      <c r="L67" s="56">
        <f>Worksheet!AL69</f>
        <v>31269.57</v>
      </c>
      <c r="M67" s="11"/>
      <c r="N67" s="56">
        <f>Worksheet!AQ69</f>
        <v>514072.44</v>
      </c>
      <c r="O67" s="56"/>
      <c r="P67" s="56">
        <f>Worksheet!AR69</f>
        <v>14341.249999999942</v>
      </c>
      <c r="Q67" s="56"/>
      <c r="R67" s="56">
        <f>Worksheet!AS69</f>
        <v>528413.68999999994</v>
      </c>
      <c r="S67" s="56"/>
      <c r="T67" s="56">
        <f t="shared" si="0"/>
        <v>0</v>
      </c>
      <c r="U67" s="56"/>
      <c r="V67" s="56">
        <f>Worksheet!BC69</f>
        <v>31269.57</v>
      </c>
    </row>
    <row r="68" spans="1:22" x14ac:dyDescent="0.2">
      <c r="A68" s="7">
        <f>Worksheet!A70</f>
        <v>1197</v>
      </c>
      <c r="B68" s="48" t="str">
        <f>Worksheet!B70</f>
        <v>Clarinda</v>
      </c>
      <c r="D68" s="56">
        <f>Worksheet!Z70</f>
        <v>490810.62</v>
      </c>
      <c r="E68" s="56"/>
      <c r="F68" s="56">
        <f>Worksheet!AA70</f>
        <v>0</v>
      </c>
      <c r="G68" s="56"/>
      <c r="H68" s="56">
        <f>Worksheet!AB70</f>
        <v>490810.62</v>
      </c>
      <c r="I68" s="56"/>
      <c r="J68" s="56">
        <f>Worksheet!AB70-Worksheet!S70</f>
        <v>18353.619999999995</v>
      </c>
      <c r="K68" s="56"/>
      <c r="L68" s="56">
        <f>Worksheet!AL70</f>
        <v>29051.61</v>
      </c>
      <c r="M68" s="11"/>
      <c r="N68" s="56">
        <f>Worksheet!AQ70</f>
        <v>525000.69999999995</v>
      </c>
      <c r="O68" s="56"/>
      <c r="P68" s="56">
        <f>Worksheet!AR70</f>
        <v>0</v>
      </c>
      <c r="Q68" s="56"/>
      <c r="R68" s="56">
        <f>Worksheet!AS70</f>
        <v>525000.69999999995</v>
      </c>
      <c r="S68" s="56"/>
      <c r="T68" s="56">
        <f t="shared" si="0"/>
        <v>34190.079999999958</v>
      </c>
      <c r="U68" s="56"/>
      <c r="V68" s="56">
        <f>Worksheet!BC70</f>
        <v>30991.51</v>
      </c>
    </row>
    <row r="69" spans="1:22" x14ac:dyDescent="0.2">
      <c r="A69" s="7">
        <f>Worksheet!A71</f>
        <v>1206</v>
      </c>
      <c r="B69" s="48" t="str">
        <f>Worksheet!B71</f>
        <v>Clarion-Goldfield</v>
      </c>
      <c r="D69" s="56">
        <f>Worksheet!Z71</f>
        <v>441521.98</v>
      </c>
      <c r="E69" s="56"/>
      <c r="F69" s="56">
        <f>Worksheet!AA71</f>
        <v>0</v>
      </c>
      <c r="G69" s="56"/>
      <c r="H69" s="56">
        <f>Worksheet!AB71</f>
        <v>441521.98</v>
      </c>
      <c r="I69" s="56"/>
      <c r="J69" s="56">
        <f>Worksheet!AB71-Worksheet!S71</f>
        <v>28549.979999999981</v>
      </c>
      <c r="K69" s="56"/>
      <c r="L69" s="56">
        <f>Worksheet!AL71</f>
        <v>27291.64</v>
      </c>
      <c r="M69" s="11"/>
      <c r="N69" s="56">
        <f>Worksheet!AQ71</f>
        <v>407677.69</v>
      </c>
      <c r="O69" s="56"/>
      <c r="P69" s="56">
        <f>Worksheet!AR71</f>
        <v>33844.289999999979</v>
      </c>
      <c r="Q69" s="56"/>
      <c r="R69" s="56">
        <f>Worksheet!AS71</f>
        <v>441521.98</v>
      </c>
      <c r="S69" s="56"/>
      <c r="T69" s="56">
        <f t="shared" si="0"/>
        <v>0</v>
      </c>
      <c r="U69" s="56"/>
      <c r="V69" s="56">
        <f>Worksheet!BC71</f>
        <v>27291.64</v>
      </c>
    </row>
    <row r="70" spans="1:22" x14ac:dyDescent="0.2">
      <c r="A70" s="7">
        <f>Worksheet!A72</f>
        <v>1211</v>
      </c>
      <c r="B70" s="48" t="str">
        <f>Worksheet!B72</f>
        <v>Clarke</v>
      </c>
      <c r="D70" s="56">
        <f>Worksheet!Z72</f>
        <v>771735.49</v>
      </c>
      <c r="E70" s="56"/>
      <c r="F70" s="56">
        <f>Worksheet!AA72</f>
        <v>0</v>
      </c>
      <c r="G70" s="56"/>
      <c r="H70" s="56">
        <f>Worksheet!AB72</f>
        <v>771735.49</v>
      </c>
      <c r="I70" s="56"/>
      <c r="J70" s="56">
        <f>Worksheet!AB72-Worksheet!S72</f>
        <v>55133.489999999991</v>
      </c>
      <c r="K70" s="56"/>
      <c r="L70" s="56">
        <f>Worksheet!AL72</f>
        <v>46377.24</v>
      </c>
      <c r="M70" s="11"/>
      <c r="N70" s="56">
        <f>Worksheet!AQ72</f>
        <v>799311.09</v>
      </c>
      <c r="O70" s="56"/>
      <c r="P70" s="56">
        <f>Worksheet!AR72</f>
        <v>0</v>
      </c>
      <c r="Q70" s="56"/>
      <c r="R70" s="56">
        <f>Worksheet!AS72</f>
        <v>799311.09</v>
      </c>
      <c r="S70" s="56"/>
      <c r="T70" s="56">
        <f t="shared" si="0"/>
        <v>27575.599999999977</v>
      </c>
      <c r="U70" s="56"/>
      <c r="V70" s="56">
        <f>Worksheet!BC72</f>
        <v>48125.26</v>
      </c>
    </row>
    <row r="71" spans="1:22" x14ac:dyDescent="0.2">
      <c r="A71" s="7">
        <f>Worksheet!A73</f>
        <v>1215</v>
      </c>
      <c r="B71" s="57" t="str">
        <f>Worksheet!B73</f>
        <v>Clarksville</v>
      </c>
      <c r="C71" s="11"/>
      <c r="D71" s="58">
        <f>Worksheet!Z73</f>
        <v>212990.04</v>
      </c>
      <c r="E71" s="58"/>
      <c r="F71" s="58">
        <f>Worksheet!AA73</f>
        <v>2242.9599999999919</v>
      </c>
      <c r="G71" s="58"/>
      <c r="H71" s="58">
        <f>Worksheet!AB73</f>
        <v>215233</v>
      </c>
      <c r="I71" s="58"/>
      <c r="J71" s="58">
        <f>Worksheet!AB73-Worksheet!S73</f>
        <v>0</v>
      </c>
      <c r="K71" s="58"/>
      <c r="L71" s="58">
        <f>Worksheet!AL73</f>
        <v>13947.01</v>
      </c>
      <c r="M71" s="11"/>
      <c r="N71" s="58">
        <f>Worksheet!AQ73</f>
        <v>216279.55</v>
      </c>
      <c r="O71" s="58"/>
      <c r="P71" s="58">
        <f>Worksheet!AR73</f>
        <v>0</v>
      </c>
      <c r="Q71" s="58"/>
      <c r="R71" s="58">
        <f>Worksheet!AS73</f>
        <v>216279.55</v>
      </c>
      <c r="S71" s="58"/>
      <c r="T71" s="58">
        <f t="shared" si="0"/>
        <v>1046.5499999999884</v>
      </c>
      <c r="U71" s="58"/>
      <c r="V71" s="58">
        <f>Worksheet!BC73</f>
        <v>14181.26</v>
      </c>
    </row>
    <row r="72" spans="1:22" x14ac:dyDescent="0.2">
      <c r="A72" s="7">
        <f>Worksheet!A74</f>
        <v>1218</v>
      </c>
      <c r="B72" s="48" t="str">
        <f>Worksheet!B74</f>
        <v>Clay Central-Everly</v>
      </c>
      <c r="D72" s="56">
        <f>Worksheet!Z74</f>
        <v>205219.8</v>
      </c>
      <c r="E72" s="56"/>
      <c r="F72" s="56">
        <f>Worksheet!AA74</f>
        <v>17550.200000000012</v>
      </c>
      <c r="G72" s="56"/>
      <c r="H72" s="56">
        <f>Worksheet!AB74</f>
        <v>222770</v>
      </c>
      <c r="I72" s="56"/>
      <c r="J72" s="56">
        <f>Worksheet!AB74-Worksheet!S74</f>
        <v>0</v>
      </c>
      <c r="K72" s="56"/>
      <c r="L72" s="56">
        <f>Worksheet!AL74</f>
        <v>12461</v>
      </c>
      <c r="M72" s="11"/>
      <c r="N72" s="56">
        <f>Worksheet!AQ74</f>
        <v>225676.55</v>
      </c>
      <c r="O72" s="56"/>
      <c r="P72" s="56">
        <f>Worksheet!AR74</f>
        <v>0</v>
      </c>
      <c r="Q72" s="56"/>
      <c r="R72" s="56">
        <f>Worksheet!AS74</f>
        <v>225676.55</v>
      </c>
      <c r="S72" s="56"/>
      <c r="T72" s="56">
        <f t="shared" ref="T72:T135" si="1">R72-H72</f>
        <v>2906.5499999999884</v>
      </c>
      <c r="U72" s="56"/>
      <c r="V72" s="56">
        <f>Worksheet!BC74</f>
        <v>12624.34</v>
      </c>
    </row>
    <row r="73" spans="1:22" x14ac:dyDescent="0.2">
      <c r="A73" s="7">
        <f>Worksheet!A75</f>
        <v>2763</v>
      </c>
      <c r="B73" s="48" t="str">
        <f>Worksheet!B75</f>
        <v>Clayton Ridge</v>
      </c>
      <c r="D73" s="56">
        <f>Worksheet!Z75</f>
        <v>340910.21</v>
      </c>
      <c r="E73" s="56"/>
      <c r="F73" s="56">
        <f>Worksheet!AA75</f>
        <v>0</v>
      </c>
      <c r="G73" s="56"/>
      <c r="H73" s="56">
        <f>Worksheet!AB75</f>
        <v>340910.21</v>
      </c>
      <c r="I73" s="56"/>
      <c r="J73" s="56">
        <f>Worksheet!AB75-Worksheet!S75</f>
        <v>4562.210000000021</v>
      </c>
      <c r="K73" s="56"/>
      <c r="L73" s="56">
        <f>Worksheet!AL75</f>
        <v>20095</v>
      </c>
      <c r="M73" s="11"/>
      <c r="N73" s="56">
        <f>Worksheet!AQ75</f>
        <v>357688.07</v>
      </c>
      <c r="O73" s="56"/>
      <c r="P73" s="56">
        <f>Worksheet!AR75</f>
        <v>0</v>
      </c>
      <c r="Q73" s="56"/>
      <c r="R73" s="56">
        <f>Worksheet!AS75</f>
        <v>357688.07</v>
      </c>
      <c r="S73" s="56"/>
      <c r="T73" s="56">
        <f t="shared" si="1"/>
        <v>16777.859999999986</v>
      </c>
      <c r="U73" s="56"/>
      <c r="V73" s="56">
        <f>Worksheet!BC75</f>
        <v>21082.400000000001</v>
      </c>
    </row>
    <row r="74" spans="1:22" x14ac:dyDescent="0.2">
      <c r="A74" s="7">
        <f>Worksheet!A76</f>
        <v>1221</v>
      </c>
      <c r="B74" s="48" t="str">
        <f>Worksheet!B76</f>
        <v>Clear Creek Amana</v>
      </c>
      <c r="D74" s="56">
        <f>Worksheet!Z76</f>
        <v>903086.96</v>
      </c>
      <c r="E74" s="56"/>
      <c r="F74" s="56">
        <f>Worksheet!AA76</f>
        <v>0</v>
      </c>
      <c r="G74" s="56"/>
      <c r="H74" s="56">
        <f>Worksheet!AB76</f>
        <v>903086.96</v>
      </c>
      <c r="I74" s="56"/>
      <c r="J74" s="56">
        <f>Worksheet!AB76-Worksheet!S76</f>
        <v>83842.959999999963</v>
      </c>
      <c r="K74" s="56"/>
      <c r="L74" s="56">
        <f>Worksheet!AL76</f>
        <v>47978.400000000001</v>
      </c>
      <c r="M74" s="11"/>
      <c r="N74" s="56">
        <f>Worksheet!AQ76</f>
        <v>972866.21</v>
      </c>
      <c r="O74" s="56"/>
      <c r="P74" s="56">
        <f>Worksheet!AR76</f>
        <v>0</v>
      </c>
      <c r="Q74" s="56"/>
      <c r="R74" s="56">
        <f>Worksheet!AS76</f>
        <v>972866.21</v>
      </c>
      <c r="S74" s="56"/>
      <c r="T74" s="56">
        <f t="shared" si="1"/>
        <v>69779.25</v>
      </c>
      <c r="U74" s="56"/>
      <c r="V74" s="56">
        <f>Worksheet!BC76</f>
        <v>51767.6</v>
      </c>
    </row>
    <row r="75" spans="1:22" x14ac:dyDescent="0.2">
      <c r="A75" s="7">
        <f>Worksheet!A77</f>
        <v>1233</v>
      </c>
      <c r="B75" s="48" t="str">
        <f>Worksheet!B77</f>
        <v>Clear Lake</v>
      </c>
      <c r="D75" s="56">
        <f>Worksheet!Z77</f>
        <v>652546.1</v>
      </c>
      <c r="E75" s="56"/>
      <c r="F75" s="56">
        <f>Worksheet!AA77</f>
        <v>0</v>
      </c>
      <c r="G75" s="56"/>
      <c r="H75" s="56">
        <f>Worksheet!AB77</f>
        <v>652546.1</v>
      </c>
      <c r="I75" s="56"/>
      <c r="J75" s="56">
        <f>Worksheet!AB77-Worksheet!S77</f>
        <v>13397.099999999977</v>
      </c>
      <c r="K75" s="56"/>
      <c r="L75" s="56">
        <f>Worksheet!AL77</f>
        <v>51319.71</v>
      </c>
      <c r="M75" s="11"/>
      <c r="N75" s="56">
        <f>Worksheet!AQ77</f>
        <v>686247.9</v>
      </c>
      <c r="O75" s="56"/>
      <c r="P75" s="56">
        <f>Worksheet!AR77</f>
        <v>0</v>
      </c>
      <c r="Q75" s="56"/>
      <c r="R75" s="56">
        <f>Worksheet!AS77</f>
        <v>686247.9</v>
      </c>
      <c r="S75" s="56"/>
      <c r="T75" s="56">
        <f t="shared" si="1"/>
        <v>33701.800000000047</v>
      </c>
      <c r="U75" s="56"/>
      <c r="V75" s="56">
        <f>Worksheet!BC77</f>
        <v>53459.91</v>
      </c>
    </row>
    <row r="76" spans="1:22" x14ac:dyDescent="0.2">
      <c r="A76" s="7">
        <f>Worksheet!A78</f>
        <v>1224</v>
      </c>
      <c r="B76" s="57" t="str">
        <f>Worksheet!B78</f>
        <v>Clearfield</v>
      </c>
      <c r="C76" s="11"/>
      <c r="D76" s="58">
        <f>Worksheet!Z78</f>
        <v>40708.080000000002</v>
      </c>
      <c r="E76" s="58"/>
      <c r="F76" s="58">
        <f>Worksheet!AA78</f>
        <v>1347.9199999999983</v>
      </c>
      <c r="G76" s="58"/>
      <c r="H76" s="58">
        <f>Worksheet!AB78</f>
        <v>42056</v>
      </c>
      <c r="I76" s="58"/>
      <c r="J76" s="58">
        <f>Worksheet!AB78-Worksheet!S78</f>
        <v>0</v>
      </c>
      <c r="K76" s="58"/>
      <c r="L76" s="58">
        <f>Worksheet!AL78</f>
        <v>2662</v>
      </c>
      <c r="M76" s="11"/>
      <c r="N76" s="58">
        <f>Worksheet!AQ78</f>
        <v>46522.27</v>
      </c>
      <c r="O76" s="58"/>
      <c r="P76" s="58">
        <f>Worksheet!AR78</f>
        <v>0</v>
      </c>
      <c r="Q76" s="58"/>
      <c r="R76" s="58">
        <f>Worksheet!AS78</f>
        <v>46522.27</v>
      </c>
      <c r="S76" s="58"/>
      <c r="T76" s="58">
        <f t="shared" si="1"/>
        <v>4466.2699999999968</v>
      </c>
      <c r="U76" s="58"/>
      <c r="V76" s="58">
        <f>Worksheet!BC78</f>
        <v>2941.26</v>
      </c>
    </row>
    <row r="77" spans="1:22" x14ac:dyDescent="0.2">
      <c r="A77" s="7">
        <f>Worksheet!A79</f>
        <v>1278</v>
      </c>
      <c r="B77" s="48" t="str">
        <f>Worksheet!B79</f>
        <v>Clinton</v>
      </c>
      <c r="D77" s="56">
        <f>Worksheet!Z79</f>
        <v>2138356.2200000002</v>
      </c>
      <c r="E77" s="56"/>
      <c r="F77" s="56">
        <f>Worksheet!AA79</f>
        <v>0</v>
      </c>
      <c r="G77" s="56"/>
      <c r="H77" s="56">
        <f>Worksheet!AB79</f>
        <v>2138356.2200000002</v>
      </c>
      <c r="I77" s="56"/>
      <c r="J77" s="56">
        <f>Worksheet!AB79-Worksheet!S79</f>
        <v>35273.220000000205</v>
      </c>
      <c r="K77" s="56"/>
      <c r="L77" s="56">
        <f>Worksheet!AL79</f>
        <v>116468.93</v>
      </c>
      <c r="M77" s="11"/>
      <c r="N77" s="56">
        <f>Worksheet!AQ79</f>
        <v>2266697.2999999998</v>
      </c>
      <c r="O77" s="56"/>
      <c r="P77" s="56">
        <f>Worksheet!AR79</f>
        <v>0</v>
      </c>
      <c r="Q77" s="56"/>
      <c r="R77" s="56">
        <f>Worksheet!AS79</f>
        <v>2266697.2999999998</v>
      </c>
      <c r="S77" s="56"/>
      <c r="T77" s="56">
        <f t="shared" si="1"/>
        <v>128341.07999999961</v>
      </c>
      <c r="U77" s="56"/>
      <c r="V77" s="56">
        <f>Worksheet!BC79</f>
        <v>123981.04</v>
      </c>
    </row>
    <row r="78" spans="1:22" x14ac:dyDescent="0.2">
      <c r="A78" s="7">
        <f>Worksheet!A80</f>
        <v>1332</v>
      </c>
      <c r="B78" s="48" t="str">
        <f>Worksheet!B80</f>
        <v>Colfax-Mingo</v>
      </c>
      <c r="D78" s="56">
        <f>Worksheet!Z80</f>
        <v>393151.99</v>
      </c>
      <c r="E78" s="56"/>
      <c r="F78" s="56">
        <f>Worksheet!AA80</f>
        <v>5588.0100000000093</v>
      </c>
      <c r="G78" s="56"/>
      <c r="H78" s="56">
        <f>Worksheet!AB80</f>
        <v>398740</v>
      </c>
      <c r="I78" s="56"/>
      <c r="J78" s="56">
        <f>Worksheet!AB80-Worksheet!S80</f>
        <v>0</v>
      </c>
      <c r="K78" s="56"/>
      <c r="L78" s="56">
        <f>Worksheet!AL80</f>
        <v>17479.93</v>
      </c>
      <c r="M78" s="11"/>
      <c r="N78" s="56">
        <f>Worksheet!AQ80</f>
        <v>401547.28</v>
      </c>
      <c r="O78" s="56"/>
      <c r="P78" s="56">
        <f>Worksheet!AR80</f>
        <v>0</v>
      </c>
      <c r="Q78" s="56"/>
      <c r="R78" s="56">
        <f>Worksheet!AS80</f>
        <v>401547.28</v>
      </c>
      <c r="S78" s="56"/>
      <c r="T78" s="56">
        <f t="shared" si="1"/>
        <v>2807.2800000000279</v>
      </c>
      <c r="U78" s="56"/>
      <c r="V78" s="56">
        <f>Worksheet!BC80</f>
        <v>18111.03</v>
      </c>
    </row>
    <row r="79" spans="1:22" x14ac:dyDescent="0.2">
      <c r="A79" s="7">
        <f>Worksheet!A81</f>
        <v>1337</v>
      </c>
      <c r="B79" s="48" t="str">
        <f>Worksheet!B81</f>
        <v>College</v>
      </c>
      <c r="D79" s="56">
        <f>Worksheet!Z81</f>
        <v>2324883.6</v>
      </c>
      <c r="E79" s="56"/>
      <c r="F79" s="56">
        <f>Worksheet!AA81</f>
        <v>0</v>
      </c>
      <c r="G79" s="56"/>
      <c r="H79" s="56">
        <f>Worksheet!AB81</f>
        <v>2324883.6</v>
      </c>
      <c r="I79" s="56"/>
      <c r="J79" s="56">
        <f>Worksheet!AB81-Worksheet!S81</f>
        <v>123856.60000000009</v>
      </c>
      <c r="K79" s="56"/>
      <c r="L79" s="56">
        <f>Worksheet!AL81</f>
        <v>127626.3</v>
      </c>
      <c r="M79" s="11"/>
      <c r="N79" s="56">
        <f>Worksheet!AQ81</f>
        <v>2522560.09</v>
      </c>
      <c r="O79" s="56"/>
      <c r="P79" s="56">
        <f>Worksheet!AR81</f>
        <v>0</v>
      </c>
      <c r="Q79" s="56"/>
      <c r="R79" s="56">
        <f>Worksheet!AS81</f>
        <v>2522560.09</v>
      </c>
      <c r="S79" s="56"/>
      <c r="T79" s="56">
        <f t="shared" si="1"/>
        <v>197676.48999999976</v>
      </c>
      <c r="U79" s="56"/>
      <c r="V79" s="56">
        <f>Worksheet!BC81</f>
        <v>138396.81</v>
      </c>
    </row>
    <row r="80" spans="1:22" x14ac:dyDescent="0.2">
      <c r="A80" s="7">
        <f>Worksheet!A82</f>
        <v>1350</v>
      </c>
      <c r="B80" s="48" t="str">
        <f>Worksheet!B82</f>
        <v>Collins-Maxwell</v>
      </c>
      <c r="D80" s="56">
        <f>Worksheet!Z82</f>
        <v>261583.2</v>
      </c>
      <c r="E80" s="56"/>
      <c r="F80" s="56">
        <f>Worksheet!AA82</f>
        <v>6619.7999999999884</v>
      </c>
      <c r="G80" s="56"/>
      <c r="H80" s="56">
        <f>Worksheet!AB82</f>
        <v>268203</v>
      </c>
      <c r="I80" s="56"/>
      <c r="J80" s="56">
        <f>Worksheet!AB82-Worksheet!S82</f>
        <v>0</v>
      </c>
      <c r="K80" s="56"/>
      <c r="L80" s="56">
        <f>Worksheet!AL82</f>
        <v>11666</v>
      </c>
      <c r="M80" s="11"/>
      <c r="N80" s="56">
        <f>Worksheet!AQ82</f>
        <v>271929.90999999997</v>
      </c>
      <c r="O80" s="56"/>
      <c r="P80" s="56">
        <f>Worksheet!AR82</f>
        <v>0</v>
      </c>
      <c r="Q80" s="56"/>
      <c r="R80" s="56">
        <f>Worksheet!AS82</f>
        <v>271929.90999999997</v>
      </c>
      <c r="S80" s="56"/>
      <c r="T80" s="56">
        <f t="shared" si="1"/>
        <v>3726.9099999999744</v>
      </c>
      <c r="U80" s="56"/>
      <c r="V80" s="56">
        <f>Worksheet!BC82</f>
        <v>11787.8</v>
      </c>
    </row>
    <row r="81" spans="1:22" x14ac:dyDescent="0.2">
      <c r="A81" s="7">
        <f>Worksheet!A83</f>
        <v>1359</v>
      </c>
      <c r="B81" s="57" t="str">
        <f>Worksheet!B83</f>
        <v>Colo-NESCO School</v>
      </c>
      <c r="C81" s="11"/>
      <c r="D81" s="58">
        <f>Worksheet!Z83</f>
        <v>293709.78000000003</v>
      </c>
      <c r="E81" s="58"/>
      <c r="F81" s="58">
        <f>Worksheet!AA83</f>
        <v>0</v>
      </c>
      <c r="G81" s="58"/>
      <c r="H81" s="58">
        <f>Worksheet!AB83</f>
        <v>293709.78000000003</v>
      </c>
      <c r="I81" s="58"/>
      <c r="J81" s="58">
        <f>Worksheet!AB83-Worksheet!S83</f>
        <v>21564.780000000028</v>
      </c>
      <c r="K81" s="58"/>
      <c r="L81" s="58">
        <f>Worksheet!AL83</f>
        <v>11757.66</v>
      </c>
      <c r="M81" s="11"/>
      <c r="N81" s="58">
        <f>Worksheet!AQ83</f>
        <v>282982.58</v>
      </c>
      <c r="O81" s="58"/>
      <c r="P81" s="58">
        <f>Worksheet!AR83</f>
        <v>10727.200000000012</v>
      </c>
      <c r="Q81" s="58"/>
      <c r="R81" s="58">
        <f>Worksheet!AS83</f>
        <v>293709.78000000003</v>
      </c>
      <c r="S81" s="58"/>
      <c r="T81" s="58">
        <f t="shared" si="1"/>
        <v>0</v>
      </c>
      <c r="U81" s="58"/>
      <c r="V81" s="58">
        <f>Worksheet!BC83</f>
        <v>11757.66</v>
      </c>
    </row>
    <row r="82" spans="1:22" x14ac:dyDescent="0.2">
      <c r="A82" s="7">
        <f>Worksheet!A84</f>
        <v>1368</v>
      </c>
      <c r="B82" s="48" t="str">
        <f>Worksheet!B84</f>
        <v>Columbus</v>
      </c>
      <c r="D82" s="56">
        <f>Worksheet!Z84</f>
        <v>473429.12</v>
      </c>
      <c r="E82" s="56"/>
      <c r="F82" s="56">
        <f>Worksheet!AA84</f>
        <v>22949.880000000005</v>
      </c>
      <c r="G82" s="56"/>
      <c r="H82" s="56">
        <f>Worksheet!AB84</f>
        <v>496379</v>
      </c>
      <c r="I82" s="56"/>
      <c r="J82" s="56">
        <f>Worksheet!AB84-Worksheet!S84</f>
        <v>0</v>
      </c>
      <c r="K82" s="56"/>
      <c r="L82" s="56">
        <f>Worksheet!AL84</f>
        <v>24722</v>
      </c>
      <c r="M82" s="11"/>
      <c r="N82" s="56">
        <f>Worksheet!AQ84</f>
        <v>473703.67</v>
      </c>
      <c r="O82" s="56"/>
      <c r="P82" s="56">
        <f>Worksheet!AR84</f>
        <v>0</v>
      </c>
      <c r="Q82" s="56"/>
      <c r="R82" s="56">
        <f>Worksheet!AS84</f>
        <v>473703.67</v>
      </c>
      <c r="S82" s="56"/>
      <c r="T82" s="56">
        <f t="shared" si="1"/>
        <v>-22675.330000000016</v>
      </c>
      <c r="U82" s="56"/>
      <c r="V82" s="56">
        <f>Worksheet!BC84</f>
        <v>24114.94</v>
      </c>
    </row>
    <row r="83" spans="1:22" x14ac:dyDescent="0.2">
      <c r="A83" s="7">
        <f>Worksheet!A85</f>
        <v>1413</v>
      </c>
      <c r="B83" s="48" t="str">
        <f>Worksheet!B85</f>
        <v>Coon Rapids-Bayard</v>
      </c>
      <c r="D83" s="56">
        <f>Worksheet!Z85</f>
        <v>241859.33</v>
      </c>
      <c r="E83" s="56"/>
      <c r="F83" s="56">
        <f>Worksheet!AA85</f>
        <v>11391.670000000013</v>
      </c>
      <c r="G83" s="56"/>
      <c r="H83" s="56">
        <f>Worksheet!AB85</f>
        <v>253251</v>
      </c>
      <c r="I83" s="56"/>
      <c r="J83" s="56">
        <f>Worksheet!AB85-Worksheet!S85</f>
        <v>0</v>
      </c>
      <c r="K83" s="56"/>
      <c r="L83" s="56">
        <f>Worksheet!AL85</f>
        <v>10163</v>
      </c>
      <c r="M83" s="11"/>
      <c r="N83" s="56">
        <f>Worksheet!AQ85</f>
        <v>253963.53</v>
      </c>
      <c r="O83" s="56"/>
      <c r="P83" s="56">
        <f>Worksheet!AR85</f>
        <v>0</v>
      </c>
      <c r="Q83" s="56"/>
      <c r="R83" s="56">
        <f>Worksheet!AS85</f>
        <v>253963.53</v>
      </c>
      <c r="S83" s="56"/>
      <c r="T83" s="56">
        <f t="shared" si="1"/>
        <v>712.52999999999884</v>
      </c>
      <c r="U83" s="56"/>
      <c r="V83" s="56">
        <f>Worksheet!BC85</f>
        <v>10315.950000000001</v>
      </c>
    </row>
    <row r="84" spans="1:22" x14ac:dyDescent="0.2">
      <c r="A84" s="7">
        <f>Worksheet!A86</f>
        <v>1431</v>
      </c>
      <c r="B84" s="48" t="str">
        <f>Worksheet!B86</f>
        <v>Corning</v>
      </c>
      <c r="D84" s="56">
        <f>Worksheet!Z86</f>
        <v>262007.14</v>
      </c>
      <c r="E84" s="56"/>
      <c r="F84" s="56">
        <f>Worksheet!AA86</f>
        <v>0</v>
      </c>
      <c r="G84" s="56"/>
      <c r="H84" s="56">
        <f>Worksheet!AB86</f>
        <v>262007.14</v>
      </c>
      <c r="I84" s="56"/>
      <c r="J84" s="56">
        <f>Worksheet!AB86-Worksheet!S86</f>
        <v>3209.140000000014</v>
      </c>
      <c r="K84" s="56"/>
      <c r="L84" s="56">
        <f>Worksheet!AL86</f>
        <v>13297.86</v>
      </c>
      <c r="M84" s="11"/>
      <c r="N84" s="56">
        <f>Worksheet!AQ86</f>
        <v>242061.63</v>
      </c>
      <c r="O84" s="56"/>
      <c r="P84" s="56">
        <f>Worksheet!AR86</f>
        <v>19945.510000000009</v>
      </c>
      <c r="Q84" s="56"/>
      <c r="R84" s="56">
        <f>Worksheet!AS86</f>
        <v>262007.14</v>
      </c>
      <c r="S84" s="56"/>
      <c r="T84" s="56">
        <f t="shared" si="1"/>
        <v>0</v>
      </c>
      <c r="U84" s="56"/>
      <c r="V84" s="56">
        <f>Worksheet!BC86</f>
        <v>13297.86</v>
      </c>
    </row>
    <row r="85" spans="1:22" x14ac:dyDescent="0.2">
      <c r="A85" s="7">
        <f>Worksheet!A87</f>
        <v>1449</v>
      </c>
      <c r="B85" s="48" t="str">
        <f>Worksheet!B87</f>
        <v>Corwith-Wesley</v>
      </c>
      <c r="D85" s="56">
        <f>Worksheet!Z87</f>
        <v>100173.05</v>
      </c>
      <c r="E85" s="56"/>
      <c r="F85" s="56">
        <f>Worksheet!AA87</f>
        <v>0</v>
      </c>
      <c r="G85" s="56"/>
      <c r="H85" s="56">
        <f>Worksheet!AB87</f>
        <v>100173.05</v>
      </c>
      <c r="I85" s="56"/>
      <c r="J85" s="56">
        <f>Worksheet!AB87-Worksheet!S87</f>
        <v>4080.0500000000029</v>
      </c>
      <c r="K85" s="56"/>
      <c r="L85" s="56">
        <f>Worksheet!AL87</f>
        <v>4693.97</v>
      </c>
      <c r="M85" s="11"/>
      <c r="N85" s="56">
        <f>Worksheet!AQ87</f>
        <v>94943.73</v>
      </c>
      <c r="O85" s="56"/>
      <c r="P85" s="56">
        <f>Worksheet!AR87</f>
        <v>5229.320000000007</v>
      </c>
      <c r="Q85" s="56"/>
      <c r="R85" s="56">
        <f>Worksheet!AS87</f>
        <v>100173.05</v>
      </c>
      <c r="S85" s="56"/>
      <c r="T85" s="56">
        <f t="shared" si="1"/>
        <v>0</v>
      </c>
      <c r="U85" s="56"/>
      <c r="V85" s="56">
        <f>Worksheet!BC87</f>
        <v>4693.97</v>
      </c>
    </row>
    <row r="86" spans="1:22" x14ac:dyDescent="0.2">
      <c r="A86" s="7">
        <f>Worksheet!A88</f>
        <v>1476</v>
      </c>
      <c r="B86" s="57" t="str">
        <f>Worksheet!B88</f>
        <v>Council Bluffs</v>
      </c>
      <c r="C86" s="11"/>
      <c r="D86" s="58">
        <f>Worksheet!Z88</f>
        <v>4606826.78</v>
      </c>
      <c r="E86" s="58"/>
      <c r="F86" s="58">
        <f>Worksheet!AA88</f>
        <v>0</v>
      </c>
      <c r="G86" s="58"/>
      <c r="H86" s="58">
        <f>Worksheet!AB88</f>
        <v>4606826.78</v>
      </c>
      <c r="I86" s="58"/>
      <c r="J86" s="58">
        <f>Worksheet!AB88-Worksheet!S88</f>
        <v>141412.78000000026</v>
      </c>
      <c r="K86" s="58"/>
      <c r="L86" s="58">
        <f>Worksheet!AL88</f>
        <v>296815.43</v>
      </c>
      <c r="M86" s="11"/>
      <c r="N86" s="58">
        <f>Worksheet!AQ88</f>
        <v>4792212.42</v>
      </c>
      <c r="O86" s="58"/>
      <c r="P86" s="58">
        <f>Worksheet!AR88</f>
        <v>0</v>
      </c>
      <c r="Q86" s="58"/>
      <c r="R86" s="58">
        <f>Worksheet!AS88</f>
        <v>4792212.42</v>
      </c>
      <c r="S86" s="58"/>
      <c r="T86" s="58">
        <f t="shared" si="1"/>
        <v>185385.63999999966</v>
      </c>
      <c r="U86" s="58"/>
      <c r="V86" s="58">
        <f>Worksheet!BC88</f>
        <v>308799.90000000002</v>
      </c>
    </row>
    <row r="87" spans="1:22" x14ac:dyDescent="0.2">
      <c r="A87" s="7">
        <f>Worksheet!A89</f>
        <v>1503</v>
      </c>
      <c r="B87" s="48" t="str">
        <f>Worksheet!B89</f>
        <v>Creston</v>
      </c>
      <c r="D87" s="56">
        <f>Worksheet!Z89</f>
        <v>776450.74</v>
      </c>
      <c r="E87" s="56"/>
      <c r="F87" s="56">
        <f>Worksheet!AA89</f>
        <v>0</v>
      </c>
      <c r="G87" s="56"/>
      <c r="H87" s="56">
        <f>Worksheet!AB89</f>
        <v>776450.74</v>
      </c>
      <c r="I87" s="56"/>
      <c r="J87" s="56">
        <f>Worksheet!AB89-Worksheet!S89</f>
        <v>33628.739999999991</v>
      </c>
      <c r="K87" s="56"/>
      <c r="L87" s="56">
        <f>Worksheet!AL89</f>
        <v>44754.63</v>
      </c>
      <c r="M87" s="11"/>
      <c r="N87" s="56">
        <f>Worksheet!AQ89</f>
        <v>816964.13</v>
      </c>
      <c r="O87" s="56"/>
      <c r="P87" s="56">
        <f>Worksheet!AR89</f>
        <v>0</v>
      </c>
      <c r="Q87" s="56"/>
      <c r="R87" s="56">
        <f>Worksheet!AS89</f>
        <v>816964.13</v>
      </c>
      <c r="S87" s="56"/>
      <c r="T87" s="56">
        <f t="shared" si="1"/>
        <v>40513.390000000014</v>
      </c>
      <c r="U87" s="56"/>
      <c r="V87" s="56">
        <f>Worksheet!BC89</f>
        <v>47126.080000000002</v>
      </c>
    </row>
    <row r="88" spans="1:22" x14ac:dyDescent="0.2">
      <c r="A88" s="7">
        <f>Worksheet!A90</f>
        <v>1576</v>
      </c>
      <c r="B88" s="48" t="str">
        <f>Worksheet!B90</f>
        <v>Dallas Center-Grimes</v>
      </c>
      <c r="D88" s="56">
        <f>Worksheet!Z90</f>
        <v>1094700.28</v>
      </c>
      <c r="E88" s="56"/>
      <c r="F88" s="56">
        <f>Worksheet!AA90</f>
        <v>0</v>
      </c>
      <c r="G88" s="56"/>
      <c r="H88" s="56">
        <f>Worksheet!AB90</f>
        <v>1094700.28</v>
      </c>
      <c r="I88" s="56"/>
      <c r="J88" s="56">
        <f>Worksheet!AB90-Worksheet!S90</f>
        <v>121589.28000000003</v>
      </c>
      <c r="K88" s="56"/>
      <c r="L88" s="56">
        <f>Worksheet!AL90</f>
        <v>49924.99</v>
      </c>
      <c r="M88" s="11"/>
      <c r="N88" s="56">
        <f>Worksheet!AQ90</f>
        <v>1192310.1399999999</v>
      </c>
      <c r="O88" s="56"/>
      <c r="P88" s="56">
        <f>Worksheet!AR90</f>
        <v>0</v>
      </c>
      <c r="Q88" s="56"/>
      <c r="R88" s="56">
        <f>Worksheet!AS90</f>
        <v>1192310.1399999999</v>
      </c>
      <c r="S88" s="56"/>
      <c r="T88" s="56">
        <f t="shared" si="1"/>
        <v>97609.85999999987</v>
      </c>
      <c r="U88" s="56"/>
      <c r="V88" s="56">
        <f>Worksheet!BC90</f>
        <v>54773.46</v>
      </c>
    </row>
    <row r="89" spans="1:22" x14ac:dyDescent="0.2">
      <c r="A89" s="7">
        <f>Worksheet!A91</f>
        <v>1602</v>
      </c>
      <c r="B89" s="48" t="str">
        <f>Worksheet!B91</f>
        <v>Danville</v>
      </c>
      <c r="D89" s="56">
        <f>Worksheet!Z91</f>
        <v>267007.23</v>
      </c>
      <c r="E89" s="56"/>
      <c r="F89" s="56">
        <f>Worksheet!AA91</f>
        <v>0</v>
      </c>
      <c r="G89" s="56"/>
      <c r="H89" s="56">
        <f>Worksheet!AB91</f>
        <v>267007.23</v>
      </c>
      <c r="I89" s="56"/>
      <c r="J89" s="56">
        <f>Worksheet!AB91-Worksheet!S91</f>
        <v>12228.229999999981</v>
      </c>
      <c r="K89" s="56"/>
      <c r="L89" s="56">
        <f>Worksheet!AL91</f>
        <v>14356.59</v>
      </c>
      <c r="M89" s="11"/>
      <c r="N89" s="56">
        <f>Worksheet!AQ91</f>
        <v>272773.28000000003</v>
      </c>
      <c r="O89" s="56"/>
      <c r="P89" s="56">
        <f>Worksheet!AR91</f>
        <v>0</v>
      </c>
      <c r="Q89" s="56"/>
      <c r="R89" s="56">
        <f>Worksheet!AS91</f>
        <v>272773.28000000003</v>
      </c>
      <c r="S89" s="56"/>
      <c r="T89" s="56">
        <f t="shared" si="1"/>
        <v>5766.0500000000466</v>
      </c>
      <c r="U89" s="56"/>
      <c r="V89" s="56">
        <f>Worksheet!BC91</f>
        <v>14738.01</v>
      </c>
    </row>
    <row r="90" spans="1:22" x14ac:dyDescent="0.2">
      <c r="A90" s="7">
        <f>Worksheet!A92</f>
        <v>1611</v>
      </c>
      <c r="B90" s="48" t="str">
        <f>Worksheet!B92</f>
        <v>Davenport</v>
      </c>
      <c r="D90" s="56">
        <f>Worksheet!Z92</f>
        <v>8375459.29</v>
      </c>
      <c r="E90" s="56"/>
      <c r="F90" s="56">
        <f>Worksheet!AA92</f>
        <v>0</v>
      </c>
      <c r="G90" s="56"/>
      <c r="H90" s="56">
        <f>Worksheet!AB92</f>
        <v>8375459.29</v>
      </c>
      <c r="I90" s="56"/>
      <c r="J90" s="56">
        <f>Worksheet!AB92-Worksheet!S92</f>
        <v>233397.29000000004</v>
      </c>
      <c r="K90" s="56"/>
      <c r="L90" s="56">
        <f>Worksheet!AL92</f>
        <v>449622.57</v>
      </c>
      <c r="M90" s="11"/>
      <c r="N90" s="56">
        <f>Worksheet!AQ92</f>
        <v>9015731.6099999994</v>
      </c>
      <c r="O90" s="56"/>
      <c r="P90" s="56">
        <f>Worksheet!AR92</f>
        <v>0</v>
      </c>
      <c r="Q90" s="56"/>
      <c r="R90" s="56">
        <f>Worksheet!AS92</f>
        <v>9015731.6099999994</v>
      </c>
      <c r="S90" s="56"/>
      <c r="T90" s="56">
        <f t="shared" si="1"/>
        <v>640272.31999999937</v>
      </c>
      <c r="U90" s="56"/>
      <c r="V90" s="56">
        <f>Worksheet!BC92</f>
        <v>484840.39</v>
      </c>
    </row>
    <row r="91" spans="1:22" x14ac:dyDescent="0.2">
      <c r="A91" s="7">
        <f>Worksheet!A93</f>
        <v>1619</v>
      </c>
      <c r="B91" s="57" t="str">
        <f>Worksheet!B93</f>
        <v>Davis County</v>
      </c>
      <c r="C91" s="11"/>
      <c r="D91" s="58">
        <f>Worksheet!Z93</f>
        <v>648141.14</v>
      </c>
      <c r="E91" s="58"/>
      <c r="F91" s="58">
        <f>Worksheet!AA93</f>
        <v>0</v>
      </c>
      <c r="G91" s="58"/>
      <c r="H91" s="58">
        <f>Worksheet!AB93</f>
        <v>648141.14</v>
      </c>
      <c r="I91" s="58"/>
      <c r="J91" s="58">
        <f>Worksheet!AB93-Worksheet!S93</f>
        <v>26042.140000000014</v>
      </c>
      <c r="K91" s="58"/>
      <c r="L91" s="58">
        <f>Worksheet!AL93</f>
        <v>35047.910000000003</v>
      </c>
      <c r="M91" s="11"/>
      <c r="N91" s="58">
        <f>Worksheet!AQ93</f>
        <v>689629.34</v>
      </c>
      <c r="O91" s="58"/>
      <c r="P91" s="58">
        <f>Worksheet!AR93</f>
        <v>0</v>
      </c>
      <c r="Q91" s="58"/>
      <c r="R91" s="58">
        <f>Worksheet!AS93</f>
        <v>689629.34</v>
      </c>
      <c r="S91" s="58"/>
      <c r="T91" s="58">
        <f t="shared" si="1"/>
        <v>41488.199999999953</v>
      </c>
      <c r="U91" s="58"/>
      <c r="V91" s="58">
        <f>Worksheet!BC93</f>
        <v>37323.49</v>
      </c>
    </row>
    <row r="92" spans="1:22" x14ac:dyDescent="0.2">
      <c r="A92" s="7">
        <f>Worksheet!A94</f>
        <v>1638</v>
      </c>
      <c r="B92" s="48" t="str">
        <f>Worksheet!B94</f>
        <v>Decorah Community</v>
      </c>
      <c r="D92" s="56">
        <f>Worksheet!Z94</f>
        <v>774033.9</v>
      </c>
      <c r="E92" s="56"/>
      <c r="F92" s="56">
        <f>Worksheet!AA94</f>
        <v>0</v>
      </c>
      <c r="G92" s="56"/>
      <c r="H92" s="56">
        <f>Worksheet!AB94</f>
        <v>774033.9</v>
      </c>
      <c r="I92" s="56"/>
      <c r="J92" s="56">
        <f>Worksheet!AB94-Worksheet!S94</f>
        <v>42741.900000000023</v>
      </c>
      <c r="K92" s="56"/>
      <c r="L92" s="56">
        <f>Worksheet!AL94</f>
        <v>43652</v>
      </c>
      <c r="M92" s="11"/>
      <c r="N92" s="56">
        <f>Worksheet!AQ94</f>
        <v>780508.73</v>
      </c>
      <c r="O92" s="56"/>
      <c r="P92" s="56">
        <f>Worksheet!AR94</f>
        <v>0</v>
      </c>
      <c r="Q92" s="56"/>
      <c r="R92" s="56">
        <f>Worksheet!AS94</f>
        <v>780508.73</v>
      </c>
      <c r="S92" s="56"/>
      <c r="T92" s="56">
        <f t="shared" si="1"/>
        <v>6474.8299999999581</v>
      </c>
      <c r="U92" s="56"/>
      <c r="V92" s="56">
        <f>Worksheet!BC94</f>
        <v>44176.02</v>
      </c>
    </row>
    <row r="93" spans="1:22" x14ac:dyDescent="0.2">
      <c r="A93" s="7">
        <f>Worksheet!A95</f>
        <v>1675</v>
      </c>
      <c r="B93" s="48" t="str">
        <f>Worksheet!B95</f>
        <v>Delwood</v>
      </c>
      <c r="D93" s="56">
        <f>Worksheet!Z95</f>
        <v>96519.49</v>
      </c>
      <c r="E93" s="56"/>
      <c r="F93" s="56">
        <f>Worksheet!AA95</f>
        <v>2097.5099999999948</v>
      </c>
      <c r="G93" s="56"/>
      <c r="H93" s="56">
        <f>Worksheet!AB95</f>
        <v>98617</v>
      </c>
      <c r="I93" s="56"/>
      <c r="J93" s="56">
        <f>Worksheet!AB95-Worksheet!S95</f>
        <v>0</v>
      </c>
      <c r="K93" s="56"/>
      <c r="L93" s="56">
        <f>Worksheet!AL95</f>
        <v>5813</v>
      </c>
      <c r="M93" s="11"/>
      <c r="N93" s="56">
        <f>Worksheet!AQ95</f>
        <v>103571.44</v>
      </c>
      <c r="O93" s="56"/>
      <c r="P93" s="56">
        <f>Worksheet!AR95</f>
        <v>0</v>
      </c>
      <c r="Q93" s="56"/>
      <c r="R93" s="56">
        <f>Worksheet!AS95</f>
        <v>103571.44</v>
      </c>
      <c r="S93" s="56"/>
      <c r="T93" s="56">
        <f t="shared" si="1"/>
        <v>4954.4400000000023</v>
      </c>
      <c r="U93" s="56"/>
      <c r="V93" s="56">
        <f>Worksheet!BC95</f>
        <v>5951.82</v>
      </c>
    </row>
    <row r="94" spans="1:22" x14ac:dyDescent="0.2">
      <c r="A94" s="7">
        <f>Worksheet!A96</f>
        <v>1701</v>
      </c>
      <c r="B94" s="48" t="str">
        <f>Worksheet!B96</f>
        <v>Denison</v>
      </c>
      <c r="D94" s="56">
        <f>Worksheet!Z96</f>
        <v>1039057.78</v>
      </c>
      <c r="E94" s="56"/>
      <c r="F94" s="56">
        <f>Worksheet!AA96</f>
        <v>0</v>
      </c>
      <c r="G94" s="56"/>
      <c r="H94" s="56">
        <f>Worksheet!AB96</f>
        <v>1039057.78</v>
      </c>
      <c r="I94" s="56"/>
      <c r="J94" s="56">
        <f>Worksheet!AB96-Worksheet!S96</f>
        <v>60522.780000000028</v>
      </c>
      <c r="K94" s="56"/>
      <c r="L94" s="56">
        <f>Worksheet!AL96</f>
        <v>65160.33</v>
      </c>
      <c r="M94" s="11"/>
      <c r="N94" s="56">
        <f>Worksheet!AQ96</f>
        <v>1114159.58</v>
      </c>
      <c r="O94" s="56"/>
      <c r="P94" s="56">
        <f>Worksheet!AR96</f>
        <v>0</v>
      </c>
      <c r="Q94" s="56"/>
      <c r="R94" s="56">
        <f>Worksheet!AS96</f>
        <v>1114159.58</v>
      </c>
      <c r="S94" s="56"/>
      <c r="T94" s="56">
        <f t="shared" si="1"/>
        <v>75101.800000000047</v>
      </c>
      <c r="U94" s="56"/>
      <c r="V94" s="56">
        <f>Worksheet!BC96</f>
        <v>69556.100000000006</v>
      </c>
    </row>
    <row r="95" spans="1:22" x14ac:dyDescent="0.2">
      <c r="A95" s="7">
        <f>Worksheet!A97</f>
        <v>1719</v>
      </c>
      <c r="B95" s="48" t="str">
        <f>Worksheet!B97</f>
        <v>Denver</v>
      </c>
      <c r="D95" s="56">
        <f>Worksheet!Z97</f>
        <v>388531.95</v>
      </c>
      <c r="E95" s="56"/>
      <c r="F95" s="56">
        <f>Worksheet!AA97</f>
        <v>0</v>
      </c>
      <c r="G95" s="56"/>
      <c r="H95" s="56">
        <f>Worksheet!AB97</f>
        <v>388531.95</v>
      </c>
      <c r="I95" s="56"/>
      <c r="J95" s="56">
        <f>Worksheet!AB97-Worksheet!S97</f>
        <v>5820.9500000000116</v>
      </c>
      <c r="K95" s="56"/>
      <c r="L95" s="56">
        <f>Worksheet!AL97</f>
        <v>28444.95</v>
      </c>
      <c r="M95" s="11"/>
      <c r="N95" s="56">
        <f>Worksheet!AQ97</f>
        <v>421605.59</v>
      </c>
      <c r="O95" s="56"/>
      <c r="P95" s="56">
        <f>Worksheet!AR97</f>
        <v>0</v>
      </c>
      <c r="Q95" s="56"/>
      <c r="R95" s="56">
        <f>Worksheet!AS97</f>
        <v>421605.59</v>
      </c>
      <c r="S95" s="56"/>
      <c r="T95" s="56">
        <f t="shared" si="1"/>
        <v>33073.640000000014</v>
      </c>
      <c r="U95" s="56"/>
      <c r="V95" s="56">
        <f>Worksheet!BC97</f>
        <v>30528.27</v>
      </c>
    </row>
    <row r="96" spans="1:22" x14ac:dyDescent="0.2">
      <c r="A96" s="7">
        <f>Worksheet!A98</f>
        <v>1737</v>
      </c>
      <c r="B96" s="57" t="str">
        <f>Worksheet!B98</f>
        <v>Des Moines Independent</v>
      </c>
      <c r="C96" s="11"/>
      <c r="D96" s="58">
        <f>Worksheet!Z98</f>
        <v>18147148.600000001</v>
      </c>
      <c r="E96" s="58"/>
      <c r="F96" s="58">
        <f>Worksheet!AA98</f>
        <v>0</v>
      </c>
      <c r="G96" s="58"/>
      <c r="H96" s="58">
        <f>Worksheet!AB98</f>
        <v>18147148.600000001</v>
      </c>
      <c r="I96" s="58"/>
      <c r="J96" s="58">
        <f>Worksheet!AB98-Worksheet!S98</f>
        <v>944635.60000000149</v>
      </c>
      <c r="K96" s="58"/>
      <c r="L96" s="58">
        <f>Worksheet!AL98</f>
        <v>834573.65</v>
      </c>
      <c r="M96" s="11"/>
      <c r="N96" s="58">
        <f>Worksheet!AQ98</f>
        <v>19125918.039999999</v>
      </c>
      <c r="O96" s="58"/>
      <c r="P96" s="58">
        <f>Worksheet!AR98</f>
        <v>0</v>
      </c>
      <c r="Q96" s="58"/>
      <c r="R96" s="58">
        <f>Worksheet!AS98</f>
        <v>19125918.039999999</v>
      </c>
      <c r="S96" s="58"/>
      <c r="T96" s="58">
        <f t="shared" si="1"/>
        <v>978769.43999999762</v>
      </c>
      <c r="U96" s="58"/>
      <c r="V96" s="58">
        <f>Worksheet!BC98</f>
        <v>890839.59</v>
      </c>
    </row>
    <row r="97" spans="1:22" x14ac:dyDescent="0.2">
      <c r="A97" s="7">
        <f>Worksheet!A99</f>
        <v>1782</v>
      </c>
      <c r="B97" s="48" t="str">
        <f>Worksheet!B99</f>
        <v>Diagonal</v>
      </c>
      <c r="D97" s="56">
        <f>Worksheet!Z99</f>
        <v>89710.88</v>
      </c>
      <c r="E97" s="56"/>
      <c r="F97" s="56">
        <f>Worksheet!AA99</f>
        <v>0</v>
      </c>
      <c r="G97" s="56"/>
      <c r="H97" s="56">
        <f>Worksheet!AB99</f>
        <v>89710.88</v>
      </c>
      <c r="I97" s="56"/>
      <c r="J97" s="56">
        <f>Worksheet!AB99-Worksheet!S99</f>
        <v>11680.880000000005</v>
      </c>
      <c r="K97" s="56"/>
      <c r="L97" s="56">
        <f>Worksheet!AL99</f>
        <v>3604.79</v>
      </c>
      <c r="M97" s="11"/>
      <c r="N97" s="56">
        <f>Worksheet!AQ99</f>
        <v>83566</v>
      </c>
      <c r="O97" s="56"/>
      <c r="P97" s="56">
        <f>Worksheet!AR99</f>
        <v>6144.8800000000047</v>
      </c>
      <c r="Q97" s="56"/>
      <c r="R97" s="56">
        <f>Worksheet!AS99</f>
        <v>89710.88</v>
      </c>
      <c r="S97" s="56"/>
      <c r="T97" s="56">
        <f t="shared" si="1"/>
        <v>0</v>
      </c>
      <c r="U97" s="56"/>
      <c r="V97" s="56">
        <f>Worksheet!BC99</f>
        <v>3604.79</v>
      </c>
    </row>
    <row r="98" spans="1:22" x14ac:dyDescent="0.2">
      <c r="A98" s="7">
        <f>Worksheet!A100</f>
        <v>1791</v>
      </c>
      <c r="B98" s="48" t="str">
        <f>Worksheet!B100</f>
        <v>Dike-New Hartford</v>
      </c>
      <c r="D98" s="56">
        <f>Worksheet!Z100</f>
        <v>474422.94</v>
      </c>
      <c r="E98" s="56"/>
      <c r="F98" s="56">
        <f>Worksheet!AA100</f>
        <v>0</v>
      </c>
      <c r="G98" s="56"/>
      <c r="H98" s="56">
        <f>Worksheet!AB100</f>
        <v>474422.94</v>
      </c>
      <c r="I98" s="56"/>
      <c r="J98" s="56">
        <f>Worksheet!AB100-Worksheet!S100</f>
        <v>29605.940000000002</v>
      </c>
      <c r="K98" s="56"/>
      <c r="L98" s="56">
        <f>Worksheet!AL100</f>
        <v>33819.75</v>
      </c>
      <c r="M98" s="11"/>
      <c r="N98" s="56">
        <f>Worksheet!AQ100</f>
        <v>482232.34</v>
      </c>
      <c r="O98" s="56"/>
      <c r="P98" s="56">
        <f>Worksheet!AR100</f>
        <v>0</v>
      </c>
      <c r="Q98" s="56"/>
      <c r="R98" s="56">
        <f>Worksheet!AS100</f>
        <v>482232.34</v>
      </c>
      <c r="S98" s="56"/>
      <c r="T98" s="56">
        <f t="shared" si="1"/>
        <v>7809.4000000000233</v>
      </c>
      <c r="U98" s="56"/>
      <c r="V98" s="56">
        <f>Worksheet!BC100</f>
        <v>34275.18</v>
      </c>
    </row>
    <row r="99" spans="1:22" x14ac:dyDescent="0.2">
      <c r="A99" s="7">
        <f>Worksheet!A101</f>
        <v>1854</v>
      </c>
      <c r="B99" s="48" t="str">
        <f>Worksheet!B101</f>
        <v>Dows</v>
      </c>
      <c r="D99" s="56">
        <f>Worksheet!Z101</f>
        <v>64281.75</v>
      </c>
      <c r="E99" s="56"/>
      <c r="F99" s="56">
        <f>Worksheet!AA101</f>
        <v>0</v>
      </c>
      <c r="G99" s="56"/>
      <c r="H99" s="56">
        <f>Worksheet!AB101</f>
        <v>64281.75</v>
      </c>
      <c r="I99" s="56"/>
      <c r="J99" s="56">
        <f>Worksheet!AB101-Worksheet!S101</f>
        <v>238.75</v>
      </c>
      <c r="K99" s="56"/>
      <c r="L99" s="56">
        <f>Worksheet!AL101</f>
        <v>5307.89</v>
      </c>
      <c r="M99" s="11"/>
      <c r="N99" s="56">
        <f>Worksheet!AQ101</f>
        <v>63556.49</v>
      </c>
      <c r="O99" s="56"/>
      <c r="P99" s="56">
        <f>Worksheet!AR101</f>
        <v>725.26000000000204</v>
      </c>
      <c r="Q99" s="56"/>
      <c r="R99" s="56">
        <f>Worksheet!AS101</f>
        <v>64281.75</v>
      </c>
      <c r="S99" s="56"/>
      <c r="T99" s="56">
        <f t="shared" si="1"/>
        <v>0</v>
      </c>
      <c r="U99" s="56"/>
      <c r="V99" s="56">
        <f>Worksheet!BC101</f>
        <v>5307.89</v>
      </c>
    </row>
    <row r="100" spans="1:22" x14ac:dyDescent="0.2">
      <c r="A100" s="7">
        <f>Worksheet!A102</f>
        <v>1863</v>
      </c>
      <c r="B100" s="48" t="str">
        <f>Worksheet!B102</f>
        <v>Dubuque</v>
      </c>
      <c r="D100" s="56">
        <f>Worksheet!Z102</f>
        <v>5864108.4699999997</v>
      </c>
      <c r="E100" s="56"/>
      <c r="F100" s="56">
        <f>Worksheet!AA102</f>
        <v>0</v>
      </c>
      <c r="G100" s="56"/>
      <c r="H100" s="56">
        <f>Worksheet!AB102</f>
        <v>5864108.4699999997</v>
      </c>
      <c r="I100" s="56"/>
      <c r="J100" s="56">
        <f>Worksheet!AB102-Worksheet!S102</f>
        <v>240883.46999999974</v>
      </c>
      <c r="K100" s="56"/>
      <c r="L100" s="56">
        <f>Worksheet!AL102</f>
        <v>354921.15</v>
      </c>
      <c r="M100" s="11"/>
      <c r="N100" s="56">
        <f>Worksheet!AQ102</f>
        <v>6056621.7699999996</v>
      </c>
      <c r="O100" s="56"/>
      <c r="P100" s="56">
        <f>Worksheet!AR102</f>
        <v>0</v>
      </c>
      <c r="Q100" s="56"/>
      <c r="R100" s="56">
        <f>Worksheet!AS102</f>
        <v>6056621.7699999996</v>
      </c>
      <c r="S100" s="56"/>
      <c r="T100" s="56">
        <f t="shared" si="1"/>
        <v>192513.29999999981</v>
      </c>
      <c r="U100" s="56"/>
      <c r="V100" s="56">
        <f>Worksheet!BC102</f>
        <v>367941.42</v>
      </c>
    </row>
    <row r="101" spans="1:22" x14ac:dyDescent="0.2">
      <c r="A101" s="7">
        <f>Worksheet!A103</f>
        <v>1908</v>
      </c>
      <c r="B101" s="57" t="str">
        <f>Worksheet!B103</f>
        <v>Dunkerton</v>
      </c>
      <c r="C101" s="11"/>
      <c r="D101" s="58">
        <f>Worksheet!Z103</f>
        <v>270389.48</v>
      </c>
      <c r="E101" s="58"/>
      <c r="F101" s="58">
        <f>Worksheet!AA103</f>
        <v>0</v>
      </c>
      <c r="G101" s="58"/>
      <c r="H101" s="58">
        <f>Worksheet!AB103</f>
        <v>270389.48</v>
      </c>
      <c r="I101" s="58"/>
      <c r="J101" s="58">
        <f>Worksheet!AB103-Worksheet!S103</f>
        <v>13359.479999999981</v>
      </c>
      <c r="K101" s="58"/>
      <c r="L101" s="58">
        <f>Worksheet!AL103</f>
        <v>19898.37</v>
      </c>
      <c r="M101" s="11"/>
      <c r="N101" s="58">
        <f>Worksheet!AQ103</f>
        <v>268970.34000000003</v>
      </c>
      <c r="O101" s="58"/>
      <c r="P101" s="58">
        <f>Worksheet!AR103</f>
        <v>1419.1399999999558</v>
      </c>
      <c r="Q101" s="58"/>
      <c r="R101" s="58">
        <f>Worksheet!AS103</f>
        <v>270389.48</v>
      </c>
      <c r="S101" s="58"/>
      <c r="T101" s="58">
        <f t="shared" si="1"/>
        <v>0</v>
      </c>
      <c r="U101" s="58"/>
      <c r="V101" s="58">
        <f>Worksheet!BC103</f>
        <v>19898.37</v>
      </c>
    </row>
    <row r="102" spans="1:22" x14ac:dyDescent="0.2">
      <c r="A102" s="7">
        <f>Worksheet!A104</f>
        <v>1926</v>
      </c>
      <c r="B102" s="48" t="str">
        <f>Worksheet!B104</f>
        <v>Durant</v>
      </c>
      <c r="D102" s="56">
        <f>Worksheet!Z104</f>
        <v>362336.59</v>
      </c>
      <c r="E102" s="56"/>
      <c r="F102" s="56">
        <f>Worksheet!AA104</f>
        <v>705.40999999997439</v>
      </c>
      <c r="G102" s="56"/>
      <c r="H102" s="56">
        <f>Worksheet!AB104</f>
        <v>363042</v>
      </c>
      <c r="I102" s="56"/>
      <c r="J102" s="56">
        <f>Worksheet!AB104-Worksheet!S104</f>
        <v>0</v>
      </c>
      <c r="K102" s="56"/>
      <c r="L102" s="56">
        <f>Worksheet!AL104</f>
        <v>16096.08</v>
      </c>
      <c r="M102" s="11"/>
      <c r="N102" s="56">
        <f>Worksheet!AQ104</f>
        <v>384129.06</v>
      </c>
      <c r="O102" s="56"/>
      <c r="P102" s="56">
        <f>Worksheet!AR104</f>
        <v>0</v>
      </c>
      <c r="Q102" s="56"/>
      <c r="R102" s="56">
        <f>Worksheet!AS104</f>
        <v>384129.06</v>
      </c>
      <c r="S102" s="56"/>
      <c r="T102" s="56">
        <f t="shared" si="1"/>
        <v>21087.059999999998</v>
      </c>
      <c r="U102" s="56"/>
      <c r="V102" s="56">
        <f>Worksheet!BC104</f>
        <v>17231.07</v>
      </c>
    </row>
    <row r="103" spans="1:22" x14ac:dyDescent="0.2">
      <c r="A103" s="7">
        <f>Worksheet!A105</f>
        <v>1944</v>
      </c>
      <c r="B103" s="48" t="str">
        <f>Worksheet!B105</f>
        <v>Eagle Grove</v>
      </c>
      <c r="D103" s="56">
        <f>Worksheet!Z105</f>
        <v>461079.02</v>
      </c>
      <c r="E103" s="56"/>
      <c r="F103" s="56">
        <f>Worksheet!AA105</f>
        <v>0</v>
      </c>
      <c r="G103" s="56"/>
      <c r="H103" s="56">
        <f>Worksheet!AB105</f>
        <v>461079.02</v>
      </c>
      <c r="I103" s="56"/>
      <c r="J103" s="56">
        <f>Worksheet!AB105-Worksheet!S105</f>
        <v>17898.020000000019</v>
      </c>
      <c r="K103" s="56"/>
      <c r="L103" s="56">
        <f>Worksheet!AL105</f>
        <v>29639.01</v>
      </c>
      <c r="M103" s="11"/>
      <c r="N103" s="56">
        <f>Worksheet!AQ105</f>
        <v>487199.7</v>
      </c>
      <c r="O103" s="56"/>
      <c r="P103" s="56">
        <f>Worksheet!AR105</f>
        <v>0</v>
      </c>
      <c r="Q103" s="56"/>
      <c r="R103" s="56">
        <f>Worksheet!AS105</f>
        <v>487199.7</v>
      </c>
      <c r="S103" s="56"/>
      <c r="T103" s="56">
        <f t="shared" si="1"/>
        <v>26120.679999999993</v>
      </c>
      <c r="U103" s="56"/>
      <c r="V103" s="56">
        <f>Worksheet!BC105</f>
        <v>31236.77</v>
      </c>
    </row>
    <row r="104" spans="1:22" x14ac:dyDescent="0.2">
      <c r="A104" s="7">
        <f>Worksheet!A106</f>
        <v>1953</v>
      </c>
      <c r="B104" s="48" t="str">
        <f>Worksheet!B106</f>
        <v>Earlham</v>
      </c>
      <c r="D104" s="56">
        <f>Worksheet!Z106</f>
        <v>353274.62</v>
      </c>
      <c r="E104" s="56"/>
      <c r="F104" s="56">
        <f>Worksheet!AA106</f>
        <v>0</v>
      </c>
      <c r="G104" s="56"/>
      <c r="H104" s="56">
        <f>Worksheet!AB106</f>
        <v>353274.62</v>
      </c>
      <c r="I104" s="56"/>
      <c r="J104" s="56">
        <f>Worksheet!AB106-Worksheet!S106</f>
        <v>16963.619999999995</v>
      </c>
      <c r="K104" s="56"/>
      <c r="L104" s="56">
        <f>Worksheet!AL106</f>
        <v>14666.29</v>
      </c>
      <c r="M104" s="11"/>
      <c r="N104" s="56">
        <f>Worksheet!AQ106</f>
        <v>357509.17</v>
      </c>
      <c r="O104" s="56"/>
      <c r="P104" s="56">
        <f>Worksheet!AR106</f>
        <v>0</v>
      </c>
      <c r="Q104" s="56"/>
      <c r="R104" s="56">
        <f>Worksheet!AS106</f>
        <v>357509.17</v>
      </c>
      <c r="S104" s="56"/>
      <c r="T104" s="56">
        <f t="shared" si="1"/>
        <v>4234.5499999999884</v>
      </c>
      <c r="U104" s="56"/>
      <c r="V104" s="56">
        <f>Worksheet!BC106</f>
        <v>15099.01</v>
      </c>
    </row>
    <row r="105" spans="1:22" x14ac:dyDescent="0.2">
      <c r="A105" s="7">
        <f>Worksheet!A107</f>
        <v>1963</v>
      </c>
      <c r="B105" s="48" t="str">
        <f>Worksheet!B107</f>
        <v>East Buchanan</v>
      </c>
      <c r="D105" s="56">
        <f>Worksheet!Z107</f>
        <v>333214.03000000003</v>
      </c>
      <c r="E105" s="56"/>
      <c r="F105" s="56">
        <f>Worksheet!AA107</f>
        <v>0</v>
      </c>
      <c r="G105" s="56"/>
      <c r="H105" s="56">
        <f>Worksheet!AB107</f>
        <v>333214.03000000003</v>
      </c>
      <c r="I105" s="56"/>
      <c r="J105" s="56">
        <f>Worksheet!AB107-Worksheet!S107</f>
        <v>12360.030000000028</v>
      </c>
      <c r="K105" s="56"/>
      <c r="L105" s="56">
        <f>Worksheet!AL107</f>
        <v>23807.57</v>
      </c>
      <c r="M105" s="11"/>
      <c r="N105" s="56">
        <f>Worksheet!AQ107</f>
        <v>344143.3</v>
      </c>
      <c r="O105" s="56"/>
      <c r="P105" s="56">
        <f>Worksheet!AR107</f>
        <v>0</v>
      </c>
      <c r="Q105" s="56"/>
      <c r="R105" s="56">
        <f>Worksheet!AS107</f>
        <v>344143.3</v>
      </c>
      <c r="S105" s="56"/>
      <c r="T105" s="56">
        <f t="shared" si="1"/>
        <v>10929.26999999996</v>
      </c>
      <c r="U105" s="56"/>
      <c r="V105" s="56">
        <f>Worksheet!BC107</f>
        <v>24539.61</v>
      </c>
    </row>
    <row r="106" spans="1:22" x14ac:dyDescent="0.2">
      <c r="A106" s="7">
        <f>Worksheet!A108</f>
        <v>1965</v>
      </c>
      <c r="B106" s="57" t="str">
        <f>Worksheet!B108</f>
        <v>East Central</v>
      </c>
      <c r="C106" s="11"/>
      <c r="D106" s="58">
        <f>Worksheet!Z108</f>
        <v>188901.44</v>
      </c>
      <c r="E106" s="58"/>
      <c r="F106" s="58">
        <f>Worksheet!AA108</f>
        <v>0</v>
      </c>
      <c r="G106" s="58"/>
      <c r="H106" s="58">
        <f>Worksheet!AB108</f>
        <v>188901.44</v>
      </c>
      <c r="I106" s="58"/>
      <c r="J106" s="58">
        <f>Worksheet!AB108-Worksheet!S108</f>
        <v>4302.4400000000023</v>
      </c>
      <c r="K106" s="58"/>
      <c r="L106" s="58">
        <f>Worksheet!AL108</f>
        <v>9970.0400000000009</v>
      </c>
      <c r="M106" s="11"/>
      <c r="N106" s="58">
        <f>Worksheet!AQ108</f>
        <v>187344.09</v>
      </c>
      <c r="O106" s="58"/>
      <c r="P106" s="58">
        <f>Worksheet!AR108</f>
        <v>1557.3500000000058</v>
      </c>
      <c r="Q106" s="58"/>
      <c r="R106" s="58">
        <f>Worksheet!AS108</f>
        <v>188901.44</v>
      </c>
      <c r="S106" s="58"/>
      <c r="T106" s="58">
        <f t="shared" si="1"/>
        <v>0</v>
      </c>
      <c r="U106" s="58"/>
      <c r="V106" s="58">
        <f>Worksheet!BC108</f>
        <v>10051.91</v>
      </c>
    </row>
    <row r="107" spans="1:22" x14ac:dyDescent="0.2">
      <c r="A107" s="7">
        <f>Worksheet!A109</f>
        <v>1967</v>
      </c>
      <c r="B107" s="48" t="str">
        <f>Worksheet!B109</f>
        <v>East Greene</v>
      </c>
      <c r="D107" s="56">
        <f>Worksheet!Z109</f>
        <v>179692.13</v>
      </c>
      <c r="E107" s="56"/>
      <c r="F107" s="56">
        <f>Worksheet!AA109</f>
        <v>34.869999999995343</v>
      </c>
      <c r="G107" s="56"/>
      <c r="H107" s="56">
        <f>Worksheet!AB109</f>
        <v>179727</v>
      </c>
      <c r="I107" s="56"/>
      <c r="J107" s="56">
        <f>Worksheet!AB109-Worksheet!S109</f>
        <v>0</v>
      </c>
      <c r="K107" s="56"/>
      <c r="L107" s="56">
        <f>Worksheet!AL109</f>
        <v>11212.34</v>
      </c>
      <c r="M107" s="11"/>
      <c r="N107" s="56">
        <f>Worksheet!AQ109</f>
        <v>185061.62</v>
      </c>
      <c r="O107" s="56"/>
      <c r="P107" s="56">
        <f>Worksheet!AR109</f>
        <v>0</v>
      </c>
      <c r="Q107" s="56"/>
      <c r="R107" s="56">
        <f>Worksheet!AS109</f>
        <v>185061.62</v>
      </c>
      <c r="S107" s="56"/>
      <c r="T107" s="56">
        <f t="shared" si="1"/>
        <v>5334.6199999999953</v>
      </c>
      <c r="U107" s="56"/>
      <c r="V107" s="56">
        <f>Worksheet!BC109</f>
        <v>11561.96</v>
      </c>
    </row>
    <row r="108" spans="1:22" x14ac:dyDescent="0.2">
      <c r="A108" s="7">
        <f>Worksheet!A110</f>
        <v>3582</v>
      </c>
      <c r="B108" s="48" t="str">
        <f>Worksheet!B110</f>
        <v>East Marshall</v>
      </c>
      <c r="D108" s="56">
        <f>Worksheet!Z110</f>
        <v>382841.26</v>
      </c>
      <c r="E108" s="56"/>
      <c r="F108" s="56">
        <f>Worksheet!AA110</f>
        <v>0</v>
      </c>
      <c r="G108" s="56"/>
      <c r="H108" s="56">
        <f>Worksheet!AB110</f>
        <v>382841.26</v>
      </c>
      <c r="I108" s="56"/>
      <c r="J108" s="56">
        <f>Worksheet!AB110-Worksheet!S110</f>
        <v>9484.2600000000093</v>
      </c>
      <c r="K108" s="56"/>
      <c r="L108" s="56">
        <f>Worksheet!AL110</f>
        <v>26874.01</v>
      </c>
      <c r="M108" s="11"/>
      <c r="N108" s="56">
        <f>Worksheet!AQ110</f>
        <v>392043.9</v>
      </c>
      <c r="O108" s="56"/>
      <c r="P108" s="56">
        <f>Worksheet!AR110</f>
        <v>0</v>
      </c>
      <c r="Q108" s="56"/>
      <c r="R108" s="56">
        <f>Worksheet!AS110</f>
        <v>392043.9</v>
      </c>
      <c r="S108" s="56"/>
      <c r="T108" s="56">
        <f t="shared" si="1"/>
        <v>9202.640000000014</v>
      </c>
      <c r="U108" s="56"/>
      <c r="V108" s="56">
        <f>Worksheet!BC110</f>
        <v>27472.799999999999</v>
      </c>
    </row>
    <row r="109" spans="1:22" x14ac:dyDescent="0.2">
      <c r="A109" s="7">
        <f>Worksheet!A111</f>
        <v>3978</v>
      </c>
      <c r="B109" s="48" t="str">
        <f>Worksheet!B111</f>
        <v>East Mills</v>
      </c>
      <c r="D109" s="56">
        <f>Worksheet!Z111</f>
        <v>330134.33</v>
      </c>
      <c r="E109" s="56"/>
      <c r="F109" s="56">
        <f>Worksheet!AA111</f>
        <v>0</v>
      </c>
      <c r="G109" s="56"/>
      <c r="H109" s="56">
        <f>Worksheet!AB111</f>
        <v>330134.33</v>
      </c>
      <c r="I109" s="56"/>
      <c r="J109" s="56">
        <f>Worksheet!AB111-Worksheet!S111</f>
        <v>8239.3300000000163</v>
      </c>
      <c r="K109" s="56"/>
      <c r="L109" s="56">
        <f>Worksheet!AL111</f>
        <v>17832.87</v>
      </c>
      <c r="M109" s="11"/>
      <c r="N109" s="56">
        <f>Worksheet!AQ111</f>
        <v>328568.45</v>
      </c>
      <c r="O109" s="56"/>
      <c r="P109" s="56">
        <f>Worksheet!AR111</f>
        <v>1565.8800000000047</v>
      </c>
      <c r="Q109" s="56"/>
      <c r="R109" s="56">
        <f>Worksheet!AS111</f>
        <v>330134.33</v>
      </c>
      <c r="S109" s="56"/>
      <c r="T109" s="56">
        <f t="shared" si="1"/>
        <v>0</v>
      </c>
      <c r="U109" s="56"/>
      <c r="V109" s="56">
        <f>Worksheet!BC111</f>
        <v>17926</v>
      </c>
    </row>
    <row r="110" spans="1:22" x14ac:dyDescent="0.2">
      <c r="A110" s="7">
        <f>Worksheet!A112</f>
        <v>6741</v>
      </c>
      <c r="B110" s="48" t="str">
        <f>Worksheet!B112</f>
        <v>East Sac County</v>
      </c>
      <c r="D110" s="56">
        <f>Worksheet!Z112</f>
        <v>528552.03</v>
      </c>
      <c r="E110" s="56"/>
      <c r="F110" s="56">
        <f>Worksheet!AA112</f>
        <v>0</v>
      </c>
      <c r="G110" s="56"/>
      <c r="H110" s="56">
        <f>Worksheet!AB112</f>
        <v>528552.03</v>
      </c>
      <c r="I110" s="56"/>
      <c r="J110" s="56">
        <f>Worksheet!AB112-Worksheet!S112</f>
        <v>19516.030000000028</v>
      </c>
      <c r="K110" s="56"/>
      <c r="L110" s="56">
        <f>Worksheet!AL112</f>
        <v>30015.279999999999</v>
      </c>
      <c r="M110" s="11"/>
      <c r="N110" s="56">
        <f>Worksheet!AQ112</f>
        <v>516495.12</v>
      </c>
      <c r="O110" s="56"/>
      <c r="P110" s="56">
        <f>Worksheet!AR112</f>
        <v>12056.910000000033</v>
      </c>
      <c r="Q110" s="56"/>
      <c r="R110" s="56">
        <f>Worksheet!AS112</f>
        <v>528552.03</v>
      </c>
      <c r="S110" s="56"/>
      <c r="T110" s="56">
        <f t="shared" si="1"/>
        <v>0</v>
      </c>
      <c r="U110" s="56"/>
      <c r="V110" s="56">
        <f>Worksheet!BC112</f>
        <v>30015.279999999999</v>
      </c>
    </row>
    <row r="111" spans="1:22" x14ac:dyDescent="0.2">
      <c r="A111" s="7">
        <f>Worksheet!A113</f>
        <v>1970</v>
      </c>
      <c r="B111" s="57" t="str">
        <f>Worksheet!B113</f>
        <v>East Union</v>
      </c>
      <c r="C111" s="11"/>
      <c r="D111" s="58">
        <f>Worksheet!Z113</f>
        <v>274526.01</v>
      </c>
      <c r="E111" s="58"/>
      <c r="F111" s="58">
        <f>Worksheet!AA113</f>
        <v>0</v>
      </c>
      <c r="G111" s="58"/>
      <c r="H111" s="58">
        <f>Worksheet!AB113</f>
        <v>274526.01</v>
      </c>
      <c r="I111" s="58"/>
      <c r="J111" s="58">
        <f>Worksheet!AB113-Worksheet!S113</f>
        <v>26851.010000000009</v>
      </c>
      <c r="K111" s="58"/>
      <c r="L111" s="58">
        <f>Worksheet!AL113</f>
        <v>14920.75</v>
      </c>
      <c r="M111" s="11"/>
      <c r="N111" s="58">
        <f>Worksheet!AQ113</f>
        <v>254149.25</v>
      </c>
      <c r="O111" s="58"/>
      <c r="P111" s="58">
        <f>Worksheet!AR113</f>
        <v>20376.760000000009</v>
      </c>
      <c r="Q111" s="58"/>
      <c r="R111" s="58">
        <f>Worksheet!AS113</f>
        <v>274526.01</v>
      </c>
      <c r="S111" s="58"/>
      <c r="T111" s="58">
        <f t="shared" si="1"/>
        <v>0</v>
      </c>
      <c r="U111" s="58"/>
      <c r="V111" s="58">
        <f>Worksheet!BC113</f>
        <v>14920.75</v>
      </c>
    </row>
    <row r="112" spans="1:22" x14ac:dyDescent="0.2">
      <c r="A112" s="7">
        <f>Worksheet!A114</f>
        <v>1972</v>
      </c>
      <c r="B112" s="48" t="str">
        <f>Worksheet!B114</f>
        <v>Eastern Allamakee</v>
      </c>
      <c r="D112" s="56">
        <f>Worksheet!Z114</f>
        <v>230663.67999999999</v>
      </c>
      <c r="E112" s="56"/>
      <c r="F112" s="56">
        <f>Worksheet!AA114</f>
        <v>0</v>
      </c>
      <c r="G112" s="56"/>
      <c r="H112" s="56">
        <f>Worksheet!AB114</f>
        <v>230663.67999999999</v>
      </c>
      <c r="I112" s="56"/>
      <c r="J112" s="56">
        <f>Worksheet!AB114-Worksheet!S114</f>
        <v>3661.679999999993</v>
      </c>
      <c r="K112" s="56"/>
      <c r="L112" s="56">
        <f>Worksheet!AL114</f>
        <v>11806</v>
      </c>
      <c r="M112" s="11"/>
      <c r="N112" s="56">
        <f>Worksheet!AQ114</f>
        <v>238658.95</v>
      </c>
      <c r="O112" s="56"/>
      <c r="P112" s="56">
        <f>Worksheet!AR114</f>
        <v>0</v>
      </c>
      <c r="Q112" s="56"/>
      <c r="R112" s="56">
        <f>Worksheet!AS114</f>
        <v>238658.95</v>
      </c>
      <c r="S112" s="56"/>
      <c r="T112" s="56">
        <f t="shared" si="1"/>
        <v>7995.2700000000186</v>
      </c>
      <c r="U112" s="56"/>
      <c r="V112" s="56">
        <f>Worksheet!BC114</f>
        <v>12118.33</v>
      </c>
    </row>
    <row r="113" spans="1:22" x14ac:dyDescent="0.2">
      <c r="A113" s="7">
        <f>Worksheet!A115</f>
        <v>657</v>
      </c>
      <c r="B113" s="48" t="str">
        <f>Worksheet!B115</f>
        <v>Eddyville-Blakesburg-Fremont</v>
      </c>
      <c r="D113" s="56">
        <f>Worksheet!Z115</f>
        <v>489125.16</v>
      </c>
      <c r="E113" s="56"/>
      <c r="F113" s="56">
        <f>Worksheet!AA115</f>
        <v>0</v>
      </c>
      <c r="G113" s="56"/>
      <c r="H113" s="56">
        <f>Worksheet!AB115</f>
        <v>489125.16</v>
      </c>
      <c r="I113" s="56"/>
      <c r="J113" s="56">
        <f>Worksheet!AB115-Worksheet!S115</f>
        <v>27364.159999999974</v>
      </c>
      <c r="K113" s="56"/>
      <c r="L113" s="56">
        <f>Worksheet!AL115</f>
        <v>26765.56</v>
      </c>
      <c r="M113" s="11"/>
      <c r="N113" s="56">
        <f>Worksheet!AQ115</f>
        <v>481110.52</v>
      </c>
      <c r="O113" s="56"/>
      <c r="P113" s="56">
        <f>Worksheet!AR115</f>
        <v>8014.6399999999558</v>
      </c>
      <c r="Q113" s="56"/>
      <c r="R113" s="56">
        <f>Worksheet!AS115</f>
        <v>489125.16</v>
      </c>
      <c r="S113" s="56"/>
      <c r="T113" s="56">
        <f t="shared" si="1"/>
        <v>0</v>
      </c>
      <c r="U113" s="56"/>
      <c r="V113" s="56">
        <f>Worksheet!BC115</f>
        <v>26765.56</v>
      </c>
    </row>
    <row r="114" spans="1:22" x14ac:dyDescent="0.2">
      <c r="A114" s="7">
        <f>Worksheet!A116</f>
        <v>1989</v>
      </c>
      <c r="B114" s="48" t="str">
        <f>Worksheet!B116</f>
        <v>Edgewood-Colesburg</v>
      </c>
      <c r="D114" s="56">
        <f>Worksheet!Z116</f>
        <v>255552.52</v>
      </c>
      <c r="E114" s="56"/>
      <c r="F114" s="56">
        <f>Worksheet!AA116</f>
        <v>8879.4800000000105</v>
      </c>
      <c r="G114" s="56"/>
      <c r="H114" s="56">
        <f>Worksheet!AB116</f>
        <v>264432</v>
      </c>
      <c r="I114" s="56"/>
      <c r="J114" s="56">
        <f>Worksheet!AB116-Worksheet!S116</f>
        <v>0</v>
      </c>
      <c r="K114" s="56"/>
      <c r="L114" s="56">
        <f>Worksheet!AL116</f>
        <v>13761</v>
      </c>
      <c r="M114" s="11"/>
      <c r="N114" s="56">
        <f>Worksheet!AQ116</f>
        <v>268153.27</v>
      </c>
      <c r="O114" s="56"/>
      <c r="P114" s="56">
        <f>Worksheet!AR116</f>
        <v>0</v>
      </c>
      <c r="Q114" s="56"/>
      <c r="R114" s="56">
        <f>Worksheet!AS116</f>
        <v>268153.27</v>
      </c>
      <c r="S114" s="56"/>
      <c r="T114" s="56">
        <f t="shared" si="1"/>
        <v>3721.2700000000186</v>
      </c>
      <c r="U114" s="56"/>
      <c r="V114" s="56">
        <f>Worksheet!BC116</f>
        <v>14031.93</v>
      </c>
    </row>
    <row r="115" spans="1:22" x14ac:dyDescent="0.2">
      <c r="A115" s="7">
        <f>Worksheet!A117</f>
        <v>2007</v>
      </c>
      <c r="B115" s="48" t="str">
        <f>Worksheet!B117</f>
        <v>Eldora-New Providence</v>
      </c>
      <c r="D115" s="56">
        <f>Worksheet!Z117</f>
        <v>365976.3</v>
      </c>
      <c r="E115" s="56"/>
      <c r="F115" s="56">
        <f>Worksheet!AA117</f>
        <v>0</v>
      </c>
      <c r="G115" s="56"/>
      <c r="H115" s="56">
        <f>Worksheet!AB117</f>
        <v>365976.3</v>
      </c>
      <c r="I115" s="56"/>
      <c r="J115" s="56">
        <f>Worksheet!AB117-Worksheet!S117</f>
        <v>20076.299999999988</v>
      </c>
      <c r="K115" s="56"/>
      <c r="L115" s="56">
        <f>Worksheet!AL117</f>
        <v>28929.33</v>
      </c>
      <c r="M115" s="11"/>
      <c r="N115" s="56">
        <f>Worksheet!AQ117</f>
        <v>347791.19</v>
      </c>
      <c r="O115" s="56"/>
      <c r="P115" s="56">
        <f>Worksheet!AR117</f>
        <v>18185.109999999986</v>
      </c>
      <c r="Q115" s="56"/>
      <c r="R115" s="56">
        <f>Worksheet!AS117</f>
        <v>365976.3</v>
      </c>
      <c r="S115" s="56"/>
      <c r="T115" s="56">
        <f t="shared" si="1"/>
        <v>0</v>
      </c>
      <c r="U115" s="56"/>
      <c r="V115" s="56">
        <f>Worksheet!BC117</f>
        <v>28929.33</v>
      </c>
    </row>
    <row r="116" spans="1:22" x14ac:dyDescent="0.2">
      <c r="A116" s="7">
        <f>Worksheet!A118</f>
        <v>2016</v>
      </c>
      <c r="B116" s="57" t="str">
        <f>Worksheet!B118</f>
        <v>Elk Horn-Kimballton</v>
      </c>
      <c r="C116" s="11"/>
      <c r="D116" s="58">
        <f>Worksheet!Z118</f>
        <v>138286.16</v>
      </c>
      <c r="E116" s="58"/>
      <c r="F116" s="58">
        <f>Worksheet!AA118</f>
        <v>3568.8399999999965</v>
      </c>
      <c r="G116" s="58"/>
      <c r="H116" s="58">
        <f>Worksheet!AB118</f>
        <v>141855</v>
      </c>
      <c r="I116" s="58"/>
      <c r="J116" s="58">
        <f>Worksheet!AB118-Worksheet!S118</f>
        <v>0</v>
      </c>
      <c r="K116" s="58"/>
      <c r="L116" s="58">
        <f>Worksheet!AL118</f>
        <v>7017</v>
      </c>
      <c r="M116" s="11"/>
      <c r="N116" s="58">
        <f>Worksheet!AQ118</f>
        <v>131460.48000000001</v>
      </c>
      <c r="O116" s="58"/>
      <c r="P116" s="58">
        <f>Worksheet!AR118</f>
        <v>6825.679999999993</v>
      </c>
      <c r="Q116" s="58"/>
      <c r="R116" s="58">
        <f>Worksheet!AS118</f>
        <v>138286.16</v>
      </c>
      <c r="S116" s="58"/>
      <c r="T116" s="58">
        <f t="shared" si="1"/>
        <v>-3568.8399999999965</v>
      </c>
      <c r="U116" s="58"/>
      <c r="V116" s="58">
        <f>Worksheet!BC118</f>
        <v>6873.95</v>
      </c>
    </row>
    <row r="117" spans="1:22" x14ac:dyDescent="0.2">
      <c r="A117" s="7">
        <f>Worksheet!A119</f>
        <v>2088</v>
      </c>
      <c r="B117" s="48" t="str">
        <f>Worksheet!B119</f>
        <v>Emmetsburg</v>
      </c>
      <c r="D117" s="56">
        <f>Worksheet!Z119</f>
        <v>359448.75</v>
      </c>
      <c r="E117" s="56"/>
      <c r="F117" s="56">
        <f>Worksheet!AA119</f>
        <v>0</v>
      </c>
      <c r="G117" s="56"/>
      <c r="H117" s="56">
        <f>Worksheet!AB119</f>
        <v>359448.75</v>
      </c>
      <c r="I117" s="56"/>
      <c r="J117" s="56">
        <f>Worksheet!AB119-Worksheet!S119</f>
        <v>14794.75</v>
      </c>
      <c r="K117" s="56"/>
      <c r="L117" s="56">
        <f>Worksheet!AL119</f>
        <v>23030.47</v>
      </c>
      <c r="M117" s="11"/>
      <c r="N117" s="56">
        <f>Worksheet!AQ119</f>
        <v>394342.24</v>
      </c>
      <c r="O117" s="56"/>
      <c r="P117" s="56">
        <f>Worksheet!AR119</f>
        <v>0</v>
      </c>
      <c r="Q117" s="56"/>
      <c r="R117" s="56">
        <f>Worksheet!AS119</f>
        <v>394342.24</v>
      </c>
      <c r="S117" s="56"/>
      <c r="T117" s="56">
        <f t="shared" si="1"/>
        <v>34893.489999999991</v>
      </c>
      <c r="U117" s="56"/>
      <c r="V117" s="56">
        <f>Worksheet!BC119</f>
        <v>25071</v>
      </c>
    </row>
    <row r="118" spans="1:22" x14ac:dyDescent="0.2">
      <c r="A118" s="7">
        <f>Worksheet!A120</f>
        <v>2097</v>
      </c>
      <c r="B118" s="48" t="str">
        <f>Worksheet!B120</f>
        <v>English Valleys</v>
      </c>
      <c r="D118" s="56">
        <f>Worksheet!Z120</f>
        <v>297868.19</v>
      </c>
      <c r="E118" s="56"/>
      <c r="F118" s="56">
        <f>Worksheet!AA120</f>
        <v>9104.8099999999977</v>
      </c>
      <c r="G118" s="56"/>
      <c r="H118" s="56">
        <f>Worksheet!AB120</f>
        <v>306973</v>
      </c>
      <c r="I118" s="56"/>
      <c r="J118" s="56">
        <f>Worksheet!AB120-Worksheet!S120</f>
        <v>0</v>
      </c>
      <c r="K118" s="56"/>
      <c r="L118" s="56">
        <f>Worksheet!AL120</f>
        <v>13581</v>
      </c>
      <c r="M118" s="11"/>
      <c r="N118" s="56">
        <f>Worksheet!AQ120</f>
        <v>282890.53999999998</v>
      </c>
      <c r="O118" s="56"/>
      <c r="P118" s="56">
        <f>Worksheet!AR120</f>
        <v>14977.650000000023</v>
      </c>
      <c r="Q118" s="56"/>
      <c r="R118" s="56">
        <f>Worksheet!AS120</f>
        <v>297868.19</v>
      </c>
      <c r="S118" s="56"/>
      <c r="T118" s="56">
        <f t="shared" si="1"/>
        <v>-9104.8099999999977</v>
      </c>
      <c r="U118" s="56"/>
      <c r="V118" s="56">
        <f>Worksheet!BC120</f>
        <v>13233.78</v>
      </c>
    </row>
    <row r="119" spans="1:22" x14ac:dyDescent="0.2">
      <c r="A119" s="7">
        <f>Worksheet!A121</f>
        <v>2113</v>
      </c>
      <c r="B119" s="48" t="str">
        <f>Worksheet!B121</f>
        <v>Essex</v>
      </c>
      <c r="D119" s="56">
        <f>Worksheet!Z121</f>
        <v>133520.84</v>
      </c>
      <c r="E119" s="56"/>
      <c r="F119" s="56">
        <f>Worksheet!AA121</f>
        <v>5203.1600000000035</v>
      </c>
      <c r="G119" s="56"/>
      <c r="H119" s="56">
        <f>Worksheet!AB121</f>
        <v>138724</v>
      </c>
      <c r="I119" s="56"/>
      <c r="J119" s="56">
        <f>Worksheet!AB121-Worksheet!S121</f>
        <v>0</v>
      </c>
      <c r="K119" s="56"/>
      <c r="L119" s="56">
        <f>Worksheet!AL121</f>
        <v>6902</v>
      </c>
      <c r="M119" s="11"/>
      <c r="N119" s="56">
        <f>Worksheet!AQ121</f>
        <v>135832.32000000001</v>
      </c>
      <c r="O119" s="56"/>
      <c r="P119" s="56">
        <f>Worksheet!AR121</f>
        <v>0</v>
      </c>
      <c r="Q119" s="56"/>
      <c r="R119" s="56">
        <f>Worksheet!AS121</f>
        <v>135832.32000000001</v>
      </c>
      <c r="S119" s="56"/>
      <c r="T119" s="56">
        <f t="shared" si="1"/>
        <v>-2891.679999999993</v>
      </c>
      <c r="U119" s="56"/>
      <c r="V119" s="56">
        <f>Worksheet!BC121</f>
        <v>6809.01</v>
      </c>
    </row>
    <row r="120" spans="1:22" x14ac:dyDescent="0.2">
      <c r="A120" s="7">
        <f>Worksheet!A122</f>
        <v>2124</v>
      </c>
      <c r="B120" s="48" t="str">
        <f>Worksheet!B122</f>
        <v>Estherville Lincoln</v>
      </c>
      <c r="D120" s="56">
        <f>Worksheet!Z122</f>
        <v>735430.36</v>
      </c>
      <c r="E120" s="56"/>
      <c r="F120" s="56">
        <f>Worksheet!AA122</f>
        <v>0</v>
      </c>
      <c r="G120" s="56"/>
      <c r="H120" s="56">
        <f>Worksheet!AB122</f>
        <v>735430.36</v>
      </c>
      <c r="I120" s="56"/>
      <c r="J120" s="56">
        <f>Worksheet!AB122-Worksheet!S122</f>
        <v>23501.359999999986</v>
      </c>
      <c r="K120" s="56"/>
      <c r="L120" s="56">
        <f>Worksheet!AL122</f>
        <v>46448.42</v>
      </c>
      <c r="M120" s="11"/>
      <c r="N120" s="56">
        <f>Worksheet!AQ122</f>
        <v>767630.95</v>
      </c>
      <c r="O120" s="56"/>
      <c r="P120" s="56">
        <f>Worksheet!AR122</f>
        <v>0</v>
      </c>
      <c r="Q120" s="56"/>
      <c r="R120" s="56">
        <f>Worksheet!AS122</f>
        <v>767630.95</v>
      </c>
      <c r="S120" s="56"/>
      <c r="T120" s="56">
        <f t="shared" si="1"/>
        <v>32200.589999999967</v>
      </c>
      <c r="U120" s="56"/>
      <c r="V120" s="56">
        <f>Worksheet!BC122</f>
        <v>48410.99</v>
      </c>
    </row>
    <row r="121" spans="1:22" x14ac:dyDescent="0.2">
      <c r="A121" s="7">
        <f>Worksheet!A123</f>
        <v>2151</v>
      </c>
      <c r="B121" s="57" t="str">
        <f>Worksheet!B123</f>
        <v>Exira</v>
      </c>
      <c r="C121" s="11"/>
      <c r="D121" s="58">
        <f>Worksheet!Z123</f>
        <v>140900.07</v>
      </c>
      <c r="E121" s="58"/>
      <c r="F121" s="58">
        <f>Worksheet!AA123</f>
        <v>1421.929999999993</v>
      </c>
      <c r="G121" s="58"/>
      <c r="H121" s="58">
        <f>Worksheet!AB123</f>
        <v>142322</v>
      </c>
      <c r="I121" s="58"/>
      <c r="J121" s="58">
        <f>Worksheet!AB123-Worksheet!S123</f>
        <v>0</v>
      </c>
      <c r="K121" s="58"/>
      <c r="L121" s="58">
        <f>Worksheet!AL123</f>
        <v>5555.2</v>
      </c>
      <c r="M121" s="11"/>
      <c r="N121" s="58">
        <f>Worksheet!AQ123</f>
        <v>131720.18</v>
      </c>
      <c r="O121" s="58"/>
      <c r="P121" s="58">
        <f>Worksheet!AR123</f>
        <v>9179.890000000014</v>
      </c>
      <c r="Q121" s="58"/>
      <c r="R121" s="58">
        <f>Worksheet!AS123</f>
        <v>140900.07</v>
      </c>
      <c r="S121" s="58"/>
      <c r="T121" s="58">
        <f t="shared" si="1"/>
        <v>-1421.929999999993</v>
      </c>
      <c r="U121" s="58"/>
      <c r="V121" s="58">
        <f>Worksheet!BC123</f>
        <v>5555.2</v>
      </c>
    </row>
    <row r="122" spans="1:22" x14ac:dyDescent="0.2">
      <c r="A122" s="7">
        <f>Worksheet!A124</f>
        <v>2169</v>
      </c>
      <c r="B122" s="48" t="str">
        <f>Worksheet!B124</f>
        <v>Fairfield</v>
      </c>
      <c r="D122" s="56">
        <f>Worksheet!Z124</f>
        <v>939977.67</v>
      </c>
      <c r="E122" s="56"/>
      <c r="F122" s="56">
        <f>Worksheet!AA124</f>
        <v>0</v>
      </c>
      <c r="G122" s="56"/>
      <c r="H122" s="56">
        <f>Worksheet!AB124</f>
        <v>939977.67</v>
      </c>
      <c r="I122" s="56"/>
      <c r="J122" s="56">
        <f>Worksheet!AB124-Worksheet!S124</f>
        <v>25929.670000000042</v>
      </c>
      <c r="K122" s="56"/>
      <c r="L122" s="56">
        <f>Worksheet!AL124</f>
        <v>53317.41</v>
      </c>
      <c r="M122" s="11"/>
      <c r="N122" s="56">
        <f>Worksheet!AQ124</f>
        <v>944512.8</v>
      </c>
      <c r="O122" s="56"/>
      <c r="P122" s="56">
        <f>Worksheet!AR124</f>
        <v>0</v>
      </c>
      <c r="Q122" s="56"/>
      <c r="R122" s="56">
        <f>Worksheet!AS124</f>
        <v>944512.8</v>
      </c>
      <c r="S122" s="56"/>
      <c r="T122" s="56">
        <f t="shared" si="1"/>
        <v>4535.1300000000047</v>
      </c>
      <c r="U122" s="56"/>
      <c r="V122" s="56">
        <f>Worksheet!BC124</f>
        <v>54039.94</v>
      </c>
    </row>
    <row r="123" spans="1:22" x14ac:dyDescent="0.2">
      <c r="A123" s="7">
        <f>Worksheet!A125</f>
        <v>2205</v>
      </c>
      <c r="B123" s="48" t="str">
        <f>Worksheet!B125</f>
        <v>Farragut</v>
      </c>
      <c r="D123" s="56">
        <f>Worksheet!Z125</f>
        <v>128483.52</v>
      </c>
      <c r="E123" s="56"/>
      <c r="F123" s="56">
        <f>Worksheet!AA125</f>
        <v>2799.4799999999959</v>
      </c>
      <c r="G123" s="56"/>
      <c r="H123" s="56">
        <f>Worksheet!AB125</f>
        <v>131283</v>
      </c>
      <c r="I123" s="56"/>
      <c r="J123" s="56">
        <f>Worksheet!AB125-Worksheet!S125</f>
        <v>0</v>
      </c>
      <c r="K123" s="56"/>
      <c r="L123" s="56">
        <f>Worksheet!AL125</f>
        <v>6561</v>
      </c>
      <c r="M123" s="11"/>
      <c r="N123" s="56">
        <f>Worksheet!AQ125</f>
        <v>121670.06</v>
      </c>
      <c r="O123" s="56"/>
      <c r="P123" s="56">
        <f>Worksheet!AR125</f>
        <v>6813.4600000000064</v>
      </c>
      <c r="Q123" s="56"/>
      <c r="R123" s="56">
        <f>Worksheet!AS125</f>
        <v>128483.52</v>
      </c>
      <c r="S123" s="56"/>
      <c r="T123" s="56">
        <f t="shared" si="1"/>
        <v>-2799.4799999999959</v>
      </c>
      <c r="U123" s="56"/>
      <c r="V123" s="56">
        <f>Worksheet!BC125</f>
        <v>6433.49</v>
      </c>
    </row>
    <row r="124" spans="1:22" x14ac:dyDescent="0.2">
      <c r="A124" s="7">
        <f>Worksheet!A126</f>
        <v>2295</v>
      </c>
      <c r="B124" s="48" t="str">
        <f>Worksheet!B126</f>
        <v>Forest City</v>
      </c>
      <c r="D124" s="56">
        <f>Worksheet!Z126</f>
        <v>566053.93000000005</v>
      </c>
      <c r="E124" s="56"/>
      <c r="F124" s="56">
        <f>Worksheet!AA126</f>
        <v>14132.069999999949</v>
      </c>
      <c r="G124" s="56"/>
      <c r="H124" s="56">
        <f>Worksheet!AB126</f>
        <v>580186</v>
      </c>
      <c r="I124" s="56"/>
      <c r="J124" s="56">
        <f>Worksheet!AB126-Worksheet!S126</f>
        <v>0</v>
      </c>
      <c r="K124" s="56"/>
      <c r="L124" s="56">
        <f>Worksheet!AL126</f>
        <v>43272</v>
      </c>
      <c r="M124" s="11"/>
      <c r="N124" s="56">
        <f>Worksheet!AQ126</f>
        <v>551170.6</v>
      </c>
      <c r="O124" s="56"/>
      <c r="P124" s="56">
        <f>Worksheet!AR126</f>
        <v>14883.330000000075</v>
      </c>
      <c r="Q124" s="56"/>
      <c r="R124" s="56">
        <f>Worksheet!AS126</f>
        <v>566053.93000000005</v>
      </c>
      <c r="S124" s="56"/>
      <c r="T124" s="56">
        <f t="shared" si="1"/>
        <v>-14132.069999999949</v>
      </c>
      <c r="U124" s="56"/>
      <c r="V124" s="56">
        <f>Worksheet!BC126</f>
        <v>42114.71</v>
      </c>
    </row>
    <row r="125" spans="1:22" x14ac:dyDescent="0.2">
      <c r="A125" s="7">
        <f>Worksheet!A127</f>
        <v>2313</v>
      </c>
      <c r="B125" s="48" t="str">
        <f>Worksheet!B127</f>
        <v>Fort Dodge</v>
      </c>
      <c r="D125" s="56">
        <f>Worksheet!Z127</f>
        <v>2040636.29</v>
      </c>
      <c r="E125" s="56"/>
      <c r="F125" s="56">
        <f>Worksheet!AA127</f>
        <v>0</v>
      </c>
      <c r="G125" s="56"/>
      <c r="H125" s="56">
        <f>Worksheet!AB127</f>
        <v>2040636.29</v>
      </c>
      <c r="I125" s="56"/>
      <c r="J125" s="56">
        <f>Worksheet!AB127-Worksheet!S127</f>
        <v>106108.29000000004</v>
      </c>
      <c r="K125" s="56"/>
      <c r="L125" s="56">
        <f>Worksheet!AL127</f>
        <v>129104.38</v>
      </c>
      <c r="M125" s="11"/>
      <c r="N125" s="56">
        <f>Worksheet!AQ127</f>
        <v>2046507.77</v>
      </c>
      <c r="O125" s="56"/>
      <c r="P125" s="56">
        <f>Worksheet!AR127</f>
        <v>0</v>
      </c>
      <c r="Q125" s="56"/>
      <c r="R125" s="56">
        <f>Worksheet!AS127</f>
        <v>2046507.77</v>
      </c>
      <c r="S125" s="56"/>
      <c r="T125" s="56">
        <f t="shared" si="1"/>
        <v>5871.4799999999814</v>
      </c>
      <c r="U125" s="56"/>
      <c r="V125" s="56">
        <f>Worksheet!BC127</f>
        <v>130015.87</v>
      </c>
    </row>
    <row r="126" spans="1:22" x14ac:dyDescent="0.2">
      <c r="A126" s="7">
        <f>Worksheet!A128</f>
        <v>2322</v>
      </c>
      <c r="B126" s="57" t="str">
        <f>Worksheet!B128</f>
        <v>Fort Madison</v>
      </c>
      <c r="C126" s="11"/>
      <c r="D126" s="58">
        <f>Worksheet!Z128</f>
        <v>1160365.76</v>
      </c>
      <c r="E126" s="58"/>
      <c r="F126" s="58">
        <f>Worksheet!AA128</f>
        <v>0</v>
      </c>
      <c r="G126" s="58"/>
      <c r="H126" s="58">
        <f>Worksheet!AB128</f>
        <v>1160365.76</v>
      </c>
      <c r="I126" s="58"/>
      <c r="J126" s="58">
        <f>Worksheet!AB128-Worksheet!S128</f>
        <v>56746.760000000009</v>
      </c>
      <c r="K126" s="58"/>
      <c r="L126" s="58">
        <f>Worksheet!AL128</f>
        <v>69591.17</v>
      </c>
      <c r="M126" s="11"/>
      <c r="N126" s="58">
        <f>Worksheet!AQ128</f>
        <v>1192916.82</v>
      </c>
      <c r="O126" s="58"/>
      <c r="P126" s="58">
        <f>Worksheet!AR128</f>
        <v>0</v>
      </c>
      <c r="Q126" s="58"/>
      <c r="R126" s="58">
        <f>Worksheet!AS128</f>
        <v>1192916.82</v>
      </c>
      <c r="S126" s="58"/>
      <c r="T126" s="58">
        <f t="shared" si="1"/>
        <v>32551.060000000056</v>
      </c>
      <c r="U126" s="58"/>
      <c r="V126" s="58">
        <f>Worksheet!BC128</f>
        <v>71703.41</v>
      </c>
    </row>
    <row r="127" spans="1:22" x14ac:dyDescent="0.2">
      <c r="A127" s="7">
        <f>Worksheet!A129</f>
        <v>2349</v>
      </c>
      <c r="B127" s="48" t="str">
        <f>Worksheet!B129</f>
        <v>Fredericksburg</v>
      </c>
      <c r="D127" s="56">
        <f>Worksheet!Z129</f>
        <v>150705</v>
      </c>
      <c r="E127" s="56"/>
      <c r="F127" s="56">
        <f>Worksheet!AA129</f>
        <v>0</v>
      </c>
      <c r="G127" s="56"/>
      <c r="H127" s="56">
        <f>Worksheet!AB129</f>
        <v>150705</v>
      </c>
      <c r="I127" s="56"/>
      <c r="J127" s="56">
        <f>Worksheet!AB129-Worksheet!S129</f>
        <v>6987</v>
      </c>
      <c r="K127" s="56"/>
      <c r="L127" s="56">
        <f>Worksheet!AL129</f>
        <v>7998.09</v>
      </c>
      <c r="M127" s="11"/>
      <c r="N127" s="56">
        <f>Worksheet!AQ129</f>
        <v>146647.14000000001</v>
      </c>
      <c r="O127" s="56"/>
      <c r="P127" s="56">
        <f>Worksheet!AR129</f>
        <v>4057.859999999986</v>
      </c>
      <c r="Q127" s="56"/>
      <c r="R127" s="56">
        <f>Worksheet!AS129</f>
        <v>150705</v>
      </c>
      <c r="S127" s="56"/>
      <c r="T127" s="56">
        <f t="shared" si="1"/>
        <v>0</v>
      </c>
      <c r="U127" s="56"/>
      <c r="V127" s="56">
        <f>Worksheet!BC129</f>
        <v>7998.09</v>
      </c>
    </row>
    <row r="128" spans="1:22" x14ac:dyDescent="0.2">
      <c r="A128" s="7">
        <f>Worksheet!A130</f>
        <v>2369</v>
      </c>
      <c r="B128" s="48" t="str">
        <f>Worksheet!B130</f>
        <v>Fremont-Mills</v>
      </c>
      <c r="D128" s="56">
        <f>Worksheet!Z130</f>
        <v>240726.33</v>
      </c>
      <c r="E128" s="56"/>
      <c r="F128" s="56">
        <f>Worksheet!AA130</f>
        <v>0</v>
      </c>
      <c r="G128" s="56"/>
      <c r="H128" s="56">
        <f>Worksheet!AB130</f>
        <v>240726.33</v>
      </c>
      <c r="I128" s="56"/>
      <c r="J128" s="56">
        <f>Worksheet!AB130-Worksheet!S130</f>
        <v>21317.329999999987</v>
      </c>
      <c r="K128" s="56"/>
      <c r="L128" s="56">
        <f>Worksheet!AL130</f>
        <v>14173.69</v>
      </c>
      <c r="M128" s="11"/>
      <c r="N128" s="56">
        <f>Worksheet!AQ130</f>
        <v>219436.28</v>
      </c>
      <c r="O128" s="56"/>
      <c r="P128" s="56">
        <f>Worksheet!AR130</f>
        <v>21290.049999999988</v>
      </c>
      <c r="Q128" s="56"/>
      <c r="R128" s="56">
        <f>Worksheet!AS130</f>
        <v>240726.33</v>
      </c>
      <c r="S128" s="56"/>
      <c r="T128" s="56">
        <f t="shared" si="1"/>
        <v>0</v>
      </c>
      <c r="U128" s="56"/>
      <c r="V128" s="56">
        <f>Worksheet!BC130</f>
        <v>14173.69</v>
      </c>
    </row>
    <row r="129" spans="1:22" x14ac:dyDescent="0.2">
      <c r="A129" s="7">
        <f>Worksheet!A131</f>
        <v>2682</v>
      </c>
      <c r="B129" s="48" t="str">
        <f>Worksheet!B131</f>
        <v>GMG</v>
      </c>
      <c r="D129" s="56">
        <f>Worksheet!Z131</f>
        <v>202381.51</v>
      </c>
      <c r="E129" s="56"/>
      <c r="F129" s="56">
        <f>Worksheet!AA131</f>
        <v>0</v>
      </c>
      <c r="G129" s="56"/>
      <c r="H129" s="56">
        <f>Worksheet!AB131</f>
        <v>202381.51</v>
      </c>
      <c r="I129" s="56"/>
      <c r="J129" s="56">
        <f>Worksheet!AB131-Worksheet!S131</f>
        <v>6585.5100000000093</v>
      </c>
      <c r="K129" s="56"/>
      <c r="L129" s="56">
        <f>Worksheet!AL131</f>
        <v>12557.22</v>
      </c>
      <c r="M129" s="11"/>
      <c r="N129" s="56">
        <f>Worksheet!AQ131</f>
        <v>197797.17</v>
      </c>
      <c r="O129" s="56"/>
      <c r="P129" s="56">
        <f>Worksheet!AR131</f>
        <v>4584.3399999999965</v>
      </c>
      <c r="Q129" s="56"/>
      <c r="R129" s="56">
        <f>Worksheet!AS131</f>
        <v>202381.51</v>
      </c>
      <c r="S129" s="56"/>
      <c r="T129" s="56">
        <f t="shared" si="1"/>
        <v>0</v>
      </c>
      <c r="U129" s="56"/>
      <c r="V129" s="56">
        <f>Worksheet!BC131</f>
        <v>12557.22</v>
      </c>
    </row>
    <row r="130" spans="1:22" x14ac:dyDescent="0.2">
      <c r="A130" s="7">
        <f>Worksheet!A132</f>
        <v>2376</v>
      </c>
      <c r="B130" s="48" t="str">
        <f>Worksheet!B132</f>
        <v>Galva-Holstein</v>
      </c>
      <c r="D130" s="56">
        <f>Worksheet!Z132</f>
        <v>260068.56</v>
      </c>
      <c r="E130" s="56"/>
      <c r="F130" s="56">
        <f>Worksheet!AA132</f>
        <v>0</v>
      </c>
      <c r="G130" s="56"/>
      <c r="H130" s="56">
        <f>Worksheet!AB132</f>
        <v>260068.56</v>
      </c>
      <c r="I130" s="56"/>
      <c r="J130" s="56">
        <f>Worksheet!AB132-Worksheet!S132</f>
        <v>15401.559999999998</v>
      </c>
      <c r="K130" s="56"/>
      <c r="L130" s="56">
        <f>Worksheet!AL132</f>
        <v>13258.51</v>
      </c>
      <c r="M130" s="11"/>
      <c r="N130" s="56">
        <f>Worksheet!AQ132</f>
        <v>256028.75</v>
      </c>
      <c r="O130" s="56"/>
      <c r="P130" s="56">
        <f>Worksheet!AR132</f>
        <v>4039.8099999999977</v>
      </c>
      <c r="Q130" s="56"/>
      <c r="R130" s="56">
        <f>Worksheet!AS132</f>
        <v>260068.56</v>
      </c>
      <c r="S130" s="56"/>
      <c r="T130" s="56">
        <f t="shared" si="1"/>
        <v>0</v>
      </c>
      <c r="U130" s="56"/>
      <c r="V130" s="56">
        <f>Worksheet!BC132</f>
        <v>13258.51</v>
      </c>
    </row>
    <row r="131" spans="1:22" x14ac:dyDescent="0.2">
      <c r="A131" s="7">
        <f>Worksheet!A133</f>
        <v>2403</v>
      </c>
      <c r="B131" s="57" t="str">
        <f>Worksheet!B133</f>
        <v>Garner-Hayfield</v>
      </c>
      <c r="C131" s="11"/>
      <c r="D131" s="58">
        <f>Worksheet!Z133</f>
        <v>443729.1</v>
      </c>
      <c r="E131" s="58"/>
      <c r="F131" s="58">
        <f>Worksheet!AA133</f>
        <v>0</v>
      </c>
      <c r="G131" s="58"/>
      <c r="H131" s="58">
        <f>Worksheet!AB133</f>
        <v>443729.1</v>
      </c>
      <c r="I131" s="58"/>
      <c r="J131" s="58">
        <f>Worksheet!AB133-Worksheet!S133</f>
        <v>22068.099999999977</v>
      </c>
      <c r="K131" s="58"/>
      <c r="L131" s="58">
        <f>Worksheet!AL133</f>
        <v>31531.67</v>
      </c>
      <c r="M131" s="11"/>
      <c r="N131" s="58">
        <f>Worksheet!AQ133</f>
        <v>463184.5</v>
      </c>
      <c r="O131" s="58"/>
      <c r="P131" s="58">
        <f>Worksheet!AR133</f>
        <v>0</v>
      </c>
      <c r="Q131" s="58"/>
      <c r="R131" s="58">
        <f>Worksheet!AS133</f>
        <v>463184.5</v>
      </c>
      <c r="S131" s="58"/>
      <c r="T131" s="58">
        <f t="shared" si="1"/>
        <v>19455.400000000023</v>
      </c>
      <c r="U131" s="58"/>
      <c r="V131" s="58">
        <f>Worksheet!BC133</f>
        <v>32730.74</v>
      </c>
    </row>
    <row r="132" spans="1:22" x14ac:dyDescent="0.2">
      <c r="A132" s="7">
        <f>Worksheet!A134</f>
        <v>2457</v>
      </c>
      <c r="B132" s="48" t="str">
        <f>Worksheet!B134</f>
        <v>George-Little Rock</v>
      </c>
      <c r="D132" s="56">
        <f>Worksheet!Z134</f>
        <v>256449.84</v>
      </c>
      <c r="E132" s="56"/>
      <c r="F132" s="56">
        <f>Worksheet!AA134</f>
        <v>0</v>
      </c>
      <c r="G132" s="56"/>
      <c r="H132" s="56">
        <f>Worksheet!AB134</f>
        <v>256449.84</v>
      </c>
      <c r="I132" s="56"/>
      <c r="J132" s="56">
        <f>Worksheet!AB134-Worksheet!S134</f>
        <v>1850.8399999999965</v>
      </c>
      <c r="K132" s="56"/>
      <c r="L132" s="56">
        <f>Worksheet!AL134</f>
        <v>14228</v>
      </c>
      <c r="M132" s="11"/>
      <c r="N132" s="56">
        <f>Worksheet!AQ134</f>
        <v>269516.56</v>
      </c>
      <c r="O132" s="56"/>
      <c r="P132" s="56">
        <f>Worksheet!AR134</f>
        <v>0</v>
      </c>
      <c r="Q132" s="56"/>
      <c r="R132" s="56">
        <f>Worksheet!AS134</f>
        <v>269516.56</v>
      </c>
      <c r="S132" s="56"/>
      <c r="T132" s="56">
        <f t="shared" si="1"/>
        <v>13066.720000000001</v>
      </c>
      <c r="U132" s="56"/>
      <c r="V132" s="56">
        <f>Worksheet!BC134</f>
        <v>14892.89</v>
      </c>
    </row>
    <row r="133" spans="1:22" x14ac:dyDescent="0.2">
      <c r="A133" s="7">
        <f>Worksheet!A135</f>
        <v>2466</v>
      </c>
      <c r="B133" s="48" t="str">
        <f>Worksheet!B135</f>
        <v>Gilbert</v>
      </c>
      <c r="D133" s="56">
        <f>Worksheet!Z135</f>
        <v>657275.94999999995</v>
      </c>
      <c r="E133" s="56"/>
      <c r="F133" s="56">
        <f>Worksheet!AA135</f>
        <v>0</v>
      </c>
      <c r="G133" s="56"/>
      <c r="H133" s="56">
        <f>Worksheet!AB135</f>
        <v>657275.94999999995</v>
      </c>
      <c r="I133" s="56"/>
      <c r="J133" s="56">
        <f>Worksheet!AB135-Worksheet!S135</f>
        <v>42237.949999999953</v>
      </c>
      <c r="K133" s="56"/>
      <c r="L133" s="56">
        <f>Worksheet!AL135</f>
        <v>29772.53</v>
      </c>
      <c r="M133" s="11"/>
      <c r="N133" s="56">
        <f>Worksheet!AQ135</f>
        <v>724805.9</v>
      </c>
      <c r="O133" s="56"/>
      <c r="P133" s="56">
        <f>Worksheet!AR135</f>
        <v>0</v>
      </c>
      <c r="Q133" s="56"/>
      <c r="R133" s="56">
        <f>Worksheet!AS135</f>
        <v>724805.9</v>
      </c>
      <c r="S133" s="56"/>
      <c r="T133" s="56">
        <f t="shared" si="1"/>
        <v>67529.95000000007</v>
      </c>
      <c r="U133" s="56"/>
      <c r="V133" s="56">
        <f>Worksheet!BC135</f>
        <v>33053.39</v>
      </c>
    </row>
    <row r="134" spans="1:22" x14ac:dyDescent="0.2">
      <c r="A134" s="7">
        <f>Worksheet!A136</f>
        <v>2493</v>
      </c>
      <c r="B134" s="48" t="str">
        <f>Worksheet!B136</f>
        <v>Gilmore City-Bradgate</v>
      </c>
      <c r="D134" s="56">
        <f>Worksheet!Z136</f>
        <v>78994.44</v>
      </c>
      <c r="E134" s="56"/>
      <c r="F134" s="56">
        <f>Worksheet!AA136</f>
        <v>0</v>
      </c>
      <c r="G134" s="56"/>
      <c r="H134" s="56">
        <f>Worksheet!AB136</f>
        <v>78994.44</v>
      </c>
      <c r="I134" s="56"/>
      <c r="J134" s="56">
        <f>Worksheet!AB136-Worksheet!S136</f>
        <v>1485.4400000000023</v>
      </c>
      <c r="K134" s="56"/>
      <c r="L134" s="56">
        <f>Worksheet!AL136</f>
        <v>4327.57</v>
      </c>
      <c r="M134" s="11"/>
      <c r="N134" s="56">
        <f>Worksheet!AQ136</f>
        <v>82586.92</v>
      </c>
      <c r="O134" s="56"/>
      <c r="P134" s="56">
        <f>Worksheet!AR136</f>
        <v>0</v>
      </c>
      <c r="Q134" s="56"/>
      <c r="R134" s="56">
        <f>Worksheet!AS136</f>
        <v>82586.92</v>
      </c>
      <c r="S134" s="56"/>
      <c r="T134" s="56">
        <f t="shared" si="1"/>
        <v>3592.4799999999959</v>
      </c>
      <c r="U134" s="56"/>
      <c r="V134" s="56">
        <f>Worksheet!BC136</f>
        <v>4533.5200000000004</v>
      </c>
    </row>
    <row r="135" spans="1:22" x14ac:dyDescent="0.2">
      <c r="A135" s="7">
        <f>Worksheet!A137</f>
        <v>2502</v>
      </c>
      <c r="B135" s="48" t="str">
        <f>Worksheet!B137</f>
        <v>Gladbrook-Reinbeck</v>
      </c>
      <c r="D135" s="56">
        <f>Worksheet!Z137</f>
        <v>358857.22</v>
      </c>
      <c r="E135" s="56"/>
      <c r="F135" s="56">
        <f>Worksheet!AA137</f>
        <v>0</v>
      </c>
      <c r="G135" s="56"/>
      <c r="H135" s="56">
        <f>Worksheet!AB137</f>
        <v>358857.22</v>
      </c>
      <c r="I135" s="56"/>
      <c r="J135" s="56">
        <f>Worksheet!AB137-Worksheet!S137</f>
        <v>3058.2199999999721</v>
      </c>
      <c r="K135" s="56"/>
      <c r="L135" s="56">
        <f>Worksheet!AL137</f>
        <v>24711.200000000001</v>
      </c>
      <c r="M135" s="11"/>
      <c r="N135" s="56">
        <f>Worksheet!AQ137</f>
        <v>342847.35</v>
      </c>
      <c r="O135" s="56"/>
      <c r="P135" s="56">
        <f>Worksheet!AR137</f>
        <v>16009.869999999995</v>
      </c>
      <c r="Q135" s="56"/>
      <c r="R135" s="56">
        <f>Worksheet!AS137</f>
        <v>358857.22</v>
      </c>
      <c r="S135" s="56"/>
      <c r="T135" s="56">
        <f t="shared" si="1"/>
        <v>0</v>
      </c>
      <c r="U135" s="56"/>
      <c r="V135" s="56">
        <f>Worksheet!BC137</f>
        <v>24711.200000000001</v>
      </c>
    </row>
    <row r="136" spans="1:22" x14ac:dyDescent="0.2">
      <c r="A136" s="7">
        <f>Worksheet!A138</f>
        <v>2511</v>
      </c>
      <c r="B136" s="57" t="str">
        <f>Worksheet!B138</f>
        <v>Glenwood</v>
      </c>
      <c r="C136" s="11"/>
      <c r="D136" s="58">
        <f>Worksheet!Z138</f>
        <v>1039087.49</v>
      </c>
      <c r="E136" s="58"/>
      <c r="F136" s="58">
        <f>Worksheet!AA138</f>
        <v>0</v>
      </c>
      <c r="G136" s="58"/>
      <c r="H136" s="58">
        <f>Worksheet!AB138</f>
        <v>1039087.49</v>
      </c>
      <c r="I136" s="58"/>
      <c r="J136" s="58">
        <f>Worksheet!AB138-Worksheet!S138</f>
        <v>44133.489999999991</v>
      </c>
      <c r="K136" s="58"/>
      <c r="L136" s="58">
        <f>Worksheet!AL138</f>
        <v>63487.57</v>
      </c>
      <c r="M136" s="11"/>
      <c r="N136" s="58">
        <f>Worksheet!AQ138</f>
        <v>1079172.79</v>
      </c>
      <c r="O136" s="58"/>
      <c r="P136" s="58">
        <f>Worksheet!AR138</f>
        <v>0</v>
      </c>
      <c r="Q136" s="58"/>
      <c r="R136" s="58">
        <f>Worksheet!AS138</f>
        <v>1079172.79</v>
      </c>
      <c r="S136" s="58"/>
      <c r="T136" s="58">
        <f t="shared" ref="T136:T199" si="2">R136-H136</f>
        <v>40085.300000000047</v>
      </c>
      <c r="U136" s="58"/>
      <c r="V136" s="58">
        <f>Worksheet!BC138</f>
        <v>65912.03</v>
      </c>
    </row>
    <row r="137" spans="1:22" x14ac:dyDescent="0.2">
      <c r="A137" s="7">
        <f>Worksheet!A139</f>
        <v>2520</v>
      </c>
      <c r="B137" s="48" t="str">
        <f>Worksheet!B139</f>
        <v>Glidden-Ralston</v>
      </c>
      <c r="D137" s="56">
        <f>Worksheet!Z139</f>
        <v>179984.59</v>
      </c>
      <c r="E137" s="56"/>
      <c r="F137" s="56">
        <f>Worksheet!AA139</f>
        <v>5072.4100000000035</v>
      </c>
      <c r="G137" s="56"/>
      <c r="H137" s="56">
        <f>Worksheet!AB139</f>
        <v>185057</v>
      </c>
      <c r="I137" s="56"/>
      <c r="J137" s="56">
        <f>Worksheet!AB139-Worksheet!S139</f>
        <v>0</v>
      </c>
      <c r="K137" s="56"/>
      <c r="L137" s="56">
        <f>Worksheet!AL139</f>
        <v>7188.59</v>
      </c>
      <c r="M137" s="11"/>
      <c r="N137" s="56">
        <f>Worksheet!AQ139</f>
        <v>177773.27</v>
      </c>
      <c r="O137" s="56"/>
      <c r="P137" s="56">
        <f>Worksheet!AR139</f>
        <v>2211.320000000007</v>
      </c>
      <c r="Q137" s="56"/>
      <c r="R137" s="56">
        <f>Worksheet!AS139</f>
        <v>179984.59</v>
      </c>
      <c r="S137" s="56"/>
      <c r="T137" s="56">
        <f t="shared" si="2"/>
        <v>-5072.4100000000035</v>
      </c>
      <c r="U137" s="56"/>
      <c r="V137" s="56">
        <f>Worksheet!BC139</f>
        <v>7243.36</v>
      </c>
    </row>
    <row r="138" spans="1:22" x14ac:dyDescent="0.2">
      <c r="A138" s="7">
        <f>Worksheet!A140</f>
        <v>2556</v>
      </c>
      <c r="B138" s="48" t="str">
        <f>Worksheet!B140</f>
        <v>Graettinger-Terril</v>
      </c>
      <c r="D138" s="56">
        <f>Worksheet!Z140</f>
        <v>200637.5</v>
      </c>
      <c r="E138" s="56"/>
      <c r="F138" s="56">
        <f>Worksheet!AA140</f>
        <v>0</v>
      </c>
      <c r="G138" s="56"/>
      <c r="H138" s="56">
        <f>Worksheet!AB140</f>
        <v>200637.5</v>
      </c>
      <c r="I138" s="56"/>
      <c r="J138" s="56">
        <f>Worksheet!AB140-Worksheet!S140</f>
        <v>58.5</v>
      </c>
      <c r="K138" s="56"/>
      <c r="L138" s="56">
        <f>Worksheet!AL140</f>
        <v>11874</v>
      </c>
      <c r="M138" s="11"/>
      <c r="N138" s="56">
        <f>Worksheet!AQ140</f>
        <v>201124.04</v>
      </c>
      <c r="O138" s="56"/>
      <c r="P138" s="56">
        <f>Worksheet!AR140</f>
        <v>0</v>
      </c>
      <c r="Q138" s="56"/>
      <c r="R138" s="56">
        <f>Worksheet!AS140</f>
        <v>201124.04</v>
      </c>
      <c r="S138" s="56"/>
      <c r="T138" s="56">
        <f t="shared" si="2"/>
        <v>486.54000000000815</v>
      </c>
      <c r="U138" s="56"/>
      <c r="V138" s="56">
        <f>Worksheet!BC140</f>
        <v>11630.84</v>
      </c>
    </row>
    <row r="139" spans="1:22" x14ac:dyDescent="0.2">
      <c r="A139" s="7">
        <f>Worksheet!A141</f>
        <v>2709</v>
      </c>
      <c r="B139" s="48" t="str">
        <f>Worksheet!B141</f>
        <v>Grinnell-Newburg</v>
      </c>
      <c r="D139" s="56">
        <f>Worksheet!Z141</f>
        <v>883148.73</v>
      </c>
      <c r="E139" s="56"/>
      <c r="F139" s="56">
        <f>Worksheet!AA141</f>
        <v>2206.2700000000186</v>
      </c>
      <c r="G139" s="56"/>
      <c r="H139" s="56">
        <f>Worksheet!AB141</f>
        <v>885355</v>
      </c>
      <c r="I139" s="56"/>
      <c r="J139" s="56">
        <f>Worksheet!AB141-Worksheet!S141</f>
        <v>0</v>
      </c>
      <c r="K139" s="56"/>
      <c r="L139" s="56">
        <f>Worksheet!AL141</f>
        <v>69010</v>
      </c>
      <c r="M139" s="11"/>
      <c r="N139" s="56">
        <f>Worksheet!AQ141</f>
        <v>985765.53</v>
      </c>
      <c r="O139" s="56"/>
      <c r="P139" s="56">
        <f>Worksheet!AR141</f>
        <v>0</v>
      </c>
      <c r="Q139" s="56"/>
      <c r="R139" s="56">
        <f>Worksheet!AS141</f>
        <v>985765.53</v>
      </c>
      <c r="S139" s="56"/>
      <c r="T139" s="56">
        <f t="shared" si="2"/>
        <v>100410.53000000003</v>
      </c>
      <c r="U139" s="56"/>
      <c r="V139" s="56">
        <f>Worksheet!BC141</f>
        <v>74551.88</v>
      </c>
    </row>
    <row r="140" spans="1:22" x14ac:dyDescent="0.2">
      <c r="A140" s="7">
        <f>Worksheet!A142</f>
        <v>2718</v>
      </c>
      <c r="B140" s="48" t="str">
        <f>Worksheet!B142</f>
        <v>Griswold</v>
      </c>
      <c r="D140" s="56">
        <f>Worksheet!Z142</f>
        <v>312502.24</v>
      </c>
      <c r="E140" s="56"/>
      <c r="F140" s="56">
        <f>Worksheet!AA142</f>
        <v>0</v>
      </c>
      <c r="G140" s="56"/>
      <c r="H140" s="56">
        <f>Worksheet!AB142</f>
        <v>312502.24</v>
      </c>
      <c r="I140" s="56"/>
      <c r="J140" s="56">
        <f>Worksheet!AB142-Worksheet!S142</f>
        <v>16021.239999999991</v>
      </c>
      <c r="K140" s="56"/>
      <c r="L140" s="56">
        <f>Worksheet!AL142</f>
        <v>19072.22</v>
      </c>
      <c r="M140" s="11"/>
      <c r="N140" s="56">
        <f>Worksheet!AQ142</f>
        <v>311431.21999999997</v>
      </c>
      <c r="O140" s="56"/>
      <c r="P140" s="56">
        <f>Worksheet!AR142</f>
        <v>1071.0200000000186</v>
      </c>
      <c r="Q140" s="56"/>
      <c r="R140" s="56">
        <f>Worksheet!AS142</f>
        <v>312502.24</v>
      </c>
      <c r="S140" s="56"/>
      <c r="T140" s="56">
        <f t="shared" si="2"/>
        <v>0</v>
      </c>
      <c r="U140" s="56"/>
      <c r="V140" s="56">
        <f>Worksheet!BC142</f>
        <v>19121.84</v>
      </c>
    </row>
    <row r="141" spans="1:22" x14ac:dyDescent="0.2">
      <c r="A141" s="7">
        <f>Worksheet!A143</f>
        <v>2727</v>
      </c>
      <c r="B141" s="57" t="str">
        <f>Worksheet!B143</f>
        <v>Grundy Center</v>
      </c>
      <c r="C141" s="11"/>
      <c r="D141" s="58">
        <f>Worksheet!Z143</f>
        <v>376422.94</v>
      </c>
      <c r="E141" s="58"/>
      <c r="F141" s="58">
        <f>Worksheet!AA143</f>
        <v>0</v>
      </c>
      <c r="G141" s="58"/>
      <c r="H141" s="58">
        <f>Worksheet!AB143</f>
        <v>376422.94</v>
      </c>
      <c r="I141" s="58"/>
      <c r="J141" s="58">
        <f>Worksheet!AB143-Worksheet!S143</f>
        <v>3898.9400000000023</v>
      </c>
      <c r="K141" s="58"/>
      <c r="L141" s="58">
        <f>Worksheet!AL143</f>
        <v>25499.17</v>
      </c>
      <c r="M141" s="11"/>
      <c r="N141" s="58">
        <f>Worksheet!AQ143</f>
        <v>411035.61</v>
      </c>
      <c r="O141" s="58"/>
      <c r="P141" s="58">
        <f>Worksheet!AR143</f>
        <v>0</v>
      </c>
      <c r="Q141" s="58"/>
      <c r="R141" s="58">
        <f>Worksheet!AS143</f>
        <v>411035.61</v>
      </c>
      <c r="S141" s="58"/>
      <c r="T141" s="58">
        <f t="shared" si="2"/>
        <v>34612.669999999984</v>
      </c>
      <c r="U141" s="58"/>
      <c r="V141" s="58">
        <f>Worksheet!BC143</f>
        <v>27592.14</v>
      </c>
    </row>
    <row r="142" spans="1:22" x14ac:dyDescent="0.2">
      <c r="A142" s="7">
        <f>Worksheet!A144</f>
        <v>2754</v>
      </c>
      <c r="B142" s="48" t="str">
        <f>Worksheet!B144</f>
        <v>Guthrie Center</v>
      </c>
      <c r="D142" s="56">
        <f>Worksheet!Z144</f>
        <v>264106.65000000002</v>
      </c>
      <c r="E142" s="56"/>
      <c r="F142" s="56">
        <f>Worksheet!AA144</f>
        <v>0</v>
      </c>
      <c r="G142" s="56"/>
      <c r="H142" s="56">
        <f>Worksheet!AB144</f>
        <v>264106.65000000002</v>
      </c>
      <c r="I142" s="56"/>
      <c r="J142" s="56">
        <f>Worksheet!AB144-Worksheet!S144</f>
        <v>5899.6500000000233</v>
      </c>
      <c r="K142" s="56"/>
      <c r="L142" s="56">
        <f>Worksheet!AL144</f>
        <v>11252.37</v>
      </c>
      <c r="M142" s="11"/>
      <c r="N142" s="56">
        <f>Worksheet!AQ144</f>
        <v>258959.59</v>
      </c>
      <c r="O142" s="56"/>
      <c r="P142" s="56">
        <f>Worksheet!AR144</f>
        <v>5147.0600000000268</v>
      </c>
      <c r="Q142" s="56"/>
      <c r="R142" s="56">
        <f>Worksheet!AS144</f>
        <v>264106.65000000002</v>
      </c>
      <c r="S142" s="56"/>
      <c r="T142" s="56">
        <f t="shared" si="2"/>
        <v>0</v>
      </c>
      <c r="U142" s="56"/>
      <c r="V142" s="56">
        <f>Worksheet!BC144</f>
        <v>11262.95</v>
      </c>
    </row>
    <row r="143" spans="1:22" x14ac:dyDescent="0.2">
      <c r="A143" s="7">
        <f>Worksheet!A145</f>
        <v>2766</v>
      </c>
      <c r="B143" s="48" t="str">
        <f>Worksheet!B145</f>
        <v>H-L-V</v>
      </c>
      <c r="D143" s="56">
        <f>Worksheet!Z145</f>
        <v>176631.92</v>
      </c>
      <c r="E143" s="56"/>
      <c r="F143" s="56">
        <f>Worksheet!AA145</f>
        <v>3055.0799999999872</v>
      </c>
      <c r="G143" s="56"/>
      <c r="H143" s="56">
        <f>Worksheet!AB145</f>
        <v>179687</v>
      </c>
      <c r="I143" s="56"/>
      <c r="J143" s="56">
        <f>Worksheet!AB145-Worksheet!S145</f>
        <v>0</v>
      </c>
      <c r="K143" s="56"/>
      <c r="L143" s="56">
        <f>Worksheet!AL145</f>
        <v>8894</v>
      </c>
      <c r="M143" s="11"/>
      <c r="N143" s="56">
        <f>Worksheet!AQ145</f>
        <v>182000.02</v>
      </c>
      <c r="O143" s="56"/>
      <c r="P143" s="56">
        <f>Worksheet!AR145</f>
        <v>0</v>
      </c>
      <c r="Q143" s="56"/>
      <c r="R143" s="56">
        <f>Worksheet!AS145</f>
        <v>182000.02</v>
      </c>
      <c r="S143" s="56"/>
      <c r="T143" s="56">
        <f t="shared" si="2"/>
        <v>2313.0199999999895</v>
      </c>
      <c r="U143" s="56"/>
      <c r="V143" s="56">
        <f>Worksheet!BC145</f>
        <v>9073.76</v>
      </c>
    </row>
    <row r="144" spans="1:22" x14ac:dyDescent="0.2">
      <c r="A144" s="7">
        <f>Worksheet!A146</f>
        <v>2772</v>
      </c>
      <c r="B144" s="48" t="str">
        <f>Worksheet!B146</f>
        <v>Hamburg</v>
      </c>
      <c r="D144" s="56">
        <f>Worksheet!Z146</f>
        <v>142833.32</v>
      </c>
      <c r="E144" s="56"/>
      <c r="F144" s="56">
        <f>Worksheet!AA146</f>
        <v>0</v>
      </c>
      <c r="G144" s="56"/>
      <c r="H144" s="56">
        <f>Worksheet!AB146</f>
        <v>142833.32</v>
      </c>
      <c r="I144" s="56"/>
      <c r="J144" s="56">
        <f>Worksheet!AB146-Worksheet!S146</f>
        <v>14382.320000000007</v>
      </c>
      <c r="K144" s="56"/>
      <c r="L144" s="56">
        <f>Worksheet!AL146</f>
        <v>8249.41</v>
      </c>
      <c r="M144" s="11"/>
      <c r="N144" s="56">
        <f>Worksheet!AQ146</f>
        <v>119898.16</v>
      </c>
      <c r="O144" s="56"/>
      <c r="P144" s="56">
        <f>Worksheet!AR146</f>
        <v>22935.160000000003</v>
      </c>
      <c r="Q144" s="56"/>
      <c r="R144" s="56">
        <f>Worksheet!AS146</f>
        <v>142833.32</v>
      </c>
      <c r="S144" s="56"/>
      <c r="T144" s="56">
        <f t="shared" si="2"/>
        <v>0</v>
      </c>
      <c r="U144" s="56"/>
      <c r="V144" s="56">
        <f>Worksheet!BC146</f>
        <v>8249.41</v>
      </c>
    </row>
    <row r="145" spans="1:22" x14ac:dyDescent="0.2">
      <c r="A145" s="7">
        <f>Worksheet!A147</f>
        <v>2781</v>
      </c>
      <c r="B145" s="48" t="str">
        <f>Worksheet!B147</f>
        <v>Hampton-Dumont</v>
      </c>
      <c r="D145" s="56">
        <f>Worksheet!Z147</f>
        <v>674545.41</v>
      </c>
      <c r="E145" s="56"/>
      <c r="F145" s="56">
        <f>Worksheet!AA147</f>
        <v>0</v>
      </c>
      <c r="G145" s="56"/>
      <c r="H145" s="56">
        <f>Worksheet!AB147</f>
        <v>674545.41</v>
      </c>
      <c r="I145" s="56"/>
      <c r="J145" s="56">
        <f>Worksheet!AB147-Worksheet!S147</f>
        <v>45074.410000000033</v>
      </c>
      <c r="K145" s="56"/>
      <c r="L145" s="56">
        <f>Worksheet!AL147</f>
        <v>50710.77</v>
      </c>
      <c r="M145" s="11"/>
      <c r="N145" s="56">
        <f>Worksheet!AQ147</f>
        <v>668666</v>
      </c>
      <c r="O145" s="56"/>
      <c r="P145" s="56">
        <f>Worksheet!AR147</f>
        <v>5879.4100000000326</v>
      </c>
      <c r="Q145" s="56"/>
      <c r="R145" s="56">
        <f>Worksheet!AS147</f>
        <v>674545.41</v>
      </c>
      <c r="S145" s="56"/>
      <c r="T145" s="56">
        <f t="shared" si="2"/>
        <v>0</v>
      </c>
      <c r="U145" s="56"/>
      <c r="V145" s="56">
        <f>Worksheet!BC147</f>
        <v>50710.77</v>
      </c>
    </row>
    <row r="146" spans="1:22" x14ac:dyDescent="0.2">
      <c r="A146" s="7">
        <f>Worksheet!A148</f>
        <v>2826</v>
      </c>
      <c r="B146" s="57" t="str">
        <f>Worksheet!B148</f>
        <v>Harlan</v>
      </c>
      <c r="C146" s="11"/>
      <c r="D146" s="58">
        <f>Worksheet!Z148</f>
        <v>779634.45</v>
      </c>
      <c r="E146" s="58"/>
      <c r="F146" s="58">
        <f>Worksheet!AA148</f>
        <v>0</v>
      </c>
      <c r="G146" s="58"/>
      <c r="H146" s="58">
        <f>Worksheet!AB148</f>
        <v>779634.45</v>
      </c>
      <c r="I146" s="58"/>
      <c r="J146" s="58">
        <f>Worksheet!AB148-Worksheet!S148</f>
        <v>40999.449999999953</v>
      </c>
      <c r="K146" s="58"/>
      <c r="L146" s="58">
        <f>Worksheet!AL148</f>
        <v>45925.23</v>
      </c>
      <c r="M146" s="11"/>
      <c r="N146" s="58">
        <f>Worksheet!AQ148</f>
        <v>754281.28</v>
      </c>
      <c r="O146" s="58"/>
      <c r="P146" s="58">
        <f>Worksheet!AR148</f>
        <v>25353.169999999925</v>
      </c>
      <c r="Q146" s="58"/>
      <c r="R146" s="58">
        <f>Worksheet!AS148</f>
        <v>779634.45</v>
      </c>
      <c r="S146" s="58"/>
      <c r="T146" s="58">
        <f t="shared" si="2"/>
        <v>0</v>
      </c>
      <c r="U146" s="58"/>
      <c r="V146" s="58">
        <f>Worksheet!BC148</f>
        <v>45925.23</v>
      </c>
    </row>
    <row r="147" spans="1:22" x14ac:dyDescent="0.2">
      <c r="A147" s="7">
        <f>Worksheet!A149</f>
        <v>2834</v>
      </c>
      <c r="B147" s="48" t="str">
        <f>Worksheet!B149</f>
        <v>Harmony</v>
      </c>
      <c r="D147" s="56">
        <f>Worksheet!Z149</f>
        <v>190299.6</v>
      </c>
      <c r="E147" s="56"/>
      <c r="F147" s="56">
        <f>Worksheet!AA149</f>
        <v>0</v>
      </c>
      <c r="G147" s="56"/>
      <c r="H147" s="56">
        <f>Worksheet!AB149</f>
        <v>190299.6</v>
      </c>
      <c r="I147" s="56"/>
      <c r="J147" s="56">
        <f>Worksheet!AB149-Worksheet!S149</f>
        <v>6940.6000000000058</v>
      </c>
      <c r="K147" s="56"/>
      <c r="L147" s="56">
        <f>Worksheet!AL149</f>
        <v>11292.28</v>
      </c>
      <c r="M147" s="11"/>
      <c r="N147" s="56">
        <f>Worksheet!AQ149</f>
        <v>177336.68</v>
      </c>
      <c r="O147" s="56"/>
      <c r="P147" s="56">
        <f>Worksheet!AR149</f>
        <v>12962.920000000013</v>
      </c>
      <c r="Q147" s="56"/>
      <c r="R147" s="56">
        <f>Worksheet!AS149</f>
        <v>190299.6</v>
      </c>
      <c r="S147" s="56"/>
      <c r="T147" s="56">
        <f t="shared" si="2"/>
        <v>0</v>
      </c>
      <c r="U147" s="56"/>
      <c r="V147" s="56">
        <f>Worksheet!BC149</f>
        <v>11292.28</v>
      </c>
    </row>
    <row r="148" spans="1:22" x14ac:dyDescent="0.2">
      <c r="A148" s="7">
        <f>Worksheet!A150</f>
        <v>2846</v>
      </c>
      <c r="B148" s="48" t="str">
        <f>Worksheet!B150</f>
        <v>Harris-Lake Park</v>
      </c>
      <c r="D148" s="56">
        <f>Worksheet!Z150</f>
        <v>183324.93</v>
      </c>
      <c r="E148" s="56"/>
      <c r="F148" s="56">
        <f>Worksheet!AA150</f>
        <v>0</v>
      </c>
      <c r="G148" s="56"/>
      <c r="H148" s="56">
        <f>Worksheet!AB150</f>
        <v>183324.93</v>
      </c>
      <c r="I148" s="56"/>
      <c r="J148" s="56">
        <f>Worksheet!AB150-Worksheet!S150</f>
        <v>14333.929999999993</v>
      </c>
      <c r="K148" s="56"/>
      <c r="L148" s="56">
        <f>Worksheet!AL150</f>
        <v>10538.93</v>
      </c>
      <c r="M148" s="11"/>
      <c r="N148" s="56">
        <f>Worksheet!AQ150</f>
        <v>193253.52</v>
      </c>
      <c r="O148" s="56"/>
      <c r="P148" s="56">
        <f>Worksheet!AR150</f>
        <v>0</v>
      </c>
      <c r="Q148" s="56"/>
      <c r="R148" s="56">
        <f>Worksheet!AS150</f>
        <v>193253.52</v>
      </c>
      <c r="S148" s="56"/>
      <c r="T148" s="56">
        <f t="shared" si="2"/>
        <v>9928.5899999999965</v>
      </c>
      <c r="U148" s="56"/>
      <c r="V148" s="56">
        <f>Worksheet!BC150</f>
        <v>11097.13</v>
      </c>
    </row>
    <row r="149" spans="1:22" x14ac:dyDescent="0.2">
      <c r="A149" s="7">
        <f>Worksheet!A151</f>
        <v>2862</v>
      </c>
      <c r="B149" s="48" t="str">
        <f>Worksheet!B151</f>
        <v>Hartley-Melvin-Sanborn</v>
      </c>
      <c r="D149" s="56">
        <f>Worksheet!Z151</f>
        <v>361637.66</v>
      </c>
      <c r="E149" s="56"/>
      <c r="F149" s="56">
        <f>Worksheet!AA151</f>
        <v>0</v>
      </c>
      <c r="G149" s="56"/>
      <c r="H149" s="56">
        <f>Worksheet!AB151</f>
        <v>361637.66</v>
      </c>
      <c r="I149" s="56"/>
      <c r="J149" s="56">
        <f>Worksheet!AB151-Worksheet!S151</f>
        <v>15783.659999999974</v>
      </c>
      <c r="K149" s="56"/>
      <c r="L149" s="56">
        <f>Worksheet!AL151</f>
        <v>20940.47</v>
      </c>
      <c r="M149" s="11"/>
      <c r="N149" s="56">
        <f>Worksheet!AQ151</f>
        <v>349381.82</v>
      </c>
      <c r="O149" s="56"/>
      <c r="P149" s="56">
        <f>Worksheet!AR151</f>
        <v>12255.839999999967</v>
      </c>
      <c r="Q149" s="56"/>
      <c r="R149" s="56">
        <f>Worksheet!AS151</f>
        <v>361637.66</v>
      </c>
      <c r="S149" s="56"/>
      <c r="T149" s="56">
        <f t="shared" si="2"/>
        <v>0</v>
      </c>
      <c r="U149" s="56"/>
      <c r="V149" s="56">
        <f>Worksheet!BC151</f>
        <v>20940.47</v>
      </c>
    </row>
    <row r="150" spans="1:22" x14ac:dyDescent="0.2">
      <c r="A150" s="7">
        <f>Worksheet!A152</f>
        <v>2977</v>
      </c>
      <c r="B150" s="48" t="str">
        <f>Worksheet!B152</f>
        <v>Highland</v>
      </c>
      <c r="D150" s="56">
        <f>Worksheet!Z152</f>
        <v>376229.24</v>
      </c>
      <c r="E150" s="56"/>
      <c r="F150" s="56">
        <f>Worksheet!AA152</f>
        <v>0</v>
      </c>
      <c r="G150" s="56"/>
      <c r="H150" s="56">
        <f>Worksheet!AB152</f>
        <v>376229.24</v>
      </c>
      <c r="I150" s="56"/>
      <c r="J150" s="56">
        <f>Worksheet!AB152-Worksheet!S152</f>
        <v>20848.239999999991</v>
      </c>
      <c r="K150" s="56"/>
      <c r="L150" s="56">
        <f>Worksheet!AL152</f>
        <v>18803.91</v>
      </c>
      <c r="M150" s="11"/>
      <c r="N150" s="56">
        <f>Worksheet!AQ152</f>
        <v>367475.20000000001</v>
      </c>
      <c r="O150" s="56"/>
      <c r="P150" s="56">
        <f>Worksheet!AR152</f>
        <v>8754.039999999979</v>
      </c>
      <c r="Q150" s="56"/>
      <c r="R150" s="56">
        <f>Worksheet!AS152</f>
        <v>376229.24</v>
      </c>
      <c r="S150" s="56"/>
      <c r="T150" s="56">
        <f t="shared" si="2"/>
        <v>0</v>
      </c>
      <c r="U150" s="56"/>
      <c r="V150" s="56">
        <f>Worksheet!BC152</f>
        <v>18803.91</v>
      </c>
    </row>
    <row r="151" spans="1:22" x14ac:dyDescent="0.2">
      <c r="A151" s="7">
        <f>Worksheet!A153</f>
        <v>2988</v>
      </c>
      <c r="B151" s="57" t="str">
        <f>Worksheet!B153</f>
        <v>Hinton</v>
      </c>
      <c r="C151" s="11"/>
      <c r="D151" s="58">
        <f>Worksheet!Z153</f>
        <v>297307.87</v>
      </c>
      <c r="E151" s="58"/>
      <c r="F151" s="58">
        <f>Worksheet!AA153</f>
        <v>0</v>
      </c>
      <c r="G151" s="58"/>
      <c r="H151" s="58">
        <f>Worksheet!AB153</f>
        <v>297307.87</v>
      </c>
      <c r="I151" s="58"/>
      <c r="J151" s="58">
        <f>Worksheet!AB153-Worksheet!S153</f>
        <v>9664.8699999999953</v>
      </c>
      <c r="K151" s="58"/>
      <c r="L151" s="58">
        <f>Worksheet!AL153</f>
        <v>16162.55</v>
      </c>
      <c r="M151" s="11"/>
      <c r="N151" s="58">
        <f>Worksheet!AQ153</f>
        <v>315049.25</v>
      </c>
      <c r="O151" s="58"/>
      <c r="P151" s="58">
        <f>Worksheet!AR153</f>
        <v>0</v>
      </c>
      <c r="Q151" s="58"/>
      <c r="R151" s="58">
        <f>Worksheet!AS153</f>
        <v>315049.25</v>
      </c>
      <c r="S151" s="58"/>
      <c r="T151" s="58">
        <f t="shared" si="2"/>
        <v>17741.380000000005</v>
      </c>
      <c r="U151" s="58"/>
      <c r="V151" s="58">
        <f>Worksheet!BC153</f>
        <v>17142.509999999998</v>
      </c>
    </row>
    <row r="152" spans="1:22" x14ac:dyDescent="0.2">
      <c r="A152" s="7">
        <f>Worksheet!A154</f>
        <v>3029</v>
      </c>
      <c r="B152" s="48" t="str">
        <f>Worksheet!B154</f>
        <v>Howard-Winneshiek</v>
      </c>
      <c r="D152" s="56">
        <f>Worksheet!Z154</f>
        <v>739832.91</v>
      </c>
      <c r="E152" s="56"/>
      <c r="F152" s="56">
        <f>Worksheet!AA154</f>
        <v>0</v>
      </c>
      <c r="G152" s="56"/>
      <c r="H152" s="56">
        <f>Worksheet!AB154</f>
        <v>739832.91</v>
      </c>
      <c r="I152" s="56"/>
      <c r="J152" s="56">
        <f>Worksheet!AB154-Worksheet!S154</f>
        <v>16268.910000000033</v>
      </c>
      <c r="K152" s="56"/>
      <c r="L152" s="56">
        <f>Worksheet!AL154</f>
        <v>42001.73</v>
      </c>
      <c r="M152" s="11"/>
      <c r="N152" s="56">
        <f>Worksheet!AQ154</f>
        <v>796819.78</v>
      </c>
      <c r="O152" s="56"/>
      <c r="P152" s="56">
        <f>Worksheet!AR154</f>
        <v>0</v>
      </c>
      <c r="Q152" s="56"/>
      <c r="R152" s="56">
        <f>Worksheet!AS154</f>
        <v>796819.78</v>
      </c>
      <c r="S152" s="56"/>
      <c r="T152" s="56">
        <f t="shared" si="2"/>
        <v>56986.869999999995</v>
      </c>
      <c r="U152" s="56"/>
      <c r="V152" s="56">
        <f>Worksheet!BC154</f>
        <v>45171.6</v>
      </c>
    </row>
    <row r="153" spans="1:22" x14ac:dyDescent="0.2">
      <c r="A153" s="7">
        <f>Worksheet!A155</f>
        <v>3033</v>
      </c>
      <c r="B153" s="48" t="str">
        <f>Worksheet!B155</f>
        <v>Hubbard-Radcliffe</v>
      </c>
      <c r="D153" s="56">
        <f>Worksheet!Z155</f>
        <v>227358.56</v>
      </c>
      <c r="E153" s="56"/>
      <c r="F153" s="56">
        <f>Worksheet!AA155</f>
        <v>0</v>
      </c>
      <c r="G153" s="56"/>
      <c r="H153" s="56">
        <f>Worksheet!AB155</f>
        <v>227358.56</v>
      </c>
      <c r="I153" s="56"/>
      <c r="J153" s="56">
        <f>Worksheet!AB155-Worksheet!S155</f>
        <v>22144.559999999998</v>
      </c>
      <c r="K153" s="56"/>
      <c r="L153" s="56">
        <f>Worksheet!AL155</f>
        <v>16784.96</v>
      </c>
      <c r="M153" s="11"/>
      <c r="N153" s="56">
        <f>Worksheet!AQ155</f>
        <v>207317.62</v>
      </c>
      <c r="O153" s="56"/>
      <c r="P153" s="56">
        <f>Worksheet!AR155</f>
        <v>20040.940000000002</v>
      </c>
      <c r="Q153" s="56"/>
      <c r="R153" s="56">
        <f>Worksheet!AS155</f>
        <v>227358.56</v>
      </c>
      <c r="S153" s="56"/>
      <c r="T153" s="56">
        <f t="shared" si="2"/>
        <v>0</v>
      </c>
      <c r="U153" s="56"/>
      <c r="V153" s="56">
        <f>Worksheet!BC155</f>
        <v>16784.96</v>
      </c>
    </row>
    <row r="154" spans="1:22" x14ac:dyDescent="0.2">
      <c r="A154" s="7">
        <f>Worksheet!A156</f>
        <v>3042</v>
      </c>
      <c r="B154" s="48" t="str">
        <f>Worksheet!B156</f>
        <v>Hudson</v>
      </c>
      <c r="D154" s="56">
        <f>Worksheet!Z156</f>
        <v>404529.36</v>
      </c>
      <c r="E154" s="56"/>
      <c r="F154" s="56">
        <f>Worksheet!AA156</f>
        <v>0</v>
      </c>
      <c r="G154" s="56"/>
      <c r="H154" s="56">
        <f>Worksheet!AB156</f>
        <v>404529.36</v>
      </c>
      <c r="I154" s="56"/>
      <c r="J154" s="56">
        <f>Worksheet!AB156-Worksheet!S156</f>
        <v>29542.359999999986</v>
      </c>
      <c r="K154" s="56"/>
      <c r="L154" s="56">
        <f>Worksheet!AL156</f>
        <v>27489.360000000001</v>
      </c>
      <c r="M154" s="11"/>
      <c r="N154" s="56">
        <f>Worksheet!AQ156</f>
        <v>390261.35</v>
      </c>
      <c r="O154" s="56"/>
      <c r="P154" s="56">
        <f>Worksheet!AR156</f>
        <v>14268.010000000009</v>
      </c>
      <c r="Q154" s="56"/>
      <c r="R154" s="56">
        <f>Worksheet!AS156</f>
        <v>404529.36</v>
      </c>
      <c r="S154" s="56"/>
      <c r="T154" s="56">
        <f t="shared" si="2"/>
        <v>0</v>
      </c>
      <c r="U154" s="56"/>
      <c r="V154" s="56">
        <f>Worksheet!BC156</f>
        <v>27489.360000000001</v>
      </c>
    </row>
    <row r="155" spans="1:22" x14ac:dyDescent="0.2">
      <c r="A155" s="7">
        <f>Worksheet!A157</f>
        <v>3060</v>
      </c>
      <c r="B155" s="48" t="str">
        <f>Worksheet!B157</f>
        <v>Humboldt</v>
      </c>
      <c r="D155" s="56">
        <f>Worksheet!Z157</f>
        <v>643933.56999999995</v>
      </c>
      <c r="E155" s="56"/>
      <c r="F155" s="56">
        <f>Worksheet!AA157</f>
        <v>0</v>
      </c>
      <c r="G155" s="56"/>
      <c r="H155" s="56">
        <f>Worksheet!AB157</f>
        <v>643933.56999999995</v>
      </c>
      <c r="I155" s="56"/>
      <c r="J155" s="56">
        <f>Worksheet!AB157-Worksheet!S157</f>
        <v>24572.569999999949</v>
      </c>
      <c r="K155" s="56"/>
      <c r="L155" s="56">
        <f>Worksheet!AL157</f>
        <v>38508.22</v>
      </c>
      <c r="M155" s="11"/>
      <c r="N155" s="56">
        <f>Worksheet!AQ157</f>
        <v>660956.47</v>
      </c>
      <c r="O155" s="56"/>
      <c r="P155" s="56">
        <f>Worksheet!AR157</f>
        <v>0</v>
      </c>
      <c r="Q155" s="56"/>
      <c r="R155" s="56">
        <f>Worksheet!AS157</f>
        <v>660956.47</v>
      </c>
      <c r="S155" s="56"/>
      <c r="T155" s="56">
        <f t="shared" si="2"/>
        <v>17022.900000000023</v>
      </c>
      <c r="U155" s="56"/>
      <c r="V155" s="56">
        <f>Worksheet!BC157</f>
        <v>39537.050000000003</v>
      </c>
    </row>
    <row r="156" spans="1:22" x14ac:dyDescent="0.2">
      <c r="A156" s="7">
        <f>Worksheet!A158</f>
        <v>3168</v>
      </c>
      <c r="B156" s="57" t="str">
        <f>Worksheet!B158</f>
        <v>IKM-Manning</v>
      </c>
      <c r="C156" s="11"/>
      <c r="D156" s="58">
        <f>Worksheet!Z158</f>
        <v>431080.27</v>
      </c>
      <c r="E156" s="58"/>
      <c r="F156" s="58">
        <f>Worksheet!AA158</f>
        <v>0</v>
      </c>
      <c r="G156" s="58"/>
      <c r="H156" s="58">
        <f>Worksheet!AB158</f>
        <v>431080.27</v>
      </c>
      <c r="I156" s="58"/>
      <c r="J156" s="58">
        <f>Worksheet!AB158-Worksheet!S158</f>
        <v>10984.270000000019</v>
      </c>
      <c r="K156" s="58"/>
      <c r="L156" s="58">
        <f>Worksheet!AL158</f>
        <v>22527.37</v>
      </c>
      <c r="M156" s="11"/>
      <c r="N156" s="58">
        <f>Worksheet!AQ158</f>
        <v>410391.63</v>
      </c>
      <c r="O156" s="58"/>
      <c r="P156" s="58">
        <f>Worksheet!AR158</f>
        <v>20688.640000000014</v>
      </c>
      <c r="Q156" s="58"/>
      <c r="R156" s="58">
        <f>Worksheet!AS158</f>
        <v>431080.27</v>
      </c>
      <c r="S156" s="58"/>
      <c r="T156" s="58">
        <f t="shared" si="2"/>
        <v>0</v>
      </c>
      <c r="U156" s="58"/>
      <c r="V156" s="58">
        <f>Worksheet!BC158</f>
        <v>22527.37</v>
      </c>
    </row>
    <row r="157" spans="1:22" x14ac:dyDescent="0.2">
      <c r="A157" s="7">
        <f>Worksheet!A159</f>
        <v>3105</v>
      </c>
      <c r="B157" s="48" t="str">
        <f>Worksheet!B159</f>
        <v>Independence</v>
      </c>
      <c r="D157" s="56">
        <f>Worksheet!Z159</f>
        <v>779810.49</v>
      </c>
      <c r="E157" s="56"/>
      <c r="F157" s="56">
        <f>Worksheet!AA159</f>
        <v>0</v>
      </c>
      <c r="G157" s="56"/>
      <c r="H157" s="56">
        <f>Worksheet!AB159</f>
        <v>779810.49</v>
      </c>
      <c r="I157" s="56"/>
      <c r="J157" s="56">
        <f>Worksheet!AB159-Worksheet!S159</f>
        <v>28302.489999999991</v>
      </c>
      <c r="K157" s="56"/>
      <c r="L157" s="56">
        <f>Worksheet!AL159</f>
        <v>58859.1</v>
      </c>
      <c r="M157" s="11"/>
      <c r="N157" s="56">
        <f>Worksheet!AQ159</f>
        <v>793569.08</v>
      </c>
      <c r="O157" s="56"/>
      <c r="P157" s="56">
        <f>Worksheet!AR159</f>
        <v>0</v>
      </c>
      <c r="Q157" s="56"/>
      <c r="R157" s="56">
        <f>Worksheet!AS159</f>
        <v>793569.08</v>
      </c>
      <c r="S157" s="56"/>
      <c r="T157" s="56">
        <f t="shared" si="2"/>
        <v>13758.589999999967</v>
      </c>
      <c r="U157" s="56"/>
      <c r="V157" s="56">
        <f>Worksheet!BC159</f>
        <v>59828.63</v>
      </c>
    </row>
    <row r="158" spans="1:22" x14ac:dyDescent="0.2">
      <c r="A158" s="7">
        <f>Worksheet!A160</f>
        <v>3114</v>
      </c>
      <c r="B158" s="48" t="str">
        <f>Worksheet!B160</f>
        <v>Indianola</v>
      </c>
      <c r="D158" s="56">
        <f>Worksheet!Z160</f>
        <v>1691676.09</v>
      </c>
      <c r="E158" s="56"/>
      <c r="F158" s="56">
        <f>Worksheet!AA160</f>
        <v>0</v>
      </c>
      <c r="G158" s="56"/>
      <c r="H158" s="56">
        <f>Worksheet!AB160</f>
        <v>1691676.09</v>
      </c>
      <c r="I158" s="56"/>
      <c r="J158" s="56">
        <f>Worksheet!AB160-Worksheet!S160</f>
        <v>98880.090000000084</v>
      </c>
      <c r="K158" s="56"/>
      <c r="L158" s="56">
        <f>Worksheet!AL160</f>
        <v>81009.56</v>
      </c>
      <c r="M158" s="11"/>
      <c r="N158" s="56">
        <f>Worksheet!AQ160</f>
        <v>1773274.62</v>
      </c>
      <c r="O158" s="56"/>
      <c r="P158" s="56">
        <f>Worksheet!AR160</f>
        <v>0</v>
      </c>
      <c r="Q158" s="56"/>
      <c r="R158" s="56">
        <f>Worksheet!AS160</f>
        <v>1773274.62</v>
      </c>
      <c r="S158" s="56"/>
      <c r="T158" s="56">
        <f t="shared" si="2"/>
        <v>81598.530000000028</v>
      </c>
      <c r="U158" s="56"/>
      <c r="V158" s="56">
        <f>Worksheet!BC160</f>
        <v>85679.18</v>
      </c>
    </row>
    <row r="159" spans="1:22" x14ac:dyDescent="0.2">
      <c r="A159" s="7">
        <f>Worksheet!A161</f>
        <v>3119</v>
      </c>
      <c r="B159" s="48" t="str">
        <f>Worksheet!B161</f>
        <v>Interstate 35</v>
      </c>
      <c r="D159" s="56">
        <f>Worksheet!Z161</f>
        <v>497958.51</v>
      </c>
      <c r="E159" s="56"/>
      <c r="F159" s="56">
        <f>Worksheet!AA161</f>
        <v>0</v>
      </c>
      <c r="G159" s="56"/>
      <c r="H159" s="56">
        <f>Worksheet!AB161</f>
        <v>497958.51</v>
      </c>
      <c r="I159" s="56"/>
      <c r="J159" s="56">
        <f>Worksheet!AB161-Worksheet!S161</f>
        <v>28081.510000000009</v>
      </c>
      <c r="K159" s="56"/>
      <c r="L159" s="56">
        <f>Worksheet!AL161</f>
        <v>21395.040000000001</v>
      </c>
      <c r="M159" s="11"/>
      <c r="N159" s="56">
        <f>Worksheet!AQ161</f>
        <v>504007.5</v>
      </c>
      <c r="O159" s="56"/>
      <c r="P159" s="56">
        <f>Worksheet!AR161</f>
        <v>0</v>
      </c>
      <c r="Q159" s="56"/>
      <c r="R159" s="56">
        <f>Worksheet!AS161</f>
        <v>504007.5</v>
      </c>
      <c r="S159" s="56"/>
      <c r="T159" s="56">
        <f t="shared" si="2"/>
        <v>6048.9899999999907</v>
      </c>
      <c r="U159" s="56"/>
      <c r="V159" s="56">
        <f>Worksheet!BC161</f>
        <v>21990.81</v>
      </c>
    </row>
    <row r="160" spans="1:22" x14ac:dyDescent="0.2">
      <c r="A160" s="7">
        <f>Worksheet!A162</f>
        <v>3141</v>
      </c>
      <c r="B160" s="48" t="str">
        <f>Worksheet!B162</f>
        <v>Iowa City</v>
      </c>
      <c r="D160" s="56">
        <f>Worksheet!Z162</f>
        <v>6587247.0999999996</v>
      </c>
      <c r="E160" s="56"/>
      <c r="F160" s="56">
        <f>Worksheet!AA162</f>
        <v>0</v>
      </c>
      <c r="G160" s="56"/>
      <c r="H160" s="56">
        <f>Worksheet!AB162</f>
        <v>6587247.0999999996</v>
      </c>
      <c r="I160" s="56"/>
      <c r="J160" s="56">
        <f>Worksheet!AB162-Worksheet!S162</f>
        <v>423188.09999999963</v>
      </c>
      <c r="K160" s="56"/>
      <c r="L160" s="56">
        <f>Worksheet!AL162</f>
        <v>364971.45</v>
      </c>
      <c r="M160" s="11"/>
      <c r="N160" s="56">
        <f>Worksheet!AQ162</f>
        <v>7057511.3499999996</v>
      </c>
      <c r="O160" s="56"/>
      <c r="P160" s="56">
        <f>Worksheet!AR162</f>
        <v>0</v>
      </c>
      <c r="Q160" s="56"/>
      <c r="R160" s="56">
        <f>Worksheet!AS162</f>
        <v>7057511.3499999996</v>
      </c>
      <c r="S160" s="56"/>
      <c r="T160" s="56">
        <f t="shared" si="2"/>
        <v>470264.25</v>
      </c>
      <c r="U160" s="56"/>
      <c r="V160" s="56">
        <f>Worksheet!BC162</f>
        <v>391282.14</v>
      </c>
    </row>
    <row r="161" spans="1:22" x14ac:dyDescent="0.2">
      <c r="A161" s="7">
        <f>Worksheet!A163</f>
        <v>3150</v>
      </c>
      <c r="B161" s="57" t="str">
        <f>Worksheet!B163</f>
        <v>Iowa Falls</v>
      </c>
      <c r="C161" s="11"/>
      <c r="D161" s="58">
        <f>Worksheet!Z163</f>
        <v>595197.72</v>
      </c>
      <c r="E161" s="58"/>
      <c r="F161" s="58">
        <f>Worksheet!AA163</f>
        <v>0</v>
      </c>
      <c r="G161" s="58"/>
      <c r="H161" s="58">
        <f>Worksheet!AB163</f>
        <v>595197.72</v>
      </c>
      <c r="I161" s="58"/>
      <c r="J161" s="58">
        <f>Worksheet!AB163-Worksheet!S163</f>
        <v>24860.719999999972</v>
      </c>
      <c r="K161" s="58"/>
      <c r="L161" s="58">
        <f>Worksheet!AL163</f>
        <v>43996.71</v>
      </c>
      <c r="M161" s="11"/>
      <c r="N161" s="58">
        <f>Worksheet!AQ163</f>
        <v>619244.9</v>
      </c>
      <c r="O161" s="58"/>
      <c r="P161" s="58">
        <f>Worksheet!AR163</f>
        <v>0</v>
      </c>
      <c r="Q161" s="58"/>
      <c r="R161" s="58">
        <f>Worksheet!AS163</f>
        <v>619244.9</v>
      </c>
      <c r="S161" s="58"/>
      <c r="T161" s="58">
        <f t="shared" si="2"/>
        <v>24047.180000000051</v>
      </c>
      <c r="U161" s="58"/>
      <c r="V161" s="58">
        <f>Worksheet!BC163</f>
        <v>45491.31</v>
      </c>
    </row>
    <row r="162" spans="1:22" x14ac:dyDescent="0.2">
      <c r="A162" s="7">
        <f>Worksheet!A164</f>
        <v>3154</v>
      </c>
      <c r="B162" s="48" t="str">
        <f>Worksheet!B164</f>
        <v>Iowa Valley</v>
      </c>
      <c r="D162" s="56">
        <f>Worksheet!Z164</f>
        <v>286309.63</v>
      </c>
      <c r="E162" s="56"/>
      <c r="F162" s="56">
        <f>Worksheet!AA164</f>
        <v>0</v>
      </c>
      <c r="G162" s="56"/>
      <c r="H162" s="56">
        <f>Worksheet!AB164</f>
        <v>286309.63</v>
      </c>
      <c r="I162" s="56"/>
      <c r="J162" s="56">
        <f>Worksheet!AB164-Worksheet!S164</f>
        <v>671.63000000000466</v>
      </c>
      <c r="K162" s="56"/>
      <c r="L162" s="56">
        <f>Worksheet!AL164</f>
        <v>16021</v>
      </c>
      <c r="M162" s="11"/>
      <c r="N162" s="56">
        <f>Worksheet!AQ164</f>
        <v>298597</v>
      </c>
      <c r="O162" s="56"/>
      <c r="P162" s="56">
        <f>Worksheet!AR164</f>
        <v>0</v>
      </c>
      <c r="Q162" s="56"/>
      <c r="R162" s="56">
        <f>Worksheet!AS164</f>
        <v>298597</v>
      </c>
      <c r="S162" s="56"/>
      <c r="T162" s="56">
        <f t="shared" si="2"/>
        <v>12287.369999999995</v>
      </c>
      <c r="U162" s="56"/>
      <c r="V162" s="56">
        <f>Worksheet!BC164</f>
        <v>16705.87</v>
      </c>
    </row>
    <row r="163" spans="1:22" x14ac:dyDescent="0.2">
      <c r="A163" s="7">
        <f>Worksheet!A165</f>
        <v>3186</v>
      </c>
      <c r="B163" s="48" t="str">
        <f>Worksheet!B165</f>
        <v>Janesville Consolidated</v>
      </c>
      <c r="D163" s="56">
        <f>Worksheet!Z165</f>
        <v>189137.43</v>
      </c>
      <c r="E163" s="56"/>
      <c r="F163" s="56">
        <f>Worksheet!AA165</f>
        <v>0</v>
      </c>
      <c r="G163" s="56"/>
      <c r="H163" s="56">
        <f>Worksheet!AB165</f>
        <v>189137.43</v>
      </c>
      <c r="I163" s="56"/>
      <c r="J163" s="56">
        <f>Worksheet!AB165-Worksheet!S165</f>
        <v>4984.429999999993</v>
      </c>
      <c r="K163" s="56"/>
      <c r="L163" s="56">
        <f>Worksheet!AL165</f>
        <v>14058</v>
      </c>
      <c r="M163" s="11"/>
      <c r="N163" s="56">
        <f>Worksheet!AQ165</f>
        <v>206924.57</v>
      </c>
      <c r="O163" s="56"/>
      <c r="P163" s="56">
        <f>Worksheet!AR165</f>
        <v>0</v>
      </c>
      <c r="Q163" s="56"/>
      <c r="R163" s="56">
        <f>Worksheet!AS165</f>
        <v>206924.57</v>
      </c>
      <c r="S163" s="56"/>
      <c r="T163" s="56">
        <f t="shared" si="2"/>
        <v>17787.140000000014</v>
      </c>
      <c r="U163" s="56"/>
      <c r="V163" s="56">
        <f>Worksheet!BC165</f>
        <v>15107.34</v>
      </c>
    </row>
    <row r="164" spans="1:22" x14ac:dyDescent="0.2">
      <c r="A164" s="7">
        <f>Worksheet!A166</f>
        <v>3195</v>
      </c>
      <c r="B164" s="48" t="str">
        <f>Worksheet!B166</f>
        <v>Jefferson-Scranton</v>
      </c>
      <c r="D164" s="56">
        <f>Worksheet!Z166</f>
        <v>544907.64</v>
      </c>
      <c r="E164" s="56"/>
      <c r="F164" s="56">
        <f>Worksheet!AA166</f>
        <v>0</v>
      </c>
      <c r="G164" s="56"/>
      <c r="H164" s="56">
        <f>Worksheet!AB166</f>
        <v>544907.64</v>
      </c>
      <c r="I164" s="56"/>
      <c r="J164" s="56">
        <f>Worksheet!AB166-Worksheet!S166</f>
        <v>11419.640000000014</v>
      </c>
      <c r="K164" s="56"/>
      <c r="L164" s="56">
        <f>Worksheet!AL166</f>
        <v>33837.730000000003</v>
      </c>
      <c r="M164" s="11"/>
      <c r="N164" s="56">
        <f>Worksheet!AQ166</f>
        <v>589147.35</v>
      </c>
      <c r="O164" s="56"/>
      <c r="P164" s="56">
        <f>Worksheet!AR166</f>
        <v>0</v>
      </c>
      <c r="Q164" s="56"/>
      <c r="R164" s="56">
        <f>Worksheet!AS166</f>
        <v>589147.35</v>
      </c>
      <c r="S164" s="56"/>
      <c r="T164" s="56">
        <f t="shared" si="2"/>
        <v>44239.709999999963</v>
      </c>
      <c r="U164" s="56"/>
      <c r="V164" s="56">
        <f>Worksheet!BC166</f>
        <v>36396.46</v>
      </c>
    </row>
    <row r="165" spans="1:22" x14ac:dyDescent="0.2">
      <c r="A165" s="7">
        <f>Worksheet!A167</f>
        <v>3204</v>
      </c>
      <c r="B165" s="48" t="str">
        <f>Worksheet!B167</f>
        <v>Jesup</v>
      </c>
      <c r="D165" s="56">
        <f>Worksheet!Z167</f>
        <v>437133.93</v>
      </c>
      <c r="E165" s="56"/>
      <c r="F165" s="56">
        <f>Worksheet!AA167</f>
        <v>0</v>
      </c>
      <c r="G165" s="56"/>
      <c r="H165" s="56">
        <f>Worksheet!AB167</f>
        <v>437133.93</v>
      </c>
      <c r="I165" s="56"/>
      <c r="J165" s="56">
        <f>Worksheet!AB167-Worksheet!S167</f>
        <v>22038.929999999993</v>
      </c>
      <c r="K165" s="56"/>
      <c r="L165" s="56">
        <f>Worksheet!AL167</f>
        <v>35759.410000000003</v>
      </c>
      <c r="M165" s="11"/>
      <c r="N165" s="56">
        <f>Worksheet!AQ167</f>
        <v>467543.61</v>
      </c>
      <c r="O165" s="56"/>
      <c r="P165" s="56">
        <f>Worksheet!AR167</f>
        <v>0</v>
      </c>
      <c r="Q165" s="56"/>
      <c r="R165" s="56">
        <f>Worksheet!AS167</f>
        <v>467543.61</v>
      </c>
      <c r="S165" s="56"/>
      <c r="T165" s="56">
        <f t="shared" si="2"/>
        <v>30409.679999999993</v>
      </c>
      <c r="U165" s="56"/>
      <c r="V165" s="56">
        <f>Worksheet!BC167</f>
        <v>37732</v>
      </c>
    </row>
    <row r="166" spans="1:22" x14ac:dyDescent="0.2">
      <c r="A166" s="7">
        <f>Worksheet!A168</f>
        <v>3231</v>
      </c>
      <c r="B166" s="57" t="str">
        <f>Worksheet!B168</f>
        <v>Johnston</v>
      </c>
      <c r="C166" s="11"/>
      <c r="D166" s="58">
        <f>Worksheet!Z168</f>
        <v>3123842.7</v>
      </c>
      <c r="E166" s="58"/>
      <c r="F166" s="58">
        <f>Worksheet!AA168</f>
        <v>0</v>
      </c>
      <c r="G166" s="58"/>
      <c r="H166" s="58">
        <f>Worksheet!AB168</f>
        <v>3123842.7</v>
      </c>
      <c r="I166" s="58"/>
      <c r="J166" s="58">
        <f>Worksheet!AB168-Worksheet!S168</f>
        <v>187639.70000000019</v>
      </c>
      <c r="K166" s="58"/>
      <c r="L166" s="58">
        <f>Worksheet!AL168</f>
        <v>146300.03</v>
      </c>
      <c r="M166" s="11"/>
      <c r="N166" s="58">
        <f>Worksheet!AQ168</f>
        <v>3363758.09</v>
      </c>
      <c r="O166" s="58"/>
      <c r="P166" s="58">
        <f>Worksheet!AR168</f>
        <v>0</v>
      </c>
      <c r="Q166" s="58"/>
      <c r="R166" s="58">
        <f>Worksheet!AS168</f>
        <v>3363758.09</v>
      </c>
      <c r="S166" s="58"/>
      <c r="T166" s="58">
        <f t="shared" si="2"/>
        <v>239915.38999999966</v>
      </c>
      <c r="U166" s="58"/>
      <c r="V166" s="58">
        <f>Worksheet!BC168</f>
        <v>158654.07</v>
      </c>
    </row>
    <row r="167" spans="1:22" x14ac:dyDescent="0.2">
      <c r="A167" s="7">
        <f>Worksheet!A169</f>
        <v>3312</v>
      </c>
      <c r="B167" s="48" t="str">
        <f>Worksheet!B169</f>
        <v>Keokuk</v>
      </c>
      <c r="D167" s="56">
        <f>Worksheet!Z169</f>
        <v>1053264.9099999999</v>
      </c>
      <c r="E167" s="56"/>
      <c r="F167" s="56">
        <f>Worksheet!AA169</f>
        <v>0</v>
      </c>
      <c r="G167" s="56"/>
      <c r="H167" s="56">
        <f>Worksheet!AB169</f>
        <v>1053264.9099999999</v>
      </c>
      <c r="I167" s="56"/>
      <c r="J167" s="56">
        <f>Worksheet!AB169-Worksheet!S169</f>
        <v>53528.909999999916</v>
      </c>
      <c r="K167" s="56"/>
      <c r="L167" s="56">
        <f>Worksheet!AL169</f>
        <v>63265.42</v>
      </c>
      <c r="M167" s="11"/>
      <c r="N167" s="56">
        <f>Worksheet!AQ169</f>
        <v>1033675.21</v>
      </c>
      <c r="O167" s="56"/>
      <c r="P167" s="56">
        <f>Worksheet!AR169</f>
        <v>19589.699999999953</v>
      </c>
      <c r="Q167" s="56"/>
      <c r="R167" s="56">
        <f>Worksheet!AS169</f>
        <v>1053264.9099999999</v>
      </c>
      <c r="S167" s="56"/>
      <c r="T167" s="56">
        <f t="shared" si="2"/>
        <v>0</v>
      </c>
      <c r="U167" s="56"/>
      <c r="V167" s="56">
        <f>Worksheet!BC169</f>
        <v>63265.42</v>
      </c>
    </row>
    <row r="168" spans="1:22" x14ac:dyDescent="0.2">
      <c r="A168" s="7">
        <f>Worksheet!A170</f>
        <v>3330</v>
      </c>
      <c r="B168" s="48" t="str">
        <f>Worksheet!B170</f>
        <v>Keota</v>
      </c>
      <c r="D168" s="56">
        <f>Worksheet!Z170</f>
        <v>198315.78</v>
      </c>
      <c r="E168" s="56"/>
      <c r="F168" s="56">
        <f>Worksheet!AA170</f>
        <v>0</v>
      </c>
      <c r="G168" s="56"/>
      <c r="H168" s="56">
        <f>Worksheet!AB170</f>
        <v>198315.78</v>
      </c>
      <c r="I168" s="56"/>
      <c r="J168" s="56">
        <f>Worksheet!AB170-Worksheet!S170</f>
        <v>16079.779999999999</v>
      </c>
      <c r="K168" s="56"/>
      <c r="L168" s="56">
        <f>Worksheet!AL170</f>
        <v>10487.73</v>
      </c>
      <c r="M168" s="11"/>
      <c r="N168" s="56">
        <f>Worksheet!AQ170</f>
        <v>187195.09</v>
      </c>
      <c r="O168" s="56"/>
      <c r="P168" s="56">
        <f>Worksheet!AR170</f>
        <v>11120.690000000002</v>
      </c>
      <c r="Q168" s="56"/>
      <c r="R168" s="56">
        <f>Worksheet!AS170</f>
        <v>198315.78</v>
      </c>
      <c r="S168" s="56"/>
      <c r="T168" s="56">
        <f t="shared" si="2"/>
        <v>0</v>
      </c>
      <c r="U168" s="56"/>
      <c r="V168" s="56">
        <f>Worksheet!BC170</f>
        <v>10487.73</v>
      </c>
    </row>
    <row r="169" spans="1:22" x14ac:dyDescent="0.2">
      <c r="A169" s="7">
        <f>Worksheet!A171</f>
        <v>3348</v>
      </c>
      <c r="B169" s="48" t="str">
        <f>Worksheet!B171</f>
        <v>Kingsley-Pierson</v>
      </c>
      <c r="D169" s="56">
        <f>Worksheet!Z171</f>
        <v>266340.78000000003</v>
      </c>
      <c r="E169" s="56"/>
      <c r="F169" s="56">
        <f>Worksheet!AA171</f>
        <v>0</v>
      </c>
      <c r="G169" s="56"/>
      <c r="H169" s="56">
        <f>Worksheet!AB171</f>
        <v>266340.78000000003</v>
      </c>
      <c r="I169" s="56"/>
      <c r="J169" s="56">
        <f>Worksheet!AB171-Worksheet!S171</f>
        <v>5814.7800000000279</v>
      </c>
      <c r="K169" s="56"/>
      <c r="L169" s="56">
        <f>Worksheet!AL171</f>
        <v>14630.16</v>
      </c>
      <c r="M169" s="11"/>
      <c r="N169" s="56">
        <f>Worksheet!AQ171</f>
        <v>280641.15999999997</v>
      </c>
      <c r="O169" s="56"/>
      <c r="P169" s="56">
        <f>Worksheet!AR171</f>
        <v>0</v>
      </c>
      <c r="Q169" s="56"/>
      <c r="R169" s="56">
        <f>Worksheet!AS171</f>
        <v>280641.15999999997</v>
      </c>
      <c r="S169" s="56"/>
      <c r="T169" s="56">
        <f t="shared" si="2"/>
        <v>14300.379999999946</v>
      </c>
      <c r="U169" s="56"/>
      <c r="V169" s="56">
        <f>Worksheet!BC171</f>
        <v>15447.82</v>
      </c>
    </row>
    <row r="170" spans="1:22" x14ac:dyDescent="0.2">
      <c r="A170" s="7">
        <f>Worksheet!A172</f>
        <v>3375</v>
      </c>
      <c r="B170" s="48" t="str">
        <f>Worksheet!B172</f>
        <v>Knoxville</v>
      </c>
      <c r="D170" s="56">
        <f>Worksheet!Z172</f>
        <v>983970.33</v>
      </c>
      <c r="E170" s="56"/>
      <c r="F170" s="56">
        <f>Worksheet!AA172</f>
        <v>0</v>
      </c>
      <c r="G170" s="56"/>
      <c r="H170" s="56">
        <f>Worksheet!AB172</f>
        <v>983970.33</v>
      </c>
      <c r="I170" s="56"/>
      <c r="J170" s="56">
        <f>Worksheet!AB172-Worksheet!S172</f>
        <v>11723.329999999958</v>
      </c>
      <c r="K170" s="56"/>
      <c r="L170" s="56">
        <f>Worksheet!AL172</f>
        <v>44654.57</v>
      </c>
      <c r="M170" s="11"/>
      <c r="N170" s="56">
        <f>Worksheet!AQ172</f>
        <v>992602.83</v>
      </c>
      <c r="O170" s="56"/>
      <c r="P170" s="56">
        <f>Worksheet!AR172</f>
        <v>0</v>
      </c>
      <c r="Q170" s="56"/>
      <c r="R170" s="56">
        <f>Worksheet!AS172</f>
        <v>992602.83</v>
      </c>
      <c r="S170" s="56"/>
      <c r="T170" s="56">
        <f t="shared" si="2"/>
        <v>8632.5</v>
      </c>
      <c r="U170" s="56"/>
      <c r="V170" s="56">
        <f>Worksheet!BC172</f>
        <v>45807.78</v>
      </c>
    </row>
    <row r="171" spans="1:22" x14ac:dyDescent="0.2">
      <c r="A171" s="7">
        <f>Worksheet!A173</f>
        <v>3420</v>
      </c>
      <c r="B171" s="57" t="str">
        <f>Worksheet!B173</f>
        <v>Lake Mills</v>
      </c>
      <c r="C171" s="11"/>
      <c r="D171" s="58">
        <f>Worksheet!Z173</f>
        <v>339787.89</v>
      </c>
      <c r="E171" s="58"/>
      <c r="F171" s="58">
        <f>Worksheet!AA173</f>
        <v>0</v>
      </c>
      <c r="G171" s="58"/>
      <c r="H171" s="58">
        <f>Worksheet!AB173</f>
        <v>339787.89</v>
      </c>
      <c r="I171" s="58"/>
      <c r="J171" s="58">
        <f>Worksheet!AB173-Worksheet!S173</f>
        <v>10915.890000000014</v>
      </c>
      <c r="K171" s="58"/>
      <c r="L171" s="58">
        <f>Worksheet!AL173</f>
        <v>23386.19</v>
      </c>
      <c r="M171" s="11"/>
      <c r="N171" s="58">
        <f>Worksheet!AQ173</f>
        <v>345780.47999999998</v>
      </c>
      <c r="O171" s="58"/>
      <c r="P171" s="58">
        <f>Worksheet!AR173</f>
        <v>0</v>
      </c>
      <c r="Q171" s="58"/>
      <c r="R171" s="58">
        <f>Worksheet!AS173</f>
        <v>345780.47999999998</v>
      </c>
      <c r="S171" s="58"/>
      <c r="T171" s="58">
        <f t="shared" si="2"/>
        <v>5992.5899999999674</v>
      </c>
      <c r="U171" s="58"/>
      <c r="V171" s="58">
        <f>Worksheet!BC173</f>
        <v>23737.64</v>
      </c>
    </row>
    <row r="172" spans="1:22" x14ac:dyDescent="0.2">
      <c r="A172" s="7">
        <f>Worksheet!A174</f>
        <v>3465</v>
      </c>
      <c r="B172" s="48" t="str">
        <f>Worksheet!B174</f>
        <v>Lamoni</v>
      </c>
      <c r="D172" s="56">
        <f>Worksheet!Z174</f>
        <v>191657.66</v>
      </c>
      <c r="E172" s="56"/>
      <c r="F172" s="56">
        <f>Worksheet!AA174</f>
        <v>14211.339999999997</v>
      </c>
      <c r="G172" s="56"/>
      <c r="H172" s="56">
        <f>Worksheet!AB174</f>
        <v>205869</v>
      </c>
      <c r="I172" s="56"/>
      <c r="J172" s="56">
        <f>Worksheet!AB174-Worksheet!S174</f>
        <v>0</v>
      </c>
      <c r="K172" s="56"/>
      <c r="L172" s="56">
        <f>Worksheet!AL174</f>
        <v>10529</v>
      </c>
      <c r="M172" s="11"/>
      <c r="N172" s="56">
        <f>Worksheet!AQ174</f>
        <v>226481.84</v>
      </c>
      <c r="O172" s="56"/>
      <c r="P172" s="56">
        <f>Worksheet!AR174</f>
        <v>0</v>
      </c>
      <c r="Q172" s="56"/>
      <c r="R172" s="56">
        <f>Worksheet!AS174</f>
        <v>226481.84</v>
      </c>
      <c r="S172" s="56"/>
      <c r="T172" s="56">
        <f t="shared" si="2"/>
        <v>20612.839999999997</v>
      </c>
      <c r="U172" s="56"/>
      <c r="V172" s="56">
        <f>Worksheet!BC174</f>
        <v>11822.77</v>
      </c>
    </row>
    <row r="173" spans="1:22" x14ac:dyDescent="0.2">
      <c r="A173" s="7">
        <f>Worksheet!A175</f>
        <v>3537</v>
      </c>
      <c r="B173" s="48" t="str">
        <f>Worksheet!B175</f>
        <v>Laurens-Marathon</v>
      </c>
      <c r="D173" s="56">
        <f>Worksheet!Z175</f>
        <v>194269.2</v>
      </c>
      <c r="E173" s="56"/>
      <c r="F173" s="56">
        <f>Worksheet!AA175</f>
        <v>0</v>
      </c>
      <c r="G173" s="56"/>
      <c r="H173" s="56">
        <f>Worksheet!AB175</f>
        <v>194269.2</v>
      </c>
      <c r="I173" s="56"/>
      <c r="J173" s="56">
        <f>Worksheet!AB175-Worksheet!S175</f>
        <v>796.20000000001164</v>
      </c>
      <c r="K173" s="56"/>
      <c r="L173" s="56">
        <f>Worksheet!AL175</f>
        <v>10856</v>
      </c>
      <c r="M173" s="11"/>
      <c r="N173" s="56">
        <f>Worksheet!AQ175</f>
        <v>187405.09</v>
      </c>
      <c r="O173" s="56"/>
      <c r="P173" s="56">
        <f>Worksheet!AR175</f>
        <v>6864.1100000000151</v>
      </c>
      <c r="Q173" s="56"/>
      <c r="R173" s="56">
        <f>Worksheet!AS175</f>
        <v>194269.2</v>
      </c>
      <c r="S173" s="56"/>
      <c r="T173" s="56">
        <f t="shared" si="2"/>
        <v>0</v>
      </c>
      <c r="U173" s="56"/>
      <c r="V173" s="56">
        <f>Worksheet!BC175</f>
        <v>10818.48</v>
      </c>
    </row>
    <row r="174" spans="1:22" x14ac:dyDescent="0.2">
      <c r="A174" s="7">
        <f>Worksheet!A176</f>
        <v>3555</v>
      </c>
      <c r="B174" s="48" t="str">
        <f>Worksheet!B176</f>
        <v>Lawton-Bronson</v>
      </c>
      <c r="D174" s="56">
        <f>Worksheet!Z176</f>
        <v>330562.5</v>
      </c>
      <c r="E174" s="56"/>
      <c r="F174" s="56">
        <f>Worksheet!AA176</f>
        <v>0</v>
      </c>
      <c r="G174" s="56"/>
      <c r="H174" s="56">
        <f>Worksheet!AB176</f>
        <v>330562.5</v>
      </c>
      <c r="I174" s="56"/>
      <c r="J174" s="56">
        <f>Worksheet!AB176-Worksheet!S176</f>
        <v>14506.5</v>
      </c>
      <c r="K174" s="56"/>
      <c r="L174" s="56">
        <f>Worksheet!AL176</f>
        <v>18975.5</v>
      </c>
      <c r="M174" s="11"/>
      <c r="N174" s="56">
        <f>Worksheet!AQ176</f>
        <v>345629.96</v>
      </c>
      <c r="O174" s="56"/>
      <c r="P174" s="56">
        <f>Worksheet!AR176</f>
        <v>0</v>
      </c>
      <c r="Q174" s="56"/>
      <c r="R174" s="56">
        <f>Worksheet!AS176</f>
        <v>345629.96</v>
      </c>
      <c r="S174" s="56"/>
      <c r="T174" s="56">
        <f t="shared" si="2"/>
        <v>15067.460000000021</v>
      </c>
      <c r="U174" s="56"/>
      <c r="V174" s="56">
        <f>Worksheet!BC176</f>
        <v>19836.47</v>
      </c>
    </row>
    <row r="175" spans="1:22" x14ac:dyDescent="0.2">
      <c r="A175" s="7">
        <f>Worksheet!A177</f>
        <v>3600</v>
      </c>
      <c r="B175" s="48" t="str">
        <f>Worksheet!B177</f>
        <v>Le Mars</v>
      </c>
      <c r="D175" s="56">
        <f>Worksheet!Z177</f>
        <v>1080050.79</v>
      </c>
      <c r="E175" s="56"/>
      <c r="F175" s="56">
        <f>Worksheet!AA177</f>
        <v>0</v>
      </c>
      <c r="G175" s="56"/>
      <c r="H175" s="56">
        <f>Worksheet!AB177</f>
        <v>1080050.79</v>
      </c>
      <c r="I175" s="56"/>
      <c r="J175" s="56">
        <f>Worksheet!AB177-Worksheet!S177</f>
        <v>56628.790000000037</v>
      </c>
      <c r="K175" s="56"/>
      <c r="L175" s="56">
        <f>Worksheet!AL177</f>
        <v>66377.72</v>
      </c>
      <c r="M175" s="11"/>
      <c r="N175" s="56">
        <f>Worksheet!AQ177</f>
        <v>1077945.0900000001</v>
      </c>
      <c r="O175" s="56"/>
      <c r="P175" s="56">
        <f>Worksheet!AR177</f>
        <v>2105.6999999999534</v>
      </c>
      <c r="Q175" s="56"/>
      <c r="R175" s="56">
        <f>Worksheet!AS177</f>
        <v>1080050.79</v>
      </c>
      <c r="S175" s="56"/>
      <c r="T175" s="56">
        <f t="shared" si="2"/>
        <v>0</v>
      </c>
      <c r="U175" s="56"/>
      <c r="V175" s="56">
        <f>Worksheet!BC177</f>
        <v>66542.73</v>
      </c>
    </row>
    <row r="176" spans="1:22" x14ac:dyDescent="0.2">
      <c r="A176" s="7">
        <f>Worksheet!A178</f>
        <v>3609</v>
      </c>
      <c r="B176" s="57" t="str">
        <f>Worksheet!B178</f>
        <v>Lenox</v>
      </c>
      <c r="C176" s="11"/>
      <c r="D176" s="58">
        <f>Worksheet!Z178</f>
        <v>241724.75</v>
      </c>
      <c r="E176" s="58"/>
      <c r="F176" s="58">
        <f>Worksheet!AA178</f>
        <v>0</v>
      </c>
      <c r="G176" s="58"/>
      <c r="H176" s="58">
        <f>Worksheet!AB178</f>
        <v>241724.75</v>
      </c>
      <c r="I176" s="58"/>
      <c r="J176" s="58">
        <f>Worksheet!AB178-Worksheet!S178</f>
        <v>4704.75</v>
      </c>
      <c r="K176" s="58"/>
      <c r="L176" s="58">
        <f>Worksheet!AL178</f>
        <v>12450.21</v>
      </c>
      <c r="M176" s="11"/>
      <c r="N176" s="58">
        <f>Worksheet!AQ178</f>
        <v>258390.89</v>
      </c>
      <c r="O176" s="58"/>
      <c r="P176" s="58">
        <f>Worksheet!AR178</f>
        <v>0</v>
      </c>
      <c r="Q176" s="58"/>
      <c r="R176" s="58">
        <f>Worksheet!AS178</f>
        <v>258390.89</v>
      </c>
      <c r="S176" s="58"/>
      <c r="T176" s="58">
        <f t="shared" si="2"/>
        <v>16666.140000000014</v>
      </c>
      <c r="U176" s="58"/>
      <c r="V176" s="58">
        <f>Worksheet!BC178</f>
        <v>13337.81</v>
      </c>
    </row>
    <row r="177" spans="1:22" x14ac:dyDescent="0.2">
      <c r="A177" s="7">
        <f>Worksheet!A179</f>
        <v>3645</v>
      </c>
      <c r="B177" s="48" t="str">
        <f>Worksheet!B179</f>
        <v>Lewis Central</v>
      </c>
      <c r="D177" s="56">
        <f>Worksheet!Z179</f>
        <v>1350828.11</v>
      </c>
      <c r="E177" s="56"/>
      <c r="F177" s="56">
        <f>Worksheet!AA179</f>
        <v>0</v>
      </c>
      <c r="G177" s="56"/>
      <c r="H177" s="56">
        <f>Worksheet!AB179</f>
        <v>1350828.11</v>
      </c>
      <c r="I177" s="56"/>
      <c r="J177" s="56">
        <f>Worksheet!AB179-Worksheet!S179</f>
        <v>61349.110000000102</v>
      </c>
      <c r="K177" s="56"/>
      <c r="L177" s="56">
        <f>Worksheet!AL179</f>
        <v>81691.850000000006</v>
      </c>
      <c r="M177" s="11"/>
      <c r="N177" s="56">
        <f>Worksheet!AQ179</f>
        <v>1395387.11</v>
      </c>
      <c r="O177" s="56"/>
      <c r="P177" s="56">
        <f>Worksheet!AR179</f>
        <v>0</v>
      </c>
      <c r="Q177" s="56"/>
      <c r="R177" s="56">
        <f>Worksheet!AS179</f>
        <v>1395387.11</v>
      </c>
      <c r="S177" s="56"/>
      <c r="T177" s="56">
        <f t="shared" si="2"/>
        <v>44559</v>
      </c>
      <c r="U177" s="56"/>
      <c r="V177" s="56">
        <f>Worksheet!BC179</f>
        <v>84446.8</v>
      </c>
    </row>
    <row r="178" spans="1:22" x14ac:dyDescent="0.2">
      <c r="A178" s="7">
        <f>Worksheet!A180</f>
        <v>3715</v>
      </c>
      <c r="B178" s="48" t="str">
        <f>Worksheet!B180</f>
        <v>Linn-Mar</v>
      </c>
      <c r="D178" s="56">
        <f>Worksheet!Z180</f>
        <v>3444215.54</v>
      </c>
      <c r="E178" s="56"/>
      <c r="F178" s="56">
        <f>Worksheet!AA180</f>
        <v>0</v>
      </c>
      <c r="G178" s="56"/>
      <c r="H178" s="56">
        <f>Worksheet!AB180</f>
        <v>3444215.54</v>
      </c>
      <c r="I178" s="56"/>
      <c r="J178" s="56">
        <f>Worksheet!AB180-Worksheet!S180</f>
        <v>214430.54000000004</v>
      </c>
      <c r="K178" s="56"/>
      <c r="L178" s="56">
        <f>Worksheet!AL180</f>
        <v>191658.74</v>
      </c>
      <c r="M178" s="11"/>
      <c r="N178" s="56">
        <f>Worksheet!AQ180</f>
        <v>3648231.96</v>
      </c>
      <c r="O178" s="56"/>
      <c r="P178" s="56">
        <f>Worksheet!AR180</f>
        <v>0</v>
      </c>
      <c r="Q178" s="56"/>
      <c r="R178" s="56">
        <f>Worksheet!AS180</f>
        <v>3648231.96</v>
      </c>
      <c r="S178" s="56"/>
      <c r="T178" s="56">
        <f t="shared" si="2"/>
        <v>204016.41999999993</v>
      </c>
      <c r="U178" s="56"/>
      <c r="V178" s="56">
        <f>Worksheet!BC180</f>
        <v>203205.9</v>
      </c>
    </row>
    <row r="179" spans="1:22" x14ac:dyDescent="0.2">
      <c r="A179" s="7">
        <f>Worksheet!A181</f>
        <v>3744</v>
      </c>
      <c r="B179" s="48" t="str">
        <f>Worksheet!B181</f>
        <v>Lisbon</v>
      </c>
      <c r="D179" s="56">
        <f>Worksheet!Z181</f>
        <v>343192.09</v>
      </c>
      <c r="E179" s="56"/>
      <c r="F179" s="56">
        <f>Worksheet!AA181</f>
        <v>0</v>
      </c>
      <c r="G179" s="56"/>
      <c r="H179" s="56">
        <f>Worksheet!AB181</f>
        <v>343192.09</v>
      </c>
      <c r="I179" s="56"/>
      <c r="J179" s="56">
        <f>Worksheet!AB181-Worksheet!S181</f>
        <v>23449.090000000026</v>
      </c>
      <c r="K179" s="56"/>
      <c r="L179" s="56">
        <f>Worksheet!AL181</f>
        <v>18408.02</v>
      </c>
      <c r="M179" s="11"/>
      <c r="N179" s="56">
        <f>Worksheet!AQ181</f>
        <v>347082.02</v>
      </c>
      <c r="O179" s="56"/>
      <c r="P179" s="56">
        <f>Worksheet!AR181</f>
        <v>0</v>
      </c>
      <c r="Q179" s="56"/>
      <c r="R179" s="56">
        <f>Worksheet!AS181</f>
        <v>347082.02</v>
      </c>
      <c r="S179" s="56"/>
      <c r="T179" s="56">
        <f t="shared" si="2"/>
        <v>3889.929999999993</v>
      </c>
      <c r="U179" s="56"/>
      <c r="V179" s="56">
        <f>Worksheet!BC181</f>
        <v>18700.080000000002</v>
      </c>
    </row>
    <row r="180" spans="1:22" x14ac:dyDescent="0.2">
      <c r="A180" s="7">
        <f>Worksheet!A182</f>
        <v>3798</v>
      </c>
      <c r="B180" s="48" t="str">
        <f>Worksheet!B182</f>
        <v>Logan-Magnolia</v>
      </c>
      <c r="D180" s="56">
        <f>Worksheet!Z182</f>
        <v>308380.93</v>
      </c>
      <c r="E180" s="56"/>
      <c r="F180" s="56">
        <f>Worksheet!AA182</f>
        <v>0</v>
      </c>
      <c r="G180" s="56"/>
      <c r="H180" s="56">
        <f>Worksheet!AB182</f>
        <v>308380.93</v>
      </c>
      <c r="I180" s="56"/>
      <c r="J180" s="56">
        <f>Worksheet!AB182-Worksheet!S182</f>
        <v>8800.929999999993</v>
      </c>
      <c r="K180" s="56"/>
      <c r="L180" s="56">
        <f>Worksheet!AL182</f>
        <v>17743.54</v>
      </c>
      <c r="M180" s="11"/>
      <c r="N180" s="56">
        <f>Worksheet!AQ182</f>
        <v>307383.96999999997</v>
      </c>
      <c r="O180" s="56"/>
      <c r="P180" s="56">
        <f>Worksheet!AR182</f>
        <v>996.96000000002095</v>
      </c>
      <c r="Q180" s="56"/>
      <c r="R180" s="56">
        <f>Worksheet!AS182</f>
        <v>308380.93</v>
      </c>
      <c r="S180" s="56"/>
      <c r="T180" s="56">
        <f t="shared" si="2"/>
        <v>0</v>
      </c>
      <c r="U180" s="56"/>
      <c r="V180" s="56">
        <f>Worksheet!BC182</f>
        <v>17784.43</v>
      </c>
    </row>
    <row r="181" spans="1:22" x14ac:dyDescent="0.2">
      <c r="A181" s="7">
        <f>Worksheet!A183</f>
        <v>3816</v>
      </c>
      <c r="B181" s="57" t="str">
        <f>Worksheet!B183</f>
        <v>Lone Tree</v>
      </c>
      <c r="C181" s="11"/>
      <c r="D181" s="58">
        <f>Worksheet!Z183</f>
        <v>260033.67</v>
      </c>
      <c r="E181" s="58"/>
      <c r="F181" s="58">
        <f>Worksheet!AA183</f>
        <v>0</v>
      </c>
      <c r="G181" s="58"/>
      <c r="H181" s="58">
        <f>Worksheet!AB183</f>
        <v>260033.67</v>
      </c>
      <c r="I181" s="58"/>
      <c r="J181" s="58">
        <f>Worksheet!AB183-Worksheet!S183</f>
        <v>14705.670000000013</v>
      </c>
      <c r="K181" s="58"/>
      <c r="L181" s="58">
        <f>Worksheet!AL183</f>
        <v>12185.11</v>
      </c>
      <c r="M181" s="11"/>
      <c r="N181" s="58">
        <f>Worksheet!AQ183</f>
        <v>273394.75</v>
      </c>
      <c r="O181" s="58"/>
      <c r="P181" s="58">
        <f>Worksheet!AR183</f>
        <v>0</v>
      </c>
      <c r="Q181" s="58"/>
      <c r="R181" s="58">
        <f>Worksheet!AS183</f>
        <v>273394.75</v>
      </c>
      <c r="S181" s="58"/>
      <c r="T181" s="58">
        <f t="shared" si="2"/>
        <v>13361.079999999987</v>
      </c>
      <c r="U181" s="58"/>
      <c r="V181" s="58">
        <f>Worksheet!BC183</f>
        <v>12918.35</v>
      </c>
    </row>
    <row r="182" spans="1:22" x14ac:dyDescent="0.2">
      <c r="A182" s="7">
        <f>Worksheet!A184</f>
        <v>3841</v>
      </c>
      <c r="B182" s="48" t="str">
        <f>Worksheet!B184</f>
        <v>Louisa-Muscatine</v>
      </c>
      <c r="D182" s="56">
        <f>Worksheet!Z184</f>
        <v>446239.51</v>
      </c>
      <c r="E182" s="56"/>
      <c r="F182" s="56">
        <f>Worksheet!AA184</f>
        <v>0</v>
      </c>
      <c r="G182" s="56"/>
      <c r="H182" s="56">
        <f>Worksheet!AB184</f>
        <v>446239.51</v>
      </c>
      <c r="I182" s="56"/>
      <c r="J182" s="56">
        <f>Worksheet!AB184-Worksheet!S184</f>
        <v>14027.510000000009</v>
      </c>
      <c r="K182" s="56"/>
      <c r="L182" s="56">
        <f>Worksheet!AL184</f>
        <v>20940.78</v>
      </c>
      <c r="M182" s="11"/>
      <c r="N182" s="56">
        <f>Worksheet!AQ184</f>
        <v>416482.48</v>
      </c>
      <c r="O182" s="56"/>
      <c r="P182" s="56">
        <f>Worksheet!AR184</f>
        <v>29757.030000000028</v>
      </c>
      <c r="Q182" s="56"/>
      <c r="R182" s="56">
        <f>Worksheet!AS184</f>
        <v>446239.51</v>
      </c>
      <c r="S182" s="56"/>
      <c r="T182" s="56">
        <f t="shared" si="2"/>
        <v>0</v>
      </c>
      <c r="U182" s="56"/>
      <c r="V182" s="56">
        <f>Worksheet!BC184</f>
        <v>20940.78</v>
      </c>
    </row>
    <row r="183" spans="1:22" x14ac:dyDescent="0.2">
      <c r="A183" s="7">
        <f>Worksheet!A185</f>
        <v>3897</v>
      </c>
      <c r="B183" s="48" t="str">
        <f>Worksheet!B185</f>
        <v>LuVerne</v>
      </c>
      <c r="D183" s="56">
        <f>Worksheet!Z185</f>
        <v>46984.72</v>
      </c>
      <c r="E183" s="56"/>
      <c r="F183" s="56">
        <f>Worksheet!AA185</f>
        <v>0</v>
      </c>
      <c r="G183" s="56"/>
      <c r="H183" s="56">
        <f>Worksheet!AB185</f>
        <v>46984.72</v>
      </c>
      <c r="I183" s="56"/>
      <c r="J183" s="56">
        <f>Worksheet!AB185-Worksheet!S185</f>
        <v>6352.7200000000012</v>
      </c>
      <c r="K183" s="56"/>
      <c r="L183" s="56">
        <f>Worksheet!AL185</f>
        <v>2523.5300000000002</v>
      </c>
      <c r="M183" s="11"/>
      <c r="N183" s="56">
        <f>Worksheet!AQ185</f>
        <v>40949.120000000003</v>
      </c>
      <c r="O183" s="56"/>
      <c r="P183" s="56">
        <f>Worksheet!AR185</f>
        <v>6035.5999999999985</v>
      </c>
      <c r="Q183" s="56"/>
      <c r="R183" s="56">
        <f>Worksheet!AS185</f>
        <v>46984.72</v>
      </c>
      <c r="S183" s="56"/>
      <c r="T183" s="56">
        <f t="shared" si="2"/>
        <v>0</v>
      </c>
      <c r="U183" s="56"/>
      <c r="V183" s="56">
        <f>Worksheet!BC185</f>
        <v>2523.5300000000002</v>
      </c>
    </row>
    <row r="184" spans="1:22" x14ac:dyDescent="0.2">
      <c r="A184" s="7">
        <f>Worksheet!A186</f>
        <v>3906</v>
      </c>
      <c r="B184" s="48" t="str">
        <f>Worksheet!B186</f>
        <v>Lynnville-Sully</v>
      </c>
      <c r="D184" s="56">
        <f>Worksheet!Z186</f>
        <v>239681.28</v>
      </c>
      <c r="E184" s="56"/>
      <c r="F184" s="56">
        <f>Worksheet!AA186</f>
        <v>0</v>
      </c>
      <c r="G184" s="56"/>
      <c r="H184" s="56">
        <f>Worksheet!AB186</f>
        <v>239681.28</v>
      </c>
      <c r="I184" s="56"/>
      <c r="J184" s="56">
        <f>Worksheet!AB186-Worksheet!S186</f>
        <v>3618.2799999999988</v>
      </c>
      <c r="K184" s="56"/>
      <c r="L184" s="56">
        <f>Worksheet!AL186</f>
        <v>10236.59</v>
      </c>
      <c r="M184" s="11"/>
      <c r="N184" s="56">
        <f>Worksheet!AQ186</f>
        <v>248535.29</v>
      </c>
      <c r="O184" s="56"/>
      <c r="P184" s="56">
        <f>Worksheet!AR186</f>
        <v>0</v>
      </c>
      <c r="Q184" s="56"/>
      <c r="R184" s="56">
        <f>Worksheet!AS186</f>
        <v>248535.29</v>
      </c>
      <c r="S184" s="56"/>
      <c r="T184" s="56">
        <f t="shared" si="2"/>
        <v>8854.0100000000093</v>
      </c>
      <c r="U184" s="56"/>
      <c r="V184" s="56">
        <f>Worksheet!BC186</f>
        <v>10758.6</v>
      </c>
    </row>
    <row r="185" spans="1:22" x14ac:dyDescent="0.2">
      <c r="A185" s="7">
        <f>Worksheet!A187</f>
        <v>4419</v>
      </c>
      <c r="B185" s="48" t="str">
        <f>Worksheet!B187</f>
        <v>MFL MarMac</v>
      </c>
      <c r="D185" s="56">
        <f>Worksheet!Z187</f>
        <v>441760.79</v>
      </c>
      <c r="E185" s="56"/>
      <c r="F185" s="56">
        <f>Worksheet!AA187</f>
        <v>0</v>
      </c>
      <c r="G185" s="56"/>
      <c r="H185" s="56">
        <f>Worksheet!AB187</f>
        <v>441760.79</v>
      </c>
      <c r="I185" s="56"/>
      <c r="J185" s="56">
        <f>Worksheet!AB187-Worksheet!S187</f>
        <v>6941.789999999979</v>
      </c>
      <c r="K185" s="56"/>
      <c r="L185" s="56">
        <f>Worksheet!AL187</f>
        <v>25257.13</v>
      </c>
      <c r="M185" s="11"/>
      <c r="N185" s="56">
        <f>Worksheet!AQ187</f>
        <v>443477.12</v>
      </c>
      <c r="O185" s="56"/>
      <c r="P185" s="56">
        <f>Worksheet!AR187</f>
        <v>0</v>
      </c>
      <c r="Q185" s="56"/>
      <c r="R185" s="56">
        <f>Worksheet!AS187</f>
        <v>443477.12</v>
      </c>
      <c r="S185" s="56"/>
      <c r="T185" s="56">
        <f t="shared" si="2"/>
        <v>1716.3300000000163</v>
      </c>
      <c r="U185" s="56"/>
      <c r="V185" s="56">
        <f>Worksheet!BC187</f>
        <v>25500.59</v>
      </c>
    </row>
    <row r="186" spans="1:22" x14ac:dyDescent="0.2">
      <c r="A186" s="7">
        <f>Worksheet!A188</f>
        <v>4149</v>
      </c>
      <c r="B186" s="57" t="str">
        <f>Worksheet!B188</f>
        <v>MOC-Floyd Valley</v>
      </c>
      <c r="C186" s="11"/>
      <c r="D186" s="58">
        <f>Worksheet!Z188</f>
        <v>710283.31</v>
      </c>
      <c r="E186" s="58"/>
      <c r="F186" s="58">
        <f>Worksheet!AA188</f>
        <v>0</v>
      </c>
      <c r="G186" s="58"/>
      <c r="H186" s="58">
        <f>Worksheet!AB188</f>
        <v>710283.31</v>
      </c>
      <c r="I186" s="58"/>
      <c r="J186" s="58">
        <f>Worksheet!AB188-Worksheet!S188</f>
        <v>28453.310000000056</v>
      </c>
      <c r="K186" s="58"/>
      <c r="L186" s="58">
        <f>Worksheet!AL188</f>
        <v>41676.5</v>
      </c>
      <c r="M186" s="11"/>
      <c r="N186" s="58">
        <f>Worksheet!AQ188</f>
        <v>766685.69</v>
      </c>
      <c r="O186" s="58"/>
      <c r="P186" s="58">
        <f>Worksheet!AR188</f>
        <v>0</v>
      </c>
      <c r="Q186" s="58"/>
      <c r="R186" s="58">
        <f>Worksheet!AS188</f>
        <v>766685.69</v>
      </c>
      <c r="S186" s="58"/>
      <c r="T186" s="58">
        <f t="shared" si="2"/>
        <v>56402.379999999888</v>
      </c>
      <c r="U186" s="58"/>
      <c r="V186" s="58">
        <f>Worksheet!BC188</f>
        <v>44852.32</v>
      </c>
    </row>
    <row r="187" spans="1:22" x14ac:dyDescent="0.2">
      <c r="A187" s="7">
        <f>Worksheet!A189</f>
        <v>3942</v>
      </c>
      <c r="B187" s="48" t="str">
        <f>Worksheet!B189</f>
        <v>Madrid</v>
      </c>
      <c r="D187" s="56">
        <f>Worksheet!Z189</f>
        <v>357765.08</v>
      </c>
      <c r="E187" s="56"/>
      <c r="F187" s="56">
        <f>Worksheet!AA189</f>
        <v>0</v>
      </c>
      <c r="G187" s="56"/>
      <c r="H187" s="56">
        <f>Worksheet!AB189</f>
        <v>357765.08</v>
      </c>
      <c r="I187" s="56"/>
      <c r="J187" s="56">
        <f>Worksheet!AB189-Worksheet!S189</f>
        <v>22276.080000000016</v>
      </c>
      <c r="K187" s="56"/>
      <c r="L187" s="56">
        <f>Worksheet!AL189</f>
        <v>15870.56</v>
      </c>
      <c r="M187" s="11"/>
      <c r="N187" s="56">
        <f>Worksheet!AQ189</f>
        <v>383734.39</v>
      </c>
      <c r="O187" s="56"/>
      <c r="P187" s="56">
        <f>Worksheet!AR189</f>
        <v>0</v>
      </c>
      <c r="Q187" s="56"/>
      <c r="R187" s="56">
        <f>Worksheet!AS189</f>
        <v>383734.39</v>
      </c>
      <c r="S187" s="56"/>
      <c r="T187" s="56">
        <f t="shared" si="2"/>
        <v>25969.309999999998</v>
      </c>
      <c r="U187" s="56"/>
      <c r="V187" s="56">
        <f>Worksheet!BC189</f>
        <v>17184.75</v>
      </c>
    </row>
    <row r="188" spans="1:22" x14ac:dyDescent="0.2">
      <c r="A188" s="7">
        <f>Worksheet!A190</f>
        <v>4023</v>
      </c>
      <c r="B188" s="48" t="str">
        <f>Worksheet!B190</f>
        <v>Manson Northwest Webster</v>
      </c>
      <c r="D188" s="56">
        <f>Worksheet!Z190</f>
        <v>360448.7</v>
      </c>
      <c r="E188" s="56"/>
      <c r="F188" s="56">
        <f>Worksheet!AA190</f>
        <v>0</v>
      </c>
      <c r="G188" s="56"/>
      <c r="H188" s="56">
        <f>Worksheet!AB190</f>
        <v>360448.7</v>
      </c>
      <c r="I188" s="56"/>
      <c r="J188" s="56">
        <f>Worksheet!AB190-Worksheet!S190</f>
        <v>24893.700000000012</v>
      </c>
      <c r="K188" s="56"/>
      <c r="L188" s="56">
        <f>Worksheet!AL190</f>
        <v>20254.669999999998</v>
      </c>
      <c r="M188" s="11"/>
      <c r="N188" s="56">
        <f>Worksheet!AQ190</f>
        <v>338522.42</v>
      </c>
      <c r="O188" s="56"/>
      <c r="P188" s="56">
        <f>Worksheet!AR190</f>
        <v>21926.280000000028</v>
      </c>
      <c r="Q188" s="56"/>
      <c r="R188" s="56">
        <f>Worksheet!AS190</f>
        <v>360448.7</v>
      </c>
      <c r="S188" s="56"/>
      <c r="T188" s="56">
        <f t="shared" si="2"/>
        <v>0</v>
      </c>
      <c r="U188" s="56"/>
      <c r="V188" s="56">
        <f>Worksheet!BC190</f>
        <v>20254.669999999998</v>
      </c>
    </row>
    <row r="189" spans="1:22" x14ac:dyDescent="0.2">
      <c r="A189" s="7">
        <f>Worksheet!A191</f>
        <v>4033</v>
      </c>
      <c r="B189" s="48" t="str">
        <f>Worksheet!B191</f>
        <v>Maple Valley-Anthon Oto</v>
      </c>
      <c r="D189" s="56">
        <f>Worksheet!Z191</f>
        <v>381748.22</v>
      </c>
      <c r="E189" s="56"/>
      <c r="F189" s="56">
        <f>Worksheet!AA191</f>
        <v>0</v>
      </c>
      <c r="G189" s="56"/>
      <c r="H189" s="56">
        <f>Worksheet!AB191</f>
        <v>381748.22</v>
      </c>
      <c r="I189" s="56"/>
      <c r="J189" s="56">
        <f>Worksheet!AB191-Worksheet!S191</f>
        <v>6510.2199999999721</v>
      </c>
      <c r="K189" s="56"/>
      <c r="L189" s="56">
        <f>Worksheet!AL191</f>
        <v>22210.880000000001</v>
      </c>
      <c r="M189" s="11"/>
      <c r="N189" s="56">
        <f>Worksheet!AQ191</f>
        <v>361939.20000000001</v>
      </c>
      <c r="O189" s="56"/>
      <c r="P189" s="56">
        <f>Worksheet!AR191</f>
        <v>19809.01999999996</v>
      </c>
      <c r="Q189" s="56"/>
      <c r="R189" s="56">
        <f>Worksheet!AS191</f>
        <v>381748.22</v>
      </c>
      <c r="S189" s="56"/>
      <c r="T189" s="56">
        <f t="shared" si="2"/>
        <v>0</v>
      </c>
      <c r="U189" s="56"/>
      <c r="V189" s="56">
        <f>Worksheet!BC191</f>
        <v>22210.880000000001</v>
      </c>
    </row>
    <row r="190" spans="1:22" x14ac:dyDescent="0.2">
      <c r="A190" s="7">
        <f>Worksheet!A192</f>
        <v>4041</v>
      </c>
      <c r="B190" s="48" t="str">
        <f>Worksheet!B192</f>
        <v>Maquoketa</v>
      </c>
      <c r="D190" s="56">
        <f>Worksheet!Z192</f>
        <v>784212.58</v>
      </c>
      <c r="E190" s="56"/>
      <c r="F190" s="56">
        <f>Worksheet!AA192</f>
        <v>0</v>
      </c>
      <c r="G190" s="56"/>
      <c r="H190" s="56">
        <f>Worksheet!AB192</f>
        <v>784212.58</v>
      </c>
      <c r="I190" s="56"/>
      <c r="J190" s="56">
        <f>Worksheet!AB192-Worksheet!S192</f>
        <v>14129.579999999958</v>
      </c>
      <c r="K190" s="56"/>
      <c r="L190" s="56">
        <f>Worksheet!AL192</f>
        <v>40358.31</v>
      </c>
      <c r="M190" s="11"/>
      <c r="N190" s="56">
        <f>Worksheet!AQ192</f>
        <v>796641.53</v>
      </c>
      <c r="O190" s="56"/>
      <c r="P190" s="56">
        <f>Worksheet!AR192</f>
        <v>0</v>
      </c>
      <c r="Q190" s="56"/>
      <c r="R190" s="56">
        <f>Worksheet!AS192</f>
        <v>796641.53</v>
      </c>
      <c r="S190" s="56"/>
      <c r="T190" s="56">
        <f t="shared" si="2"/>
        <v>12428.95000000007</v>
      </c>
      <c r="U190" s="56"/>
      <c r="V190" s="56">
        <f>Worksheet!BC192</f>
        <v>41523.19</v>
      </c>
    </row>
    <row r="191" spans="1:22" x14ac:dyDescent="0.2">
      <c r="A191" s="7">
        <f>Worksheet!A193</f>
        <v>4043</v>
      </c>
      <c r="B191" s="57" t="str">
        <f>Worksheet!B193</f>
        <v>Maquoketa Valley</v>
      </c>
      <c r="C191" s="11"/>
      <c r="D191" s="58">
        <f>Worksheet!Z193</f>
        <v>396207.07</v>
      </c>
      <c r="E191" s="58"/>
      <c r="F191" s="58">
        <f>Worksheet!AA193</f>
        <v>0</v>
      </c>
      <c r="G191" s="58"/>
      <c r="H191" s="58">
        <f>Worksheet!AB193</f>
        <v>396207.07</v>
      </c>
      <c r="I191" s="58"/>
      <c r="J191" s="58">
        <f>Worksheet!AB193-Worksheet!S193</f>
        <v>13349.070000000007</v>
      </c>
      <c r="K191" s="58"/>
      <c r="L191" s="58">
        <f>Worksheet!AL193</f>
        <v>22742.17</v>
      </c>
      <c r="M191" s="11"/>
      <c r="N191" s="58">
        <f>Worksheet!AQ193</f>
        <v>370778.36</v>
      </c>
      <c r="O191" s="58"/>
      <c r="P191" s="58">
        <f>Worksheet!AR193</f>
        <v>25428.710000000021</v>
      </c>
      <c r="Q191" s="58"/>
      <c r="R191" s="58">
        <f>Worksheet!AS193</f>
        <v>396207.07</v>
      </c>
      <c r="S191" s="58"/>
      <c r="T191" s="58">
        <f t="shared" si="2"/>
        <v>0</v>
      </c>
      <c r="U191" s="58"/>
      <c r="V191" s="58">
        <f>Worksheet!BC193</f>
        <v>22742.17</v>
      </c>
    </row>
    <row r="192" spans="1:22" x14ac:dyDescent="0.2">
      <c r="A192" s="7">
        <f>Worksheet!A194</f>
        <v>4068</v>
      </c>
      <c r="B192" s="48" t="str">
        <f>Worksheet!B194</f>
        <v>Marcus-Meriden-Cleghorn</v>
      </c>
      <c r="D192" s="56">
        <f>Worksheet!Z194</f>
        <v>260114.74</v>
      </c>
      <c r="E192" s="56"/>
      <c r="F192" s="56">
        <f>Worksheet!AA194</f>
        <v>0</v>
      </c>
      <c r="G192" s="56"/>
      <c r="H192" s="56">
        <f>Worksheet!AB194</f>
        <v>260114.74</v>
      </c>
      <c r="I192" s="56"/>
      <c r="J192" s="56">
        <f>Worksheet!AB194-Worksheet!S194</f>
        <v>10839.739999999991</v>
      </c>
      <c r="K192" s="56"/>
      <c r="L192" s="56">
        <f>Worksheet!AL194</f>
        <v>14303.89</v>
      </c>
      <c r="M192" s="11"/>
      <c r="N192" s="56">
        <f>Worksheet!AQ194</f>
        <v>248831.37</v>
      </c>
      <c r="O192" s="56"/>
      <c r="P192" s="56">
        <f>Worksheet!AR194</f>
        <v>11283.369999999995</v>
      </c>
      <c r="Q192" s="56"/>
      <c r="R192" s="56">
        <f>Worksheet!AS194</f>
        <v>260114.74</v>
      </c>
      <c r="S192" s="56"/>
      <c r="T192" s="56">
        <f t="shared" si="2"/>
        <v>0</v>
      </c>
      <c r="U192" s="56"/>
      <c r="V192" s="56">
        <f>Worksheet!BC194</f>
        <v>14303.89</v>
      </c>
    </row>
    <row r="193" spans="1:22" x14ac:dyDescent="0.2">
      <c r="A193" s="7">
        <f>Worksheet!A195</f>
        <v>4086</v>
      </c>
      <c r="B193" s="48" t="str">
        <f>Worksheet!B195</f>
        <v>Marion Independent</v>
      </c>
      <c r="D193" s="56">
        <f>Worksheet!Z195</f>
        <v>1039271.69</v>
      </c>
      <c r="E193" s="56"/>
      <c r="F193" s="56">
        <f>Worksheet!AA195</f>
        <v>0</v>
      </c>
      <c r="G193" s="56"/>
      <c r="H193" s="56">
        <f>Worksheet!AB195</f>
        <v>1039271.69</v>
      </c>
      <c r="I193" s="56"/>
      <c r="J193" s="56">
        <f>Worksheet!AB195-Worksheet!S195</f>
        <v>38743.689999999944</v>
      </c>
      <c r="K193" s="56"/>
      <c r="L193" s="56">
        <f>Worksheet!AL195</f>
        <v>53213.62</v>
      </c>
      <c r="M193" s="11"/>
      <c r="N193" s="56">
        <f>Worksheet!AQ195</f>
        <v>1112723.57</v>
      </c>
      <c r="O193" s="56"/>
      <c r="P193" s="56">
        <f>Worksheet!AR195</f>
        <v>0</v>
      </c>
      <c r="Q193" s="56"/>
      <c r="R193" s="56">
        <f>Worksheet!AS195</f>
        <v>1112723.57</v>
      </c>
      <c r="S193" s="56"/>
      <c r="T193" s="56">
        <f t="shared" si="2"/>
        <v>73451.880000000121</v>
      </c>
      <c r="U193" s="56"/>
      <c r="V193" s="56">
        <f>Worksheet!BC195</f>
        <v>57169.55</v>
      </c>
    </row>
    <row r="194" spans="1:22" x14ac:dyDescent="0.2">
      <c r="A194" s="7">
        <f>Worksheet!A196</f>
        <v>4104</v>
      </c>
      <c r="B194" s="48" t="str">
        <f>Worksheet!B196</f>
        <v>Marshalltown</v>
      </c>
      <c r="D194" s="56">
        <f>Worksheet!Z196</f>
        <v>2757397.57</v>
      </c>
      <c r="E194" s="56"/>
      <c r="F194" s="56">
        <f>Worksheet!AA196</f>
        <v>0</v>
      </c>
      <c r="G194" s="56"/>
      <c r="H194" s="56">
        <f>Worksheet!AB196</f>
        <v>2757397.57</v>
      </c>
      <c r="I194" s="56"/>
      <c r="J194" s="56">
        <f>Worksheet!AB196-Worksheet!S196</f>
        <v>104290.56999999983</v>
      </c>
      <c r="K194" s="56"/>
      <c r="L194" s="56">
        <f>Worksheet!AL196</f>
        <v>215529.13</v>
      </c>
      <c r="M194" s="11"/>
      <c r="N194" s="56">
        <f>Worksheet!AQ196</f>
        <v>2885680.04</v>
      </c>
      <c r="O194" s="56"/>
      <c r="P194" s="56">
        <f>Worksheet!AR196</f>
        <v>0</v>
      </c>
      <c r="Q194" s="56"/>
      <c r="R194" s="56">
        <f>Worksheet!AS196</f>
        <v>2885680.04</v>
      </c>
      <c r="S194" s="56"/>
      <c r="T194" s="56">
        <f t="shared" si="2"/>
        <v>128282.4700000002</v>
      </c>
      <c r="U194" s="56"/>
      <c r="V194" s="56">
        <f>Worksheet!BC196</f>
        <v>223604.24</v>
      </c>
    </row>
    <row r="195" spans="1:22" x14ac:dyDescent="0.2">
      <c r="A195" s="7">
        <f>Worksheet!A197</f>
        <v>4122</v>
      </c>
      <c r="B195" s="48" t="str">
        <f>Worksheet!B197</f>
        <v>Martensdale-St Marys</v>
      </c>
      <c r="D195" s="56">
        <f>Worksheet!Z197</f>
        <v>284670.98</v>
      </c>
      <c r="E195" s="56"/>
      <c r="F195" s="56">
        <f>Worksheet!AA197</f>
        <v>0</v>
      </c>
      <c r="G195" s="56"/>
      <c r="H195" s="56">
        <f>Worksheet!AB197</f>
        <v>284670.98</v>
      </c>
      <c r="I195" s="56"/>
      <c r="J195" s="56">
        <f>Worksheet!AB197-Worksheet!S197</f>
        <v>11612.979999999981</v>
      </c>
      <c r="K195" s="56"/>
      <c r="L195" s="56">
        <f>Worksheet!AL197</f>
        <v>12904.36</v>
      </c>
      <c r="M195" s="11"/>
      <c r="N195" s="56">
        <f>Worksheet!AQ197</f>
        <v>290930.49</v>
      </c>
      <c r="O195" s="56"/>
      <c r="P195" s="56">
        <f>Worksheet!AR197</f>
        <v>0</v>
      </c>
      <c r="Q195" s="56"/>
      <c r="R195" s="56">
        <f>Worksheet!AS197</f>
        <v>290930.49</v>
      </c>
      <c r="S195" s="56"/>
      <c r="T195" s="56">
        <f t="shared" si="2"/>
        <v>6259.5100000000093</v>
      </c>
      <c r="U195" s="56"/>
      <c r="V195" s="56">
        <f>Worksheet!BC197</f>
        <v>13381.7</v>
      </c>
    </row>
    <row r="196" spans="1:22" x14ac:dyDescent="0.2">
      <c r="A196" s="7">
        <f>Worksheet!A198</f>
        <v>4131</v>
      </c>
      <c r="B196" s="57" t="str">
        <f>Worksheet!B198</f>
        <v>Mason City</v>
      </c>
      <c r="C196" s="11"/>
      <c r="D196" s="58">
        <f>Worksheet!Z198</f>
        <v>1969327.5</v>
      </c>
      <c r="E196" s="58"/>
      <c r="F196" s="58">
        <f>Worksheet!AA198</f>
        <v>0</v>
      </c>
      <c r="G196" s="58"/>
      <c r="H196" s="58">
        <f>Worksheet!AB198</f>
        <v>1969327.5</v>
      </c>
      <c r="I196" s="58"/>
      <c r="J196" s="58">
        <f>Worksheet!AB198-Worksheet!S198</f>
        <v>54815.5</v>
      </c>
      <c r="K196" s="58"/>
      <c r="L196" s="58">
        <f>Worksheet!AL198</f>
        <v>156135.10999999999</v>
      </c>
      <c r="M196" s="11"/>
      <c r="N196" s="58">
        <f>Worksheet!AQ198</f>
        <v>2035028.36</v>
      </c>
      <c r="O196" s="58"/>
      <c r="P196" s="58">
        <f>Worksheet!AR198</f>
        <v>0</v>
      </c>
      <c r="Q196" s="58"/>
      <c r="R196" s="58">
        <f>Worksheet!AS198</f>
        <v>2035028.36</v>
      </c>
      <c r="S196" s="58"/>
      <c r="T196" s="58">
        <f t="shared" si="2"/>
        <v>65700.860000000102</v>
      </c>
      <c r="U196" s="58"/>
      <c r="V196" s="58">
        <f>Worksheet!BC198</f>
        <v>160318.79</v>
      </c>
    </row>
    <row r="197" spans="1:22" x14ac:dyDescent="0.2">
      <c r="A197" s="7">
        <f>Worksheet!A199</f>
        <v>4203</v>
      </c>
      <c r="B197" s="48" t="str">
        <f>Worksheet!B199</f>
        <v>Mediapolis</v>
      </c>
      <c r="D197" s="56">
        <f>Worksheet!Z199</f>
        <v>411779.91</v>
      </c>
      <c r="E197" s="56"/>
      <c r="F197" s="56">
        <f>Worksheet!AA199</f>
        <v>19163.090000000026</v>
      </c>
      <c r="G197" s="56"/>
      <c r="H197" s="56">
        <f>Worksheet!AB199</f>
        <v>430943</v>
      </c>
      <c r="I197" s="56"/>
      <c r="J197" s="56">
        <f>Worksheet!AB199-Worksheet!S199</f>
        <v>0</v>
      </c>
      <c r="K197" s="56"/>
      <c r="L197" s="56">
        <f>Worksheet!AL199</f>
        <v>24146</v>
      </c>
      <c r="M197" s="11"/>
      <c r="N197" s="56">
        <f>Worksheet!AQ199</f>
        <v>442933.73</v>
      </c>
      <c r="O197" s="56"/>
      <c r="P197" s="56">
        <f>Worksheet!AR199</f>
        <v>0</v>
      </c>
      <c r="Q197" s="56"/>
      <c r="R197" s="56">
        <f>Worksheet!AS199</f>
        <v>442933.73</v>
      </c>
      <c r="S197" s="56"/>
      <c r="T197" s="56">
        <f t="shared" si="2"/>
        <v>11990.729999999981</v>
      </c>
      <c r="U197" s="56"/>
      <c r="V197" s="56">
        <f>Worksheet!BC199</f>
        <v>24662.19</v>
      </c>
    </row>
    <row r="198" spans="1:22" x14ac:dyDescent="0.2">
      <c r="A198" s="7">
        <f>Worksheet!A200</f>
        <v>4212</v>
      </c>
      <c r="B198" s="48" t="str">
        <f>Worksheet!B200</f>
        <v>Melcher-Dallas</v>
      </c>
      <c r="D198" s="56">
        <f>Worksheet!Z200</f>
        <v>197813.7</v>
      </c>
      <c r="E198" s="56"/>
      <c r="F198" s="56">
        <f>Worksheet!AA200</f>
        <v>0</v>
      </c>
      <c r="G198" s="56"/>
      <c r="H198" s="56">
        <f>Worksheet!AB200</f>
        <v>197813.7</v>
      </c>
      <c r="I198" s="56"/>
      <c r="J198" s="56">
        <f>Worksheet!AB200-Worksheet!S200</f>
        <v>18541.700000000012</v>
      </c>
      <c r="K198" s="56"/>
      <c r="L198" s="56">
        <f>Worksheet!AL200</f>
        <v>7705.14</v>
      </c>
      <c r="M198" s="11"/>
      <c r="N198" s="56">
        <f>Worksheet!AQ200</f>
        <v>163613.03</v>
      </c>
      <c r="O198" s="56"/>
      <c r="P198" s="56">
        <f>Worksheet!AR200</f>
        <v>34200.670000000013</v>
      </c>
      <c r="Q198" s="56"/>
      <c r="R198" s="56">
        <f>Worksheet!AS200</f>
        <v>197813.7</v>
      </c>
      <c r="S198" s="56"/>
      <c r="T198" s="56">
        <f t="shared" si="2"/>
        <v>0</v>
      </c>
      <c r="U198" s="56"/>
      <c r="V198" s="56">
        <f>Worksheet!BC200</f>
        <v>7705.14</v>
      </c>
    </row>
    <row r="199" spans="1:22" x14ac:dyDescent="0.2">
      <c r="A199" s="7">
        <f>Worksheet!A201</f>
        <v>4271</v>
      </c>
      <c r="B199" s="48" t="str">
        <f>Worksheet!B201</f>
        <v>Mid-Prairie</v>
      </c>
      <c r="D199" s="56">
        <f>Worksheet!Z201</f>
        <v>678316.35</v>
      </c>
      <c r="E199" s="56"/>
      <c r="F199" s="56">
        <f>Worksheet!AA201</f>
        <v>0</v>
      </c>
      <c r="G199" s="56"/>
      <c r="H199" s="56">
        <f>Worksheet!AB201</f>
        <v>678316.35</v>
      </c>
      <c r="I199" s="56"/>
      <c r="J199" s="56">
        <f>Worksheet!AB201-Worksheet!S201</f>
        <v>50399.349999999977</v>
      </c>
      <c r="K199" s="56"/>
      <c r="L199" s="56">
        <f>Worksheet!AL201</f>
        <v>35210.89</v>
      </c>
      <c r="M199" s="11"/>
      <c r="N199" s="56">
        <f>Worksheet!AQ201</f>
        <v>683453.78</v>
      </c>
      <c r="O199" s="56"/>
      <c r="P199" s="56">
        <f>Worksheet!AR201</f>
        <v>0</v>
      </c>
      <c r="Q199" s="56"/>
      <c r="R199" s="56">
        <f>Worksheet!AS201</f>
        <v>683453.78</v>
      </c>
      <c r="S199" s="56"/>
      <c r="T199" s="56">
        <f t="shared" si="2"/>
        <v>5137.4300000000512</v>
      </c>
      <c r="U199" s="56"/>
      <c r="V199" s="56">
        <f>Worksheet!BC201</f>
        <v>35845.72</v>
      </c>
    </row>
    <row r="200" spans="1:22" x14ac:dyDescent="0.2">
      <c r="A200" s="7">
        <f>Worksheet!A202</f>
        <v>4269</v>
      </c>
      <c r="B200" s="48" t="str">
        <f>Worksheet!B202</f>
        <v>Midland</v>
      </c>
      <c r="D200" s="56">
        <f>Worksheet!Z202</f>
        <v>324214.34999999998</v>
      </c>
      <c r="E200" s="56"/>
      <c r="F200" s="56">
        <f>Worksheet!AA202</f>
        <v>0</v>
      </c>
      <c r="G200" s="56"/>
      <c r="H200" s="56">
        <f>Worksheet!AB202</f>
        <v>324214.34999999998</v>
      </c>
      <c r="I200" s="56"/>
      <c r="J200" s="56">
        <f>Worksheet!AB202-Worksheet!S202</f>
        <v>26358.349999999977</v>
      </c>
      <c r="K200" s="56"/>
      <c r="L200" s="56">
        <f>Worksheet!AL202</f>
        <v>16563.509999999998</v>
      </c>
      <c r="M200" s="11"/>
      <c r="N200" s="56">
        <f>Worksheet!AQ202</f>
        <v>291719.71999999997</v>
      </c>
      <c r="O200" s="56"/>
      <c r="P200" s="56">
        <f>Worksheet!AR202</f>
        <v>32494.630000000005</v>
      </c>
      <c r="Q200" s="56"/>
      <c r="R200" s="56">
        <f>Worksheet!AS202</f>
        <v>324214.34999999998</v>
      </c>
      <c r="S200" s="56"/>
      <c r="T200" s="56">
        <f t="shared" ref="T200:T263" si="3">R200-H200</f>
        <v>0</v>
      </c>
      <c r="U200" s="56"/>
      <c r="V200" s="56">
        <f>Worksheet!BC202</f>
        <v>16563.509999999998</v>
      </c>
    </row>
    <row r="201" spans="1:22" x14ac:dyDescent="0.2">
      <c r="A201" s="7">
        <f>Worksheet!A203</f>
        <v>4356</v>
      </c>
      <c r="B201" s="57" t="str">
        <f>Worksheet!B203</f>
        <v>Missouri Valley</v>
      </c>
      <c r="C201" s="11"/>
      <c r="D201" s="58">
        <f>Worksheet!Z203</f>
        <v>450760.46</v>
      </c>
      <c r="E201" s="58"/>
      <c r="F201" s="58">
        <f>Worksheet!AA203</f>
        <v>0</v>
      </c>
      <c r="G201" s="58"/>
      <c r="H201" s="58">
        <f>Worksheet!AB203</f>
        <v>450760.46</v>
      </c>
      <c r="I201" s="58"/>
      <c r="J201" s="58">
        <f>Worksheet!AB203-Worksheet!S203</f>
        <v>37876.460000000021</v>
      </c>
      <c r="K201" s="58"/>
      <c r="L201" s="58">
        <f>Worksheet!AL203</f>
        <v>28273.279999999999</v>
      </c>
      <c r="M201" s="11"/>
      <c r="N201" s="58">
        <f>Worksheet!AQ203</f>
        <v>439230.32</v>
      </c>
      <c r="O201" s="58"/>
      <c r="P201" s="58">
        <f>Worksheet!AR203</f>
        <v>11530.140000000014</v>
      </c>
      <c r="Q201" s="58"/>
      <c r="R201" s="58">
        <f>Worksheet!AS203</f>
        <v>450760.46</v>
      </c>
      <c r="S201" s="58"/>
      <c r="T201" s="58">
        <f t="shared" si="3"/>
        <v>0</v>
      </c>
      <c r="U201" s="58"/>
      <c r="V201" s="58">
        <f>Worksheet!BC203</f>
        <v>28273.279999999999</v>
      </c>
    </row>
    <row r="202" spans="1:22" x14ac:dyDescent="0.2">
      <c r="A202" s="7">
        <f>Worksheet!A204</f>
        <v>4437</v>
      </c>
      <c r="B202" s="48" t="str">
        <f>Worksheet!B204</f>
        <v>Montezuma</v>
      </c>
      <c r="D202" s="56">
        <f>Worksheet!Z204</f>
        <v>267926.25</v>
      </c>
      <c r="E202" s="56"/>
      <c r="F202" s="56">
        <f>Worksheet!AA204</f>
        <v>0</v>
      </c>
      <c r="G202" s="56"/>
      <c r="H202" s="56">
        <f>Worksheet!AB204</f>
        <v>267926.25</v>
      </c>
      <c r="I202" s="56"/>
      <c r="J202" s="56">
        <f>Worksheet!AB204-Worksheet!S204</f>
        <v>11121.25</v>
      </c>
      <c r="K202" s="56"/>
      <c r="L202" s="56">
        <f>Worksheet!AL204</f>
        <v>20655.009999999998</v>
      </c>
      <c r="M202" s="11"/>
      <c r="N202" s="56">
        <f>Worksheet!AQ204</f>
        <v>282987.64</v>
      </c>
      <c r="O202" s="56"/>
      <c r="P202" s="56">
        <f>Worksheet!AR204</f>
        <v>0</v>
      </c>
      <c r="Q202" s="56"/>
      <c r="R202" s="56">
        <f>Worksheet!AS204</f>
        <v>282987.64</v>
      </c>
      <c r="S202" s="56"/>
      <c r="T202" s="56">
        <f t="shared" si="3"/>
        <v>15061.390000000014</v>
      </c>
      <c r="U202" s="56"/>
      <c r="V202" s="56">
        <f>Worksheet!BC204</f>
        <v>21587.32</v>
      </c>
    </row>
    <row r="203" spans="1:22" x14ac:dyDescent="0.2">
      <c r="A203" s="7">
        <f>Worksheet!A205</f>
        <v>4446</v>
      </c>
      <c r="B203" s="48" t="str">
        <f>Worksheet!B205</f>
        <v>Monticello</v>
      </c>
      <c r="D203" s="56">
        <f>Worksheet!Z205</f>
        <v>552442.16</v>
      </c>
      <c r="E203" s="56"/>
      <c r="F203" s="56">
        <f>Worksheet!AA205</f>
        <v>0</v>
      </c>
      <c r="G203" s="56"/>
      <c r="H203" s="56">
        <f>Worksheet!AB205</f>
        <v>552442.16</v>
      </c>
      <c r="I203" s="56"/>
      <c r="J203" s="56">
        <f>Worksheet!AB205-Worksheet!S205</f>
        <v>28128.160000000033</v>
      </c>
      <c r="K203" s="56"/>
      <c r="L203" s="56">
        <f>Worksheet!AL205</f>
        <v>29757.65</v>
      </c>
      <c r="M203" s="11"/>
      <c r="N203" s="56">
        <f>Worksheet!AQ205</f>
        <v>570971.61</v>
      </c>
      <c r="O203" s="56"/>
      <c r="P203" s="56">
        <f>Worksheet!AR205</f>
        <v>0</v>
      </c>
      <c r="Q203" s="56"/>
      <c r="R203" s="56">
        <f>Worksheet!AS205</f>
        <v>570971.61</v>
      </c>
      <c r="S203" s="56"/>
      <c r="T203" s="56">
        <f t="shared" si="3"/>
        <v>18529.449999999953</v>
      </c>
      <c r="U203" s="56"/>
      <c r="V203" s="56">
        <f>Worksheet!BC205</f>
        <v>30966.87</v>
      </c>
    </row>
    <row r="204" spans="1:22" x14ac:dyDescent="0.2">
      <c r="A204" s="7">
        <f>Worksheet!A206</f>
        <v>4491</v>
      </c>
      <c r="B204" s="48" t="str">
        <f>Worksheet!B206</f>
        <v>Moravia</v>
      </c>
      <c r="D204" s="56">
        <f>Worksheet!Z206</f>
        <v>213765.9</v>
      </c>
      <c r="E204" s="56"/>
      <c r="F204" s="56">
        <f>Worksheet!AA206</f>
        <v>0</v>
      </c>
      <c r="G204" s="56"/>
      <c r="H204" s="56">
        <f>Worksheet!AB206</f>
        <v>213765.9</v>
      </c>
      <c r="I204" s="56"/>
      <c r="J204" s="56">
        <f>Worksheet!AB206-Worksheet!S206</f>
        <v>791.89999999999418</v>
      </c>
      <c r="K204" s="56"/>
      <c r="L204" s="56">
        <f>Worksheet!AL206</f>
        <v>10244.379999999999</v>
      </c>
      <c r="M204" s="11"/>
      <c r="N204" s="56">
        <f>Worksheet!AQ206</f>
        <v>251315.44</v>
      </c>
      <c r="O204" s="56"/>
      <c r="P204" s="56">
        <f>Worksheet!AR206</f>
        <v>0</v>
      </c>
      <c r="Q204" s="56"/>
      <c r="R204" s="56">
        <f>Worksheet!AS206</f>
        <v>251315.44</v>
      </c>
      <c r="S204" s="56"/>
      <c r="T204" s="56">
        <f t="shared" si="3"/>
        <v>37549.540000000008</v>
      </c>
      <c r="U204" s="56"/>
      <c r="V204" s="56">
        <f>Worksheet!BC206</f>
        <v>11998.33</v>
      </c>
    </row>
    <row r="205" spans="1:22" x14ac:dyDescent="0.2">
      <c r="A205" s="7">
        <f>Worksheet!A207</f>
        <v>4505</v>
      </c>
      <c r="B205" s="48" t="str">
        <f>Worksheet!B207</f>
        <v>Mormon Trail</v>
      </c>
      <c r="D205" s="56">
        <f>Worksheet!Z207</f>
        <v>132673.09</v>
      </c>
      <c r="E205" s="56"/>
      <c r="F205" s="56">
        <f>Worksheet!AA207</f>
        <v>114.91000000000349</v>
      </c>
      <c r="G205" s="56"/>
      <c r="H205" s="56">
        <f>Worksheet!AB207</f>
        <v>132788</v>
      </c>
      <c r="I205" s="56"/>
      <c r="J205" s="56">
        <f>Worksheet!AB207-Worksheet!S207</f>
        <v>0</v>
      </c>
      <c r="K205" s="56"/>
      <c r="L205" s="56">
        <f>Worksheet!AL207</f>
        <v>7718</v>
      </c>
      <c r="M205" s="11"/>
      <c r="N205" s="56">
        <f>Worksheet!AQ207</f>
        <v>129710.97</v>
      </c>
      <c r="O205" s="56"/>
      <c r="P205" s="56">
        <f>Worksheet!AR207</f>
        <v>2962.1199999999953</v>
      </c>
      <c r="Q205" s="56"/>
      <c r="R205" s="56">
        <f>Worksheet!AS207</f>
        <v>132673.09</v>
      </c>
      <c r="S205" s="56"/>
      <c r="T205" s="56">
        <f t="shared" si="3"/>
        <v>-114.91000000000349</v>
      </c>
      <c r="U205" s="56"/>
      <c r="V205" s="56">
        <f>Worksheet!BC207</f>
        <v>7659.04</v>
      </c>
    </row>
    <row r="206" spans="1:22" x14ac:dyDescent="0.2">
      <c r="A206" s="7">
        <f>Worksheet!A208</f>
        <v>4509</v>
      </c>
      <c r="B206" s="57" t="str">
        <f>Worksheet!B208</f>
        <v>Morning Sun</v>
      </c>
      <c r="C206" s="11"/>
      <c r="D206" s="58">
        <f>Worksheet!Z208</f>
        <v>122195.12</v>
      </c>
      <c r="E206" s="58"/>
      <c r="F206" s="58">
        <f>Worksheet!AA208</f>
        <v>0</v>
      </c>
      <c r="G206" s="58"/>
      <c r="H206" s="58">
        <f>Worksheet!AB208</f>
        <v>122195.12</v>
      </c>
      <c r="I206" s="58"/>
      <c r="J206" s="58">
        <f>Worksheet!AB208-Worksheet!S208</f>
        <v>7814.1199999999953</v>
      </c>
      <c r="K206" s="58"/>
      <c r="L206" s="58">
        <f>Worksheet!AL208</f>
        <v>6995.99</v>
      </c>
      <c r="M206" s="11"/>
      <c r="N206" s="58">
        <f>Worksheet!AQ208</f>
        <v>117414.08</v>
      </c>
      <c r="O206" s="58"/>
      <c r="P206" s="58">
        <f>Worksheet!AR208</f>
        <v>4781.0399999999936</v>
      </c>
      <c r="Q206" s="58"/>
      <c r="R206" s="58">
        <f>Worksheet!AS208</f>
        <v>122195.12</v>
      </c>
      <c r="S206" s="58"/>
      <c r="T206" s="58">
        <f t="shared" si="3"/>
        <v>0</v>
      </c>
      <c r="U206" s="58"/>
      <c r="V206" s="58">
        <f>Worksheet!BC208</f>
        <v>6995.99</v>
      </c>
    </row>
    <row r="207" spans="1:22" x14ac:dyDescent="0.2">
      <c r="A207" s="7">
        <f>Worksheet!A209</f>
        <v>4518</v>
      </c>
      <c r="B207" s="48" t="str">
        <f>Worksheet!B209</f>
        <v>Moulton-Udell</v>
      </c>
      <c r="D207" s="56">
        <f>Worksheet!Z209</f>
        <v>135735.04000000001</v>
      </c>
      <c r="E207" s="56"/>
      <c r="F207" s="56">
        <f>Worksheet!AA209</f>
        <v>0</v>
      </c>
      <c r="G207" s="56"/>
      <c r="H207" s="56">
        <f>Worksheet!AB209</f>
        <v>135735.04000000001</v>
      </c>
      <c r="I207" s="56"/>
      <c r="J207" s="56">
        <f>Worksheet!AB209-Worksheet!S209</f>
        <v>15169.040000000008</v>
      </c>
      <c r="K207" s="56"/>
      <c r="L207" s="56">
        <f>Worksheet!AL209</f>
        <v>6614.78</v>
      </c>
      <c r="M207" s="11"/>
      <c r="N207" s="56">
        <f>Worksheet!AQ209</f>
        <v>119871.87</v>
      </c>
      <c r="O207" s="56"/>
      <c r="P207" s="56">
        <f>Worksheet!AR209</f>
        <v>15863.170000000013</v>
      </c>
      <c r="Q207" s="56"/>
      <c r="R207" s="56">
        <f>Worksheet!AS209</f>
        <v>135735.04000000001</v>
      </c>
      <c r="S207" s="56"/>
      <c r="T207" s="56">
        <f t="shared" si="3"/>
        <v>0</v>
      </c>
      <c r="U207" s="56"/>
      <c r="V207" s="56">
        <f>Worksheet!BC209</f>
        <v>6614.78</v>
      </c>
    </row>
    <row r="208" spans="1:22" x14ac:dyDescent="0.2">
      <c r="A208" s="7">
        <f>Worksheet!A210</f>
        <v>4527</v>
      </c>
      <c r="B208" s="48" t="str">
        <f>Worksheet!B210</f>
        <v>Mount Ayr</v>
      </c>
      <c r="D208" s="56">
        <f>Worksheet!Z210</f>
        <v>380744.53</v>
      </c>
      <c r="E208" s="56"/>
      <c r="F208" s="56">
        <f>Worksheet!AA210</f>
        <v>0</v>
      </c>
      <c r="G208" s="56"/>
      <c r="H208" s="56">
        <f>Worksheet!AB210</f>
        <v>380744.53</v>
      </c>
      <c r="I208" s="56"/>
      <c r="J208" s="56">
        <f>Worksheet!AB210-Worksheet!S210</f>
        <v>18133.530000000028</v>
      </c>
      <c r="K208" s="56"/>
      <c r="L208" s="56">
        <f>Worksheet!AL210</f>
        <v>20638.75</v>
      </c>
      <c r="M208" s="11"/>
      <c r="N208" s="56">
        <f>Worksheet!AQ210</f>
        <v>394495.15</v>
      </c>
      <c r="O208" s="56"/>
      <c r="P208" s="56">
        <f>Worksheet!AR210</f>
        <v>0</v>
      </c>
      <c r="Q208" s="56"/>
      <c r="R208" s="56">
        <f>Worksheet!AS210</f>
        <v>394495.15</v>
      </c>
      <c r="S208" s="56"/>
      <c r="T208" s="56">
        <f t="shared" si="3"/>
        <v>13750.619999999995</v>
      </c>
      <c r="U208" s="56"/>
      <c r="V208" s="56">
        <f>Worksheet!BC210</f>
        <v>21522.33</v>
      </c>
    </row>
    <row r="209" spans="1:22" x14ac:dyDescent="0.2">
      <c r="A209" s="7">
        <f>Worksheet!A211</f>
        <v>4536</v>
      </c>
      <c r="B209" s="48" t="str">
        <f>Worksheet!B211</f>
        <v>Mount Pleasant</v>
      </c>
      <c r="D209" s="56">
        <f>Worksheet!Z211</f>
        <v>1071741.92</v>
      </c>
      <c r="E209" s="56"/>
      <c r="F209" s="56">
        <f>Worksheet!AA211</f>
        <v>0</v>
      </c>
      <c r="G209" s="56"/>
      <c r="H209" s="56">
        <f>Worksheet!AB211</f>
        <v>1071741.92</v>
      </c>
      <c r="I209" s="56"/>
      <c r="J209" s="56">
        <f>Worksheet!AB211-Worksheet!S211</f>
        <v>34054.919999999925</v>
      </c>
      <c r="K209" s="56"/>
      <c r="L209" s="56">
        <f>Worksheet!AL211</f>
        <v>62151.17</v>
      </c>
      <c r="M209" s="11"/>
      <c r="N209" s="56">
        <f>Worksheet!AQ211</f>
        <v>1107731.54</v>
      </c>
      <c r="O209" s="56"/>
      <c r="P209" s="56">
        <f>Worksheet!AR211</f>
        <v>0</v>
      </c>
      <c r="Q209" s="56"/>
      <c r="R209" s="56">
        <f>Worksheet!AS211</f>
        <v>1107731.54</v>
      </c>
      <c r="S209" s="56"/>
      <c r="T209" s="56">
        <f t="shared" si="3"/>
        <v>35989.620000000112</v>
      </c>
      <c r="U209" s="56"/>
      <c r="V209" s="56">
        <f>Worksheet!BC211</f>
        <v>64412.99</v>
      </c>
    </row>
    <row r="210" spans="1:22" x14ac:dyDescent="0.2">
      <c r="A210" s="7">
        <f>Worksheet!A212</f>
        <v>4554</v>
      </c>
      <c r="B210" s="48" t="str">
        <f>Worksheet!B212</f>
        <v>Mount Vernon</v>
      </c>
      <c r="D210" s="56">
        <f>Worksheet!Z212</f>
        <v>578583.09</v>
      </c>
      <c r="E210" s="56"/>
      <c r="F210" s="56">
        <f>Worksheet!AA212</f>
        <v>0</v>
      </c>
      <c r="G210" s="56"/>
      <c r="H210" s="56">
        <f>Worksheet!AB212</f>
        <v>578583.09</v>
      </c>
      <c r="I210" s="56"/>
      <c r="J210" s="56">
        <f>Worksheet!AB212-Worksheet!S212</f>
        <v>21022.089999999967</v>
      </c>
      <c r="K210" s="56"/>
      <c r="L210" s="56">
        <f>Worksheet!AL212</f>
        <v>29565.81</v>
      </c>
      <c r="M210" s="11"/>
      <c r="N210" s="56">
        <f>Worksheet!AQ212</f>
        <v>612917.99</v>
      </c>
      <c r="O210" s="56"/>
      <c r="P210" s="56">
        <f>Worksheet!AR212</f>
        <v>0</v>
      </c>
      <c r="Q210" s="56"/>
      <c r="R210" s="56">
        <f>Worksheet!AS212</f>
        <v>612917.99</v>
      </c>
      <c r="S210" s="56"/>
      <c r="T210" s="56">
        <f t="shared" si="3"/>
        <v>34334.900000000023</v>
      </c>
      <c r="U210" s="56"/>
      <c r="V210" s="56">
        <f>Worksheet!BC212</f>
        <v>31444.59</v>
      </c>
    </row>
    <row r="211" spans="1:22" x14ac:dyDescent="0.2">
      <c r="A211" s="7">
        <f>Worksheet!A213</f>
        <v>4572</v>
      </c>
      <c r="B211" s="57" t="str">
        <f>Worksheet!B213</f>
        <v>Murray</v>
      </c>
      <c r="C211" s="11"/>
      <c r="D211" s="58">
        <f>Worksheet!Z213</f>
        <v>181055.17</v>
      </c>
      <c r="E211" s="58"/>
      <c r="F211" s="58">
        <f>Worksheet!AA213</f>
        <v>0</v>
      </c>
      <c r="G211" s="58"/>
      <c r="H211" s="58">
        <f>Worksheet!AB213</f>
        <v>181055.17</v>
      </c>
      <c r="I211" s="58"/>
      <c r="J211" s="58">
        <f>Worksheet!AB213-Worksheet!S213</f>
        <v>12049.170000000013</v>
      </c>
      <c r="K211" s="58"/>
      <c r="L211" s="58">
        <f>Worksheet!AL213</f>
        <v>8855</v>
      </c>
      <c r="M211" s="11"/>
      <c r="N211" s="58">
        <f>Worksheet!AQ213</f>
        <v>181460.37</v>
      </c>
      <c r="O211" s="58"/>
      <c r="P211" s="58">
        <f>Worksheet!AR213</f>
        <v>0</v>
      </c>
      <c r="Q211" s="58"/>
      <c r="R211" s="58">
        <f>Worksheet!AS213</f>
        <v>181460.37</v>
      </c>
      <c r="S211" s="58"/>
      <c r="T211" s="58">
        <f t="shared" si="3"/>
        <v>405.19999999998254</v>
      </c>
      <c r="U211" s="58"/>
      <c r="V211" s="58">
        <f>Worksheet!BC213</f>
        <v>8970.6200000000008</v>
      </c>
    </row>
    <row r="212" spans="1:22" x14ac:dyDescent="0.2">
      <c r="A212" s="7">
        <f>Worksheet!A214</f>
        <v>4581</v>
      </c>
      <c r="B212" s="48" t="str">
        <f>Worksheet!B214</f>
        <v>Muscatine</v>
      </c>
      <c r="D212" s="56">
        <f>Worksheet!Z214</f>
        <v>2784675.27</v>
      </c>
      <c r="E212" s="56"/>
      <c r="F212" s="56">
        <f>Worksheet!AA214</f>
        <v>0</v>
      </c>
      <c r="G212" s="56"/>
      <c r="H212" s="56">
        <f>Worksheet!AB214</f>
        <v>2784675.27</v>
      </c>
      <c r="I212" s="56"/>
      <c r="J212" s="56">
        <f>Worksheet!AB214-Worksheet!S214</f>
        <v>107072.27000000002</v>
      </c>
      <c r="K212" s="56"/>
      <c r="L212" s="56">
        <f>Worksheet!AL214</f>
        <v>148634.20000000001</v>
      </c>
      <c r="M212" s="11"/>
      <c r="N212" s="56">
        <f>Worksheet!AQ214</f>
        <v>2897732.2</v>
      </c>
      <c r="O212" s="56"/>
      <c r="P212" s="56">
        <f>Worksheet!AR214</f>
        <v>0</v>
      </c>
      <c r="Q212" s="56"/>
      <c r="R212" s="56">
        <f>Worksheet!AS214</f>
        <v>2897732.2</v>
      </c>
      <c r="S212" s="56"/>
      <c r="T212" s="56">
        <f t="shared" si="3"/>
        <v>113056.93000000017</v>
      </c>
      <c r="U212" s="56"/>
      <c r="V212" s="56">
        <f>Worksheet!BC214</f>
        <v>155588.49</v>
      </c>
    </row>
    <row r="213" spans="1:22" x14ac:dyDescent="0.2">
      <c r="A213" s="7">
        <f>Worksheet!A215</f>
        <v>4599</v>
      </c>
      <c r="B213" s="48" t="str">
        <f>Worksheet!B215</f>
        <v>Nashua-Plainfield</v>
      </c>
      <c r="D213" s="56">
        <f>Worksheet!Z215</f>
        <v>342510</v>
      </c>
      <c r="E213" s="56"/>
      <c r="F213" s="56">
        <f>Worksheet!AA215</f>
        <v>0</v>
      </c>
      <c r="G213" s="56"/>
      <c r="H213" s="56">
        <f>Worksheet!AB215</f>
        <v>342510</v>
      </c>
      <c r="I213" s="56"/>
      <c r="J213" s="56">
        <f>Worksheet!AB215-Worksheet!S215</f>
        <v>13498</v>
      </c>
      <c r="K213" s="56"/>
      <c r="L213" s="56">
        <f>Worksheet!AL215</f>
        <v>25461.8</v>
      </c>
      <c r="M213" s="11"/>
      <c r="N213" s="56">
        <f>Worksheet!AQ215</f>
        <v>341300.96</v>
      </c>
      <c r="O213" s="56"/>
      <c r="P213" s="56">
        <f>Worksheet!AR215</f>
        <v>1209.039999999979</v>
      </c>
      <c r="Q213" s="56"/>
      <c r="R213" s="56">
        <f>Worksheet!AS215</f>
        <v>342510</v>
      </c>
      <c r="S213" s="56"/>
      <c r="T213" s="56">
        <f t="shared" si="3"/>
        <v>0</v>
      </c>
      <c r="U213" s="56"/>
      <c r="V213" s="56">
        <f>Worksheet!BC215</f>
        <v>25461.8</v>
      </c>
    </row>
    <row r="214" spans="1:22" x14ac:dyDescent="0.2">
      <c r="A214" s="7">
        <f>Worksheet!A216</f>
        <v>4617</v>
      </c>
      <c r="B214" s="48" t="str">
        <f>Worksheet!B216</f>
        <v>Nevada</v>
      </c>
      <c r="D214" s="56">
        <f>Worksheet!Z216</f>
        <v>805005.91</v>
      </c>
      <c r="E214" s="56"/>
      <c r="F214" s="56">
        <f>Worksheet!AA216</f>
        <v>0</v>
      </c>
      <c r="G214" s="56"/>
      <c r="H214" s="56">
        <f>Worksheet!AB216</f>
        <v>805005.91</v>
      </c>
      <c r="I214" s="56"/>
      <c r="J214" s="56">
        <f>Worksheet!AB216-Worksheet!S216</f>
        <v>27139.910000000033</v>
      </c>
      <c r="K214" s="56"/>
      <c r="L214" s="56">
        <f>Worksheet!AL216</f>
        <v>35956.589999999997</v>
      </c>
      <c r="M214" s="11"/>
      <c r="N214" s="56">
        <f>Worksheet!AQ216</f>
        <v>841466.3</v>
      </c>
      <c r="O214" s="56"/>
      <c r="P214" s="56">
        <f>Worksheet!AR216</f>
        <v>0</v>
      </c>
      <c r="Q214" s="56"/>
      <c r="R214" s="56">
        <f>Worksheet!AS216</f>
        <v>841466.3</v>
      </c>
      <c r="S214" s="56"/>
      <c r="T214" s="56">
        <f t="shared" si="3"/>
        <v>36460.390000000014</v>
      </c>
      <c r="U214" s="56"/>
      <c r="V214" s="56">
        <f>Worksheet!BC216</f>
        <v>38036.6</v>
      </c>
    </row>
    <row r="215" spans="1:22" x14ac:dyDescent="0.2">
      <c r="A215" s="7">
        <f>Worksheet!A217</f>
        <v>4662</v>
      </c>
      <c r="B215" s="48" t="str">
        <f>Worksheet!B217</f>
        <v>New Hampton</v>
      </c>
      <c r="D215" s="56">
        <f>Worksheet!Z217</f>
        <v>544572.96</v>
      </c>
      <c r="E215" s="56"/>
      <c r="F215" s="56">
        <f>Worksheet!AA217</f>
        <v>0</v>
      </c>
      <c r="G215" s="56"/>
      <c r="H215" s="56">
        <f>Worksheet!AB217</f>
        <v>544572.96</v>
      </c>
      <c r="I215" s="56"/>
      <c r="J215" s="56">
        <f>Worksheet!AB217-Worksheet!S217</f>
        <v>11615.959999999963</v>
      </c>
      <c r="K215" s="56"/>
      <c r="L215" s="56">
        <f>Worksheet!AL217</f>
        <v>32201.93</v>
      </c>
      <c r="M215" s="11"/>
      <c r="N215" s="56">
        <f>Worksheet!AQ217</f>
        <v>569298.99</v>
      </c>
      <c r="O215" s="56"/>
      <c r="P215" s="56">
        <f>Worksheet!AR217</f>
        <v>0</v>
      </c>
      <c r="Q215" s="56"/>
      <c r="R215" s="56">
        <f>Worksheet!AS217</f>
        <v>569298.99</v>
      </c>
      <c r="S215" s="56"/>
      <c r="T215" s="56">
        <f t="shared" si="3"/>
        <v>24726.030000000028</v>
      </c>
      <c r="U215" s="56"/>
      <c r="V215" s="56">
        <f>Worksheet!BC217</f>
        <v>33688.49</v>
      </c>
    </row>
    <row r="216" spans="1:22" x14ac:dyDescent="0.2">
      <c r="A216" s="7">
        <f>Worksheet!A218</f>
        <v>4689</v>
      </c>
      <c r="B216" s="57" t="str">
        <f>Worksheet!B218</f>
        <v>New London</v>
      </c>
      <c r="C216" s="11"/>
      <c r="D216" s="58">
        <f>Worksheet!Z218</f>
        <v>291609.43</v>
      </c>
      <c r="E216" s="58"/>
      <c r="F216" s="58">
        <f>Worksheet!AA218</f>
        <v>0</v>
      </c>
      <c r="G216" s="58"/>
      <c r="H216" s="58">
        <f>Worksheet!AB218</f>
        <v>291609.43</v>
      </c>
      <c r="I216" s="58"/>
      <c r="J216" s="58">
        <f>Worksheet!AB218-Worksheet!S218</f>
        <v>17145.429999999993</v>
      </c>
      <c r="K216" s="58"/>
      <c r="L216" s="58">
        <f>Worksheet!AL218</f>
        <v>16107.9</v>
      </c>
      <c r="M216" s="11"/>
      <c r="N216" s="58">
        <f>Worksheet!AQ218</f>
        <v>284244.55</v>
      </c>
      <c r="O216" s="58"/>
      <c r="P216" s="58">
        <f>Worksheet!AR218</f>
        <v>7364.8800000000047</v>
      </c>
      <c r="Q216" s="58"/>
      <c r="R216" s="58">
        <f>Worksheet!AS218</f>
        <v>291609.43</v>
      </c>
      <c r="S216" s="58"/>
      <c r="T216" s="58">
        <f t="shared" si="3"/>
        <v>0</v>
      </c>
      <c r="U216" s="58"/>
      <c r="V216" s="58">
        <f>Worksheet!BC218</f>
        <v>16107.9</v>
      </c>
    </row>
    <row r="217" spans="1:22" x14ac:dyDescent="0.2">
      <c r="A217" s="7">
        <f>Worksheet!A219</f>
        <v>4644</v>
      </c>
      <c r="B217" s="48" t="str">
        <f>Worksheet!B219</f>
        <v>Newell-Fonda</v>
      </c>
      <c r="D217" s="56">
        <f>Worksheet!Z219</f>
        <v>250024.97</v>
      </c>
      <c r="E217" s="56"/>
      <c r="F217" s="56">
        <f>Worksheet!AA219</f>
        <v>0</v>
      </c>
      <c r="G217" s="56"/>
      <c r="H217" s="56">
        <f>Worksheet!AB219</f>
        <v>250024.97</v>
      </c>
      <c r="I217" s="56"/>
      <c r="J217" s="56">
        <f>Worksheet!AB219-Worksheet!S219</f>
        <v>2846.9700000000012</v>
      </c>
      <c r="K217" s="56"/>
      <c r="L217" s="56">
        <f>Worksheet!AL219</f>
        <v>15304.93</v>
      </c>
      <c r="M217" s="11"/>
      <c r="N217" s="56">
        <f>Worksheet!AQ219</f>
        <v>279562.03999999998</v>
      </c>
      <c r="O217" s="56"/>
      <c r="P217" s="56">
        <f>Worksheet!AR219</f>
        <v>0</v>
      </c>
      <c r="Q217" s="56"/>
      <c r="R217" s="56">
        <f>Worksheet!AS219</f>
        <v>279562.03999999998</v>
      </c>
      <c r="S217" s="56"/>
      <c r="T217" s="56">
        <f t="shared" si="3"/>
        <v>29537.069999999978</v>
      </c>
      <c r="U217" s="56"/>
      <c r="V217" s="56">
        <f>Worksheet!BC219</f>
        <v>16979.86</v>
      </c>
    </row>
    <row r="218" spans="1:22" x14ac:dyDescent="0.2">
      <c r="A218" s="7">
        <f>Worksheet!A220</f>
        <v>4725</v>
      </c>
      <c r="B218" s="48" t="str">
        <f>Worksheet!B220</f>
        <v>Newton</v>
      </c>
      <c r="D218" s="56">
        <f>Worksheet!Z220</f>
        <v>1584289.65</v>
      </c>
      <c r="E218" s="56"/>
      <c r="F218" s="56">
        <f>Worksheet!AA220</f>
        <v>0</v>
      </c>
      <c r="G218" s="56"/>
      <c r="H218" s="56">
        <f>Worksheet!AB220</f>
        <v>1584289.65</v>
      </c>
      <c r="I218" s="56"/>
      <c r="J218" s="56">
        <f>Worksheet!AB220-Worksheet!S220</f>
        <v>46899.649999999907</v>
      </c>
      <c r="K218" s="56"/>
      <c r="L218" s="56">
        <f>Worksheet!AL220</f>
        <v>74162.880000000005</v>
      </c>
      <c r="M218" s="11"/>
      <c r="N218" s="56">
        <f>Worksheet!AQ220</f>
        <v>1632994.15</v>
      </c>
      <c r="O218" s="56"/>
      <c r="P218" s="56">
        <f>Worksheet!AR220</f>
        <v>0</v>
      </c>
      <c r="Q218" s="56"/>
      <c r="R218" s="56">
        <f>Worksheet!AS220</f>
        <v>1632994.15</v>
      </c>
      <c r="S218" s="56"/>
      <c r="T218" s="56">
        <f t="shared" si="3"/>
        <v>48704.5</v>
      </c>
      <c r="U218" s="56"/>
      <c r="V218" s="56">
        <f>Worksheet!BC220</f>
        <v>77469.23</v>
      </c>
    </row>
    <row r="219" spans="1:22" x14ac:dyDescent="0.2">
      <c r="A219" s="7">
        <f>Worksheet!A221</f>
        <v>2673</v>
      </c>
      <c r="B219" s="48" t="str">
        <f>Worksheet!B221</f>
        <v>Nodaway Valley</v>
      </c>
      <c r="D219" s="56">
        <f>Worksheet!Z221</f>
        <v>387341.81</v>
      </c>
      <c r="E219" s="56"/>
      <c r="F219" s="56">
        <f>Worksheet!AA221</f>
        <v>0</v>
      </c>
      <c r="G219" s="56"/>
      <c r="H219" s="56">
        <f>Worksheet!AB221</f>
        <v>387341.81</v>
      </c>
      <c r="I219" s="56"/>
      <c r="J219" s="56">
        <f>Worksheet!AB221-Worksheet!S221</f>
        <v>4963.8099999999977</v>
      </c>
      <c r="K219" s="56"/>
      <c r="L219" s="56">
        <f>Worksheet!AL221</f>
        <v>21431.17</v>
      </c>
      <c r="M219" s="11"/>
      <c r="N219" s="56">
        <f>Worksheet!AQ221</f>
        <v>392350.56</v>
      </c>
      <c r="O219" s="56"/>
      <c r="P219" s="56">
        <f>Worksheet!AR221</f>
        <v>0</v>
      </c>
      <c r="Q219" s="56"/>
      <c r="R219" s="56">
        <f>Worksheet!AS221</f>
        <v>392350.56</v>
      </c>
      <c r="S219" s="56"/>
      <c r="T219" s="56">
        <f t="shared" si="3"/>
        <v>5008.75</v>
      </c>
      <c r="U219" s="56"/>
      <c r="V219" s="56">
        <f>Worksheet!BC221</f>
        <v>21852.95</v>
      </c>
    </row>
    <row r="220" spans="1:22" x14ac:dyDescent="0.2">
      <c r="A220" s="7">
        <f>Worksheet!A222</f>
        <v>153</v>
      </c>
      <c r="B220" s="48" t="str">
        <f>Worksheet!B222</f>
        <v>North Butler</v>
      </c>
      <c r="D220" s="56">
        <f>Worksheet!Z222</f>
        <v>377846.2</v>
      </c>
      <c r="E220" s="56"/>
      <c r="F220" s="56">
        <f>Worksheet!AA222</f>
        <v>0</v>
      </c>
      <c r="G220" s="56"/>
      <c r="H220" s="56">
        <f>Worksheet!AB222</f>
        <v>377846.2</v>
      </c>
      <c r="I220" s="56"/>
      <c r="J220" s="56">
        <f>Worksheet!AB222-Worksheet!S222</f>
        <v>19207.200000000012</v>
      </c>
      <c r="K220" s="56"/>
      <c r="L220" s="56">
        <f>Worksheet!AL222</f>
        <v>24784.16</v>
      </c>
      <c r="M220" s="11"/>
      <c r="N220" s="56">
        <f>Worksheet!AQ222</f>
        <v>392088.93</v>
      </c>
      <c r="O220" s="56"/>
      <c r="P220" s="56">
        <f>Worksheet!AR222</f>
        <v>0</v>
      </c>
      <c r="Q220" s="56"/>
      <c r="R220" s="56">
        <f>Worksheet!AS222</f>
        <v>392088.93</v>
      </c>
      <c r="S220" s="56"/>
      <c r="T220" s="56">
        <f t="shared" si="3"/>
        <v>14242.729999999981</v>
      </c>
      <c r="U220" s="56"/>
      <c r="V220" s="56">
        <f>Worksheet!BC222</f>
        <v>25667.279999999999</v>
      </c>
    </row>
    <row r="221" spans="1:22" x14ac:dyDescent="0.2">
      <c r="A221" s="7">
        <f>Worksheet!A223</f>
        <v>3691</v>
      </c>
      <c r="B221" s="57" t="str">
        <f>Worksheet!B223</f>
        <v>North Cedar</v>
      </c>
      <c r="C221" s="11"/>
      <c r="D221" s="58">
        <f>Worksheet!Z223</f>
        <v>458294.79</v>
      </c>
      <c r="E221" s="58"/>
      <c r="F221" s="58">
        <f>Worksheet!AA223</f>
        <v>4010.210000000021</v>
      </c>
      <c r="G221" s="58"/>
      <c r="H221" s="58">
        <f>Worksheet!AB223</f>
        <v>462305</v>
      </c>
      <c r="I221" s="58"/>
      <c r="J221" s="58">
        <f>Worksheet!AB223-Worksheet!S223</f>
        <v>0</v>
      </c>
      <c r="K221" s="58"/>
      <c r="L221" s="58">
        <f>Worksheet!AL223</f>
        <v>25342</v>
      </c>
      <c r="M221" s="11"/>
      <c r="N221" s="58">
        <f>Worksheet!AQ223</f>
        <v>491649.41</v>
      </c>
      <c r="O221" s="58"/>
      <c r="P221" s="58">
        <f>Worksheet!AR223</f>
        <v>0</v>
      </c>
      <c r="Q221" s="58"/>
      <c r="R221" s="58">
        <f>Worksheet!AS223</f>
        <v>491649.41</v>
      </c>
      <c r="S221" s="58"/>
      <c r="T221" s="58">
        <f t="shared" si="3"/>
        <v>29344.409999999974</v>
      </c>
      <c r="U221" s="58"/>
      <c r="V221" s="58">
        <f>Worksheet!BC223</f>
        <v>26951.64</v>
      </c>
    </row>
    <row r="222" spans="1:22" x14ac:dyDescent="0.2">
      <c r="A222" s="7">
        <f>Worksheet!A224</f>
        <v>4774</v>
      </c>
      <c r="B222" s="48" t="str">
        <f>Worksheet!B224</f>
        <v>North Fayette</v>
      </c>
      <c r="D222" s="56">
        <f>Worksheet!Z224</f>
        <v>451657.46</v>
      </c>
      <c r="E222" s="56"/>
      <c r="F222" s="56">
        <f>Worksheet!AA224</f>
        <v>0</v>
      </c>
      <c r="G222" s="56"/>
      <c r="H222" s="56">
        <f>Worksheet!AB224</f>
        <v>451657.46</v>
      </c>
      <c r="I222" s="56"/>
      <c r="J222" s="56">
        <f>Worksheet!AB224-Worksheet!S224</f>
        <v>6321.460000000021</v>
      </c>
      <c r="K222" s="56"/>
      <c r="L222" s="56">
        <f>Worksheet!AL224</f>
        <v>26362.89</v>
      </c>
      <c r="M222" s="11"/>
      <c r="N222" s="56">
        <f>Worksheet!AQ224</f>
        <v>440650.23999999999</v>
      </c>
      <c r="O222" s="56"/>
      <c r="P222" s="56">
        <f>Worksheet!AR224</f>
        <v>11007.22000000003</v>
      </c>
      <c r="Q222" s="56"/>
      <c r="R222" s="56">
        <f>Worksheet!AS224</f>
        <v>451657.46</v>
      </c>
      <c r="S222" s="56"/>
      <c r="T222" s="56">
        <f t="shared" si="3"/>
        <v>0</v>
      </c>
      <c r="U222" s="56"/>
      <c r="V222" s="56">
        <f>Worksheet!BC224</f>
        <v>26362.89</v>
      </c>
    </row>
    <row r="223" spans="1:22" x14ac:dyDescent="0.2">
      <c r="A223" s="7">
        <f>Worksheet!A225</f>
        <v>873</v>
      </c>
      <c r="B223" s="48" t="str">
        <f>Worksheet!B225</f>
        <v>North Iowa</v>
      </c>
      <c r="D223" s="56">
        <f>Worksheet!Z225</f>
        <v>261641.89</v>
      </c>
      <c r="E223" s="56"/>
      <c r="F223" s="56">
        <f>Worksheet!AA225</f>
        <v>2625.109999999986</v>
      </c>
      <c r="G223" s="56"/>
      <c r="H223" s="56">
        <f>Worksheet!AB225</f>
        <v>264267</v>
      </c>
      <c r="I223" s="56"/>
      <c r="J223" s="56">
        <f>Worksheet!AB225-Worksheet!S225</f>
        <v>0</v>
      </c>
      <c r="K223" s="56"/>
      <c r="L223" s="56">
        <f>Worksheet!AL225</f>
        <v>18466</v>
      </c>
      <c r="M223" s="11"/>
      <c r="N223" s="56">
        <f>Worksheet!AQ225</f>
        <v>254636.66</v>
      </c>
      <c r="O223" s="56"/>
      <c r="P223" s="56">
        <f>Worksheet!AR225</f>
        <v>7005.2300000000105</v>
      </c>
      <c r="Q223" s="56"/>
      <c r="R223" s="56">
        <f>Worksheet!AS225</f>
        <v>261641.89</v>
      </c>
      <c r="S223" s="56"/>
      <c r="T223" s="56">
        <f t="shared" si="3"/>
        <v>-2625.109999999986</v>
      </c>
      <c r="U223" s="56"/>
      <c r="V223" s="56">
        <f>Worksheet!BC225</f>
        <v>17964.41</v>
      </c>
    </row>
    <row r="224" spans="1:22" x14ac:dyDescent="0.2">
      <c r="A224" s="7">
        <f>Worksheet!A226</f>
        <v>4778</v>
      </c>
      <c r="B224" s="48" t="str">
        <f>Worksheet!B226</f>
        <v>North Kossuth</v>
      </c>
      <c r="D224" s="56">
        <f>Worksheet!Z226</f>
        <v>167313.85999999999</v>
      </c>
      <c r="E224" s="56"/>
      <c r="F224" s="56">
        <f>Worksheet!AA226</f>
        <v>0</v>
      </c>
      <c r="G224" s="56"/>
      <c r="H224" s="56">
        <f>Worksheet!AB226</f>
        <v>167313.85999999999</v>
      </c>
      <c r="I224" s="56"/>
      <c r="J224" s="56">
        <f>Worksheet!AB226-Worksheet!S226</f>
        <v>7565.859999999986</v>
      </c>
      <c r="K224" s="56"/>
      <c r="L224" s="56">
        <f>Worksheet!AL226</f>
        <v>10887.61</v>
      </c>
      <c r="M224" s="11"/>
      <c r="N224" s="56">
        <f>Worksheet!AQ226</f>
        <v>149521.51</v>
      </c>
      <c r="O224" s="56"/>
      <c r="P224" s="56">
        <f>Worksheet!AR226</f>
        <v>17792.349999999977</v>
      </c>
      <c r="Q224" s="56"/>
      <c r="R224" s="56">
        <f>Worksheet!AS226</f>
        <v>167313.85999999999</v>
      </c>
      <c r="S224" s="56"/>
      <c r="T224" s="56">
        <f t="shared" si="3"/>
        <v>0</v>
      </c>
      <c r="U224" s="56"/>
      <c r="V224" s="56">
        <f>Worksheet!BC226</f>
        <v>10887.61</v>
      </c>
    </row>
    <row r="225" spans="1:22" x14ac:dyDescent="0.2">
      <c r="A225" s="7">
        <f>Worksheet!A227</f>
        <v>4777</v>
      </c>
      <c r="B225" s="48" t="str">
        <f>Worksheet!B227</f>
        <v>North Linn</v>
      </c>
      <c r="D225" s="56">
        <f>Worksheet!Z227</f>
        <v>359862.01</v>
      </c>
      <c r="E225" s="56"/>
      <c r="F225" s="56">
        <f>Worksheet!AA227</f>
        <v>45.989999999990687</v>
      </c>
      <c r="G225" s="56"/>
      <c r="H225" s="56">
        <f>Worksheet!AB227</f>
        <v>359908</v>
      </c>
      <c r="I225" s="56"/>
      <c r="J225" s="56">
        <f>Worksheet!AB227-Worksheet!S227</f>
        <v>0</v>
      </c>
      <c r="K225" s="56"/>
      <c r="L225" s="56">
        <f>Worksheet!AL227</f>
        <v>18837</v>
      </c>
      <c r="M225" s="11"/>
      <c r="N225" s="56">
        <f>Worksheet!AQ227</f>
        <v>375523.18</v>
      </c>
      <c r="O225" s="56"/>
      <c r="P225" s="56">
        <f>Worksheet!AR227</f>
        <v>0</v>
      </c>
      <c r="Q225" s="56"/>
      <c r="R225" s="56">
        <f>Worksheet!AS227</f>
        <v>375523.18</v>
      </c>
      <c r="S225" s="56"/>
      <c r="T225" s="56">
        <f t="shared" si="3"/>
        <v>15615.179999999993</v>
      </c>
      <c r="U225" s="56"/>
      <c r="V225" s="56">
        <f>Worksheet!BC227</f>
        <v>19652.87</v>
      </c>
    </row>
    <row r="226" spans="1:22" x14ac:dyDescent="0.2">
      <c r="A226" s="7">
        <f>Worksheet!A228</f>
        <v>4776</v>
      </c>
      <c r="B226" s="57" t="str">
        <f>Worksheet!B228</f>
        <v>North Mahaska</v>
      </c>
      <c r="C226" s="11"/>
      <c r="D226" s="58">
        <f>Worksheet!Z228</f>
        <v>303716.36</v>
      </c>
      <c r="E226" s="58"/>
      <c r="F226" s="58">
        <f>Worksheet!AA228</f>
        <v>0</v>
      </c>
      <c r="G226" s="58"/>
      <c r="H226" s="58">
        <f>Worksheet!AB228</f>
        <v>303716.36</v>
      </c>
      <c r="I226" s="58"/>
      <c r="J226" s="58">
        <f>Worksheet!AB228-Worksheet!S228</f>
        <v>17855.359999999986</v>
      </c>
      <c r="K226" s="58"/>
      <c r="L226" s="58">
        <f>Worksheet!AL228</f>
        <v>16418.95</v>
      </c>
      <c r="M226" s="11"/>
      <c r="N226" s="58">
        <f>Worksheet!AQ228</f>
        <v>307078.21000000002</v>
      </c>
      <c r="O226" s="58"/>
      <c r="P226" s="58">
        <f>Worksheet!AR228</f>
        <v>0</v>
      </c>
      <c r="Q226" s="58"/>
      <c r="R226" s="58">
        <f>Worksheet!AS228</f>
        <v>307078.21000000002</v>
      </c>
      <c r="S226" s="58"/>
      <c r="T226" s="58">
        <f t="shared" si="3"/>
        <v>3361.8500000000349</v>
      </c>
      <c r="U226" s="58"/>
      <c r="V226" s="58">
        <f>Worksheet!BC228</f>
        <v>16728.34</v>
      </c>
    </row>
    <row r="227" spans="1:22" x14ac:dyDescent="0.2">
      <c r="A227" s="7">
        <f>Worksheet!A229</f>
        <v>4779</v>
      </c>
      <c r="B227" s="48" t="str">
        <f>Worksheet!B229</f>
        <v>North Polk</v>
      </c>
      <c r="D227" s="56">
        <f>Worksheet!Z229</f>
        <v>677310.98</v>
      </c>
      <c r="E227" s="56"/>
      <c r="F227" s="56">
        <f>Worksheet!AA229</f>
        <v>0</v>
      </c>
      <c r="G227" s="56"/>
      <c r="H227" s="56">
        <f>Worksheet!AB229</f>
        <v>677310.98</v>
      </c>
      <c r="I227" s="56"/>
      <c r="J227" s="56">
        <f>Worksheet!AB229-Worksheet!S229</f>
        <v>58351.979999999981</v>
      </c>
      <c r="K227" s="56"/>
      <c r="L227" s="56">
        <f>Worksheet!AL229</f>
        <v>31261.58</v>
      </c>
      <c r="M227" s="11"/>
      <c r="N227" s="56">
        <f>Worksheet!AQ229</f>
        <v>715066.17</v>
      </c>
      <c r="O227" s="56"/>
      <c r="P227" s="56">
        <f>Worksheet!AR229</f>
        <v>0</v>
      </c>
      <c r="Q227" s="56"/>
      <c r="R227" s="56">
        <f>Worksheet!AS229</f>
        <v>715066.17</v>
      </c>
      <c r="S227" s="56"/>
      <c r="T227" s="56">
        <f t="shared" si="3"/>
        <v>37755.190000000061</v>
      </c>
      <c r="U227" s="56"/>
      <c r="V227" s="56">
        <f>Worksheet!BC229</f>
        <v>33285.19</v>
      </c>
    </row>
    <row r="228" spans="1:22" x14ac:dyDescent="0.2">
      <c r="A228" s="7">
        <f>Worksheet!A230</f>
        <v>4784</v>
      </c>
      <c r="B228" s="48" t="str">
        <f>Worksheet!B230</f>
        <v>North Scott</v>
      </c>
      <c r="D228" s="56">
        <f>Worksheet!Z230</f>
        <v>1574315.96</v>
      </c>
      <c r="E228" s="56"/>
      <c r="F228" s="56">
        <f>Worksheet!AA230</f>
        <v>0</v>
      </c>
      <c r="G228" s="56"/>
      <c r="H228" s="56">
        <f>Worksheet!AB230</f>
        <v>1574315.96</v>
      </c>
      <c r="I228" s="56"/>
      <c r="J228" s="56">
        <f>Worksheet!AB230-Worksheet!S230</f>
        <v>57510.959999999963</v>
      </c>
      <c r="K228" s="56"/>
      <c r="L228" s="56">
        <f>Worksheet!AL230</f>
        <v>80693.69</v>
      </c>
      <c r="M228" s="11"/>
      <c r="N228" s="56">
        <f>Worksheet!AQ230</f>
        <v>1691927.31</v>
      </c>
      <c r="O228" s="56"/>
      <c r="P228" s="56">
        <f>Worksheet!AR230</f>
        <v>0</v>
      </c>
      <c r="Q228" s="56"/>
      <c r="R228" s="56">
        <f>Worksheet!AS230</f>
        <v>1691927.31</v>
      </c>
      <c r="S228" s="56"/>
      <c r="T228" s="56">
        <f t="shared" si="3"/>
        <v>117611.35000000009</v>
      </c>
      <c r="U228" s="56"/>
      <c r="V228" s="56">
        <f>Worksheet!BC230</f>
        <v>86977.55</v>
      </c>
    </row>
    <row r="229" spans="1:22" x14ac:dyDescent="0.2">
      <c r="A229" s="7">
        <f>Worksheet!A231</f>
        <v>4785</v>
      </c>
      <c r="B229" s="48" t="str">
        <f>Worksheet!B231</f>
        <v>North Tama County</v>
      </c>
      <c r="D229" s="56">
        <f>Worksheet!Z231</f>
        <v>314163.15999999997</v>
      </c>
      <c r="E229" s="56"/>
      <c r="F229" s="56">
        <f>Worksheet!AA231</f>
        <v>0</v>
      </c>
      <c r="G229" s="56"/>
      <c r="H229" s="56">
        <f>Worksheet!AB231</f>
        <v>314163.15999999997</v>
      </c>
      <c r="I229" s="56"/>
      <c r="J229" s="56">
        <f>Worksheet!AB231-Worksheet!S231</f>
        <v>11870.159999999974</v>
      </c>
      <c r="K229" s="56"/>
      <c r="L229" s="56">
        <f>Worksheet!AL231</f>
        <v>20449.66</v>
      </c>
      <c r="M229" s="11"/>
      <c r="N229" s="56">
        <f>Worksheet!AQ231</f>
        <v>309269.63</v>
      </c>
      <c r="O229" s="56"/>
      <c r="P229" s="56">
        <f>Worksheet!AR231</f>
        <v>4893.5299999999697</v>
      </c>
      <c r="Q229" s="56"/>
      <c r="R229" s="56">
        <f>Worksheet!AS231</f>
        <v>314163.15999999997</v>
      </c>
      <c r="S229" s="56"/>
      <c r="T229" s="56">
        <f t="shared" si="3"/>
        <v>0</v>
      </c>
      <c r="U229" s="56"/>
      <c r="V229" s="56">
        <f>Worksheet!BC231</f>
        <v>20449.66</v>
      </c>
    </row>
    <row r="230" spans="1:22" x14ac:dyDescent="0.2">
      <c r="A230" s="7">
        <f>Worksheet!A232</f>
        <v>4787</v>
      </c>
      <c r="B230" s="48" t="str">
        <f>Worksheet!B232</f>
        <v>North Winneshiek</v>
      </c>
      <c r="D230" s="56">
        <f>Worksheet!Z232</f>
        <v>147579.76</v>
      </c>
      <c r="E230" s="56"/>
      <c r="F230" s="56">
        <f>Worksheet!AA232</f>
        <v>0</v>
      </c>
      <c r="G230" s="56"/>
      <c r="H230" s="56">
        <f>Worksheet!AB232</f>
        <v>147579.76</v>
      </c>
      <c r="I230" s="56"/>
      <c r="J230" s="56">
        <f>Worksheet!AB232-Worksheet!S232</f>
        <v>8142.7600000000093</v>
      </c>
      <c r="K230" s="56"/>
      <c r="L230" s="56">
        <f>Worksheet!AL232</f>
        <v>9610.35</v>
      </c>
      <c r="M230" s="11"/>
      <c r="N230" s="56">
        <f>Worksheet!AQ232</f>
        <v>149780.4</v>
      </c>
      <c r="O230" s="56"/>
      <c r="P230" s="56">
        <f>Worksheet!AR232</f>
        <v>0</v>
      </c>
      <c r="Q230" s="56"/>
      <c r="R230" s="56">
        <f>Worksheet!AS232</f>
        <v>149780.4</v>
      </c>
      <c r="S230" s="56"/>
      <c r="T230" s="56">
        <f t="shared" si="3"/>
        <v>2200.6399999999849</v>
      </c>
      <c r="U230" s="56"/>
      <c r="V230" s="56">
        <f>Worksheet!BC232</f>
        <v>9775.94</v>
      </c>
    </row>
    <row r="231" spans="1:22" x14ac:dyDescent="0.2">
      <c r="A231" s="7">
        <f>Worksheet!A233</f>
        <v>4773</v>
      </c>
      <c r="B231" s="57" t="str">
        <f>Worksheet!B233</f>
        <v>Northeast</v>
      </c>
      <c r="C231" s="11"/>
      <c r="D231" s="58">
        <f>Worksheet!Z233</f>
        <v>322111.28999999998</v>
      </c>
      <c r="E231" s="58"/>
      <c r="F231" s="58">
        <f>Worksheet!AA233</f>
        <v>0</v>
      </c>
      <c r="G231" s="58"/>
      <c r="H231" s="58">
        <f>Worksheet!AB233</f>
        <v>322111.28999999998</v>
      </c>
      <c r="I231" s="58"/>
      <c r="J231" s="58">
        <f>Worksheet!AB233-Worksheet!S233</f>
        <v>19341.289999999979</v>
      </c>
      <c r="K231" s="58"/>
      <c r="L231" s="58">
        <f>Worksheet!AL233</f>
        <v>14945.69</v>
      </c>
      <c r="M231" s="11"/>
      <c r="N231" s="58">
        <f>Worksheet!AQ233</f>
        <v>306180.63</v>
      </c>
      <c r="O231" s="58"/>
      <c r="P231" s="58">
        <f>Worksheet!AR233</f>
        <v>15930.659999999974</v>
      </c>
      <c r="Q231" s="58"/>
      <c r="R231" s="58">
        <f>Worksheet!AS233</f>
        <v>322111.28999999998</v>
      </c>
      <c r="S231" s="58"/>
      <c r="T231" s="58">
        <f t="shared" si="3"/>
        <v>0</v>
      </c>
      <c r="U231" s="58"/>
      <c r="V231" s="58">
        <f>Worksheet!BC233</f>
        <v>14945.69</v>
      </c>
    </row>
    <row r="232" spans="1:22" x14ac:dyDescent="0.2">
      <c r="A232" s="7">
        <f>Worksheet!A234</f>
        <v>4775</v>
      </c>
      <c r="B232" s="48" t="str">
        <f>Worksheet!B234</f>
        <v>Northeast Hamilton</v>
      </c>
      <c r="D232" s="56">
        <f>Worksheet!Z234</f>
        <v>143515.4</v>
      </c>
      <c r="E232" s="56"/>
      <c r="F232" s="56">
        <f>Worksheet!AA234</f>
        <v>0</v>
      </c>
      <c r="G232" s="56"/>
      <c r="H232" s="56">
        <f>Worksheet!AB234</f>
        <v>143515.4</v>
      </c>
      <c r="I232" s="56"/>
      <c r="J232" s="56">
        <f>Worksheet!AB234-Worksheet!S234</f>
        <v>6930.3999999999942</v>
      </c>
      <c r="K232" s="56"/>
      <c r="L232" s="56">
        <f>Worksheet!AL234</f>
        <v>7719.17</v>
      </c>
      <c r="M232" s="11"/>
      <c r="N232" s="56">
        <f>Worksheet!AQ234</f>
        <v>133280.78</v>
      </c>
      <c r="O232" s="56"/>
      <c r="P232" s="56">
        <f>Worksheet!AR234</f>
        <v>10234.619999999995</v>
      </c>
      <c r="Q232" s="56"/>
      <c r="R232" s="56">
        <f>Worksheet!AS234</f>
        <v>143515.4</v>
      </c>
      <c r="S232" s="56"/>
      <c r="T232" s="56">
        <f t="shared" si="3"/>
        <v>0</v>
      </c>
      <c r="U232" s="56"/>
      <c r="V232" s="56">
        <f>Worksheet!BC234</f>
        <v>7719.17</v>
      </c>
    </row>
    <row r="233" spans="1:22" x14ac:dyDescent="0.2">
      <c r="A233" s="7">
        <f>Worksheet!A235</f>
        <v>4788</v>
      </c>
      <c r="B233" s="48" t="str">
        <f>Worksheet!B235</f>
        <v>Northwood-Kensett</v>
      </c>
      <c r="D233" s="56">
        <f>Worksheet!Z235</f>
        <v>266040.37</v>
      </c>
      <c r="E233" s="56"/>
      <c r="F233" s="56">
        <f>Worksheet!AA235</f>
        <v>0</v>
      </c>
      <c r="G233" s="56"/>
      <c r="H233" s="56">
        <f>Worksheet!AB235</f>
        <v>266040.37</v>
      </c>
      <c r="I233" s="56"/>
      <c r="J233" s="56">
        <f>Worksheet!AB235-Worksheet!S235</f>
        <v>10486.369999999995</v>
      </c>
      <c r="K233" s="56"/>
      <c r="L233" s="56">
        <f>Worksheet!AL235</f>
        <v>19748.89</v>
      </c>
      <c r="M233" s="11"/>
      <c r="N233" s="56">
        <f>Worksheet!AQ235</f>
        <v>259257.71</v>
      </c>
      <c r="O233" s="56"/>
      <c r="P233" s="56">
        <f>Worksheet!AR235</f>
        <v>6782.6600000000035</v>
      </c>
      <c r="Q233" s="56"/>
      <c r="R233" s="56">
        <f>Worksheet!AS235</f>
        <v>266040.37</v>
      </c>
      <c r="S233" s="56"/>
      <c r="T233" s="56">
        <f t="shared" si="3"/>
        <v>0</v>
      </c>
      <c r="U233" s="56"/>
      <c r="V233" s="56">
        <f>Worksheet!BC235</f>
        <v>19748.89</v>
      </c>
    </row>
    <row r="234" spans="1:22" x14ac:dyDescent="0.2">
      <c r="A234" s="7">
        <f>Worksheet!A236</f>
        <v>4797</v>
      </c>
      <c r="B234" s="48" t="str">
        <f>Worksheet!B236</f>
        <v>Norwalk</v>
      </c>
      <c r="D234" s="56">
        <f>Worksheet!Z236</f>
        <v>1322830.32</v>
      </c>
      <c r="E234" s="56"/>
      <c r="F234" s="56">
        <f>Worksheet!AA236</f>
        <v>0</v>
      </c>
      <c r="G234" s="56"/>
      <c r="H234" s="56">
        <f>Worksheet!AB236</f>
        <v>1322830.32</v>
      </c>
      <c r="I234" s="56"/>
      <c r="J234" s="56">
        <f>Worksheet!AB236-Worksheet!S236</f>
        <v>75558.320000000065</v>
      </c>
      <c r="K234" s="56"/>
      <c r="L234" s="56">
        <f>Worksheet!AL236</f>
        <v>58648.94</v>
      </c>
      <c r="M234" s="11"/>
      <c r="N234" s="56">
        <f>Worksheet!AQ236</f>
        <v>1394451.82</v>
      </c>
      <c r="O234" s="56"/>
      <c r="P234" s="56">
        <f>Worksheet!AR236</f>
        <v>0</v>
      </c>
      <c r="Q234" s="56"/>
      <c r="R234" s="56">
        <f>Worksheet!AS236</f>
        <v>1394451.82</v>
      </c>
      <c r="S234" s="56"/>
      <c r="T234" s="56">
        <f t="shared" si="3"/>
        <v>71621.5</v>
      </c>
      <c r="U234" s="56"/>
      <c r="V234" s="56">
        <f>Worksheet!BC236</f>
        <v>62550.78</v>
      </c>
    </row>
    <row r="235" spans="1:22" x14ac:dyDescent="0.2">
      <c r="A235" s="7">
        <f>Worksheet!A237</f>
        <v>4860</v>
      </c>
      <c r="B235" s="48" t="str">
        <f>Worksheet!B237</f>
        <v>Odebolt-Arthur</v>
      </c>
      <c r="D235" s="56">
        <f>Worksheet!Z237</f>
        <v>192477.94</v>
      </c>
      <c r="E235" s="56"/>
      <c r="F235" s="56">
        <f>Worksheet!AA237</f>
        <v>0</v>
      </c>
      <c r="G235" s="56"/>
      <c r="H235" s="56">
        <f>Worksheet!AB237</f>
        <v>192477.94</v>
      </c>
      <c r="I235" s="56"/>
      <c r="J235" s="56">
        <f>Worksheet!AB237-Worksheet!S237</f>
        <v>6571.9400000000023</v>
      </c>
      <c r="K235" s="56"/>
      <c r="L235" s="56">
        <f>Worksheet!AL237</f>
        <v>10840.31</v>
      </c>
      <c r="M235" s="11"/>
      <c r="N235" s="56">
        <f>Worksheet!AQ237</f>
        <v>192359.89</v>
      </c>
      <c r="O235" s="56"/>
      <c r="P235" s="56">
        <f>Worksheet!AR237</f>
        <v>118.04999999998836</v>
      </c>
      <c r="Q235" s="56"/>
      <c r="R235" s="56">
        <f>Worksheet!AS237</f>
        <v>192477.94</v>
      </c>
      <c r="S235" s="56"/>
      <c r="T235" s="56">
        <f t="shared" si="3"/>
        <v>0</v>
      </c>
      <c r="U235" s="56"/>
      <c r="V235" s="56">
        <f>Worksheet!BC237</f>
        <v>10861.57</v>
      </c>
    </row>
    <row r="236" spans="1:22" x14ac:dyDescent="0.2">
      <c r="A236" s="7">
        <f>Worksheet!A238</f>
        <v>4869</v>
      </c>
      <c r="B236" s="57" t="str">
        <f>Worksheet!B238</f>
        <v>Oelwein</v>
      </c>
      <c r="C236" s="11"/>
      <c r="D236" s="58">
        <f>Worksheet!Z238</f>
        <v>701940.87</v>
      </c>
      <c r="E236" s="58"/>
      <c r="F236" s="58">
        <f>Worksheet!AA238</f>
        <v>0</v>
      </c>
      <c r="G236" s="58"/>
      <c r="H236" s="58">
        <f>Worksheet!AB238</f>
        <v>701940.87</v>
      </c>
      <c r="I236" s="58"/>
      <c r="J236" s="58">
        <f>Worksheet!AB238-Worksheet!S238</f>
        <v>7241.8699999999953</v>
      </c>
      <c r="K236" s="58"/>
      <c r="L236" s="58">
        <f>Worksheet!AL238</f>
        <v>43748</v>
      </c>
      <c r="M236" s="11"/>
      <c r="N236" s="58">
        <f>Worksheet!AQ238</f>
        <v>721550.24</v>
      </c>
      <c r="O236" s="58"/>
      <c r="P236" s="58">
        <f>Worksheet!AR238</f>
        <v>0</v>
      </c>
      <c r="Q236" s="58"/>
      <c r="R236" s="58">
        <f>Worksheet!AS238</f>
        <v>721550.24</v>
      </c>
      <c r="S236" s="58"/>
      <c r="T236" s="58">
        <f t="shared" si="3"/>
        <v>19609.369999999995</v>
      </c>
      <c r="U236" s="58"/>
      <c r="V236" s="58">
        <f>Worksheet!BC238</f>
        <v>44926.25</v>
      </c>
    </row>
    <row r="237" spans="1:22" x14ac:dyDescent="0.2">
      <c r="A237" s="7">
        <f>Worksheet!A239</f>
        <v>4878</v>
      </c>
      <c r="B237" s="48" t="str">
        <f>Worksheet!B239</f>
        <v>Ogden</v>
      </c>
      <c r="D237" s="56">
        <f>Worksheet!Z239</f>
        <v>341636.82</v>
      </c>
      <c r="E237" s="56"/>
      <c r="F237" s="56">
        <f>Worksheet!AA239</f>
        <v>10092.179999999993</v>
      </c>
      <c r="G237" s="56"/>
      <c r="H237" s="56">
        <f>Worksheet!AB239</f>
        <v>351729</v>
      </c>
      <c r="I237" s="56"/>
      <c r="J237" s="56">
        <f>Worksheet!AB239-Worksheet!S239</f>
        <v>0</v>
      </c>
      <c r="K237" s="56"/>
      <c r="L237" s="56">
        <f>Worksheet!AL239</f>
        <v>15001</v>
      </c>
      <c r="M237" s="11"/>
      <c r="N237" s="56">
        <f>Worksheet!AQ239</f>
        <v>347111.62</v>
      </c>
      <c r="O237" s="56"/>
      <c r="P237" s="56">
        <f>Worksheet!AR239</f>
        <v>0</v>
      </c>
      <c r="Q237" s="56"/>
      <c r="R237" s="56">
        <f>Worksheet!AS239</f>
        <v>347111.62</v>
      </c>
      <c r="S237" s="56"/>
      <c r="T237" s="56">
        <f t="shared" si="3"/>
        <v>-4617.3800000000047</v>
      </c>
      <c r="U237" s="56"/>
      <c r="V237" s="56">
        <f>Worksheet!BC239</f>
        <v>15232.67</v>
      </c>
    </row>
    <row r="238" spans="1:22" x14ac:dyDescent="0.2">
      <c r="A238" s="7">
        <f>Worksheet!A240</f>
        <v>4890</v>
      </c>
      <c r="B238" s="48" t="str">
        <f>Worksheet!B240</f>
        <v>Okoboji</v>
      </c>
      <c r="D238" s="56">
        <f>Worksheet!Z240</f>
        <v>516677.98</v>
      </c>
      <c r="E238" s="56"/>
      <c r="F238" s="56">
        <f>Worksheet!AA240</f>
        <v>0</v>
      </c>
      <c r="G238" s="56"/>
      <c r="H238" s="56">
        <f>Worksheet!AB240</f>
        <v>516677.98</v>
      </c>
      <c r="I238" s="56"/>
      <c r="J238" s="56">
        <f>Worksheet!AB240-Worksheet!S240</f>
        <v>49053.979999999981</v>
      </c>
      <c r="K238" s="56"/>
      <c r="L238" s="56">
        <f>Worksheet!AL240</f>
        <v>32114.639999999999</v>
      </c>
      <c r="M238" s="11"/>
      <c r="N238" s="56">
        <f>Worksheet!AQ240</f>
        <v>502210.29</v>
      </c>
      <c r="O238" s="56"/>
      <c r="P238" s="56">
        <f>Worksheet!AR240</f>
        <v>14467.690000000002</v>
      </c>
      <c r="Q238" s="56"/>
      <c r="R238" s="56">
        <f>Worksheet!AS240</f>
        <v>516677.98</v>
      </c>
      <c r="S238" s="56"/>
      <c r="T238" s="56">
        <f t="shared" si="3"/>
        <v>0</v>
      </c>
      <c r="U238" s="56"/>
      <c r="V238" s="56">
        <f>Worksheet!BC240</f>
        <v>32114.639999999999</v>
      </c>
    </row>
    <row r="239" spans="1:22" x14ac:dyDescent="0.2">
      <c r="A239" s="7">
        <f>Worksheet!A241</f>
        <v>4905</v>
      </c>
      <c r="B239" s="48" t="str">
        <f>Worksheet!B241</f>
        <v>Olin Consolidated</v>
      </c>
      <c r="D239" s="56">
        <f>Worksheet!Z241</f>
        <v>154767</v>
      </c>
      <c r="E239" s="56"/>
      <c r="F239" s="56">
        <f>Worksheet!AA241</f>
        <v>0</v>
      </c>
      <c r="G239" s="56"/>
      <c r="H239" s="56">
        <f>Worksheet!AB241</f>
        <v>154767</v>
      </c>
      <c r="I239" s="56"/>
      <c r="J239" s="56">
        <f>Worksheet!AB241-Worksheet!S241</f>
        <v>15259</v>
      </c>
      <c r="K239" s="56"/>
      <c r="L239" s="56">
        <f>Worksheet!AL241</f>
        <v>6829.95</v>
      </c>
      <c r="M239" s="11"/>
      <c r="N239" s="56">
        <f>Worksheet!AQ241</f>
        <v>136979.32</v>
      </c>
      <c r="O239" s="56"/>
      <c r="P239" s="56">
        <f>Worksheet!AR241</f>
        <v>17787.679999999993</v>
      </c>
      <c r="Q239" s="56"/>
      <c r="R239" s="56">
        <f>Worksheet!AS241</f>
        <v>154767</v>
      </c>
      <c r="S239" s="56"/>
      <c r="T239" s="56">
        <f t="shared" si="3"/>
        <v>0</v>
      </c>
      <c r="U239" s="56"/>
      <c r="V239" s="56">
        <f>Worksheet!BC241</f>
        <v>6829.95</v>
      </c>
    </row>
    <row r="240" spans="1:22" x14ac:dyDescent="0.2">
      <c r="A240" s="7">
        <f>Worksheet!A242</f>
        <v>4978</v>
      </c>
      <c r="B240" s="48" t="str">
        <f>Worksheet!B242</f>
        <v>Orient-Macksburg</v>
      </c>
      <c r="D240" s="56">
        <f>Worksheet!Z242</f>
        <v>131048.74</v>
      </c>
      <c r="E240" s="56"/>
      <c r="F240" s="56">
        <f>Worksheet!AA242</f>
        <v>4625.2599999999948</v>
      </c>
      <c r="G240" s="56"/>
      <c r="H240" s="56">
        <f>Worksheet!AB242</f>
        <v>135674</v>
      </c>
      <c r="I240" s="56"/>
      <c r="J240" s="56">
        <f>Worksheet!AB242-Worksheet!S242</f>
        <v>0</v>
      </c>
      <c r="K240" s="56"/>
      <c r="L240" s="56">
        <f>Worksheet!AL242</f>
        <v>6336</v>
      </c>
      <c r="M240" s="11"/>
      <c r="N240" s="56">
        <f>Worksheet!AQ242</f>
        <v>126056.73</v>
      </c>
      <c r="O240" s="56"/>
      <c r="P240" s="56">
        <f>Worksheet!AR242</f>
        <v>4992.0100000000093</v>
      </c>
      <c r="Q240" s="56"/>
      <c r="R240" s="56">
        <f>Worksheet!AS242</f>
        <v>131048.74</v>
      </c>
      <c r="S240" s="56"/>
      <c r="T240" s="56">
        <f t="shared" si="3"/>
        <v>-4625.2599999999948</v>
      </c>
      <c r="U240" s="56"/>
      <c r="V240" s="56">
        <f>Worksheet!BC242</f>
        <v>6175.37</v>
      </c>
    </row>
    <row r="241" spans="1:22" x14ac:dyDescent="0.2">
      <c r="A241" s="7">
        <f>Worksheet!A243</f>
        <v>4995</v>
      </c>
      <c r="B241" s="57" t="str">
        <f>Worksheet!B243</f>
        <v>Osage</v>
      </c>
      <c r="C241" s="11"/>
      <c r="D241" s="58">
        <f>Worksheet!Z243</f>
        <v>503514.17</v>
      </c>
      <c r="E241" s="58"/>
      <c r="F241" s="58">
        <f>Worksheet!AA243</f>
        <v>0</v>
      </c>
      <c r="G241" s="58"/>
      <c r="H241" s="58">
        <f>Worksheet!AB243</f>
        <v>503514.17</v>
      </c>
      <c r="I241" s="58"/>
      <c r="J241" s="58">
        <f>Worksheet!AB243-Worksheet!S243</f>
        <v>22926.169999999984</v>
      </c>
      <c r="K241" s="58"/>
      <c r="L241" s="58">
        <f>Worksheet!AL243</f>
        <v>36820.699999999997</v>
      </c>
      <c r="M241" s="11"/>
      <c r="N241" s="58">
        <f>Worksheet!AQ243</f>
        <v>519707.4</v>
      </c>
      <c r="O241" s="58"/>
      <c r="P241" s="58">
        <f>Worksheet!AR243</f>
        <v>0</v>
      </c>
      <c r="Q241" s="58"/>
      <c r="R241" s="58">
        <f>Worksheet!AS243</f>
        <v>519707.4</v>
      </c>
      <c r="S241" s="58"/>
      <c r="T241" s="58">
        <f t="shared" si="3"/>
        <v>16193.23000000004</v>
      </c>
      <c r="U241" s="58"/>
      <c r="V241" s="58">
        <f>Worksheet!BC243</f>
        <v>37768.36</v>
      </c>
    </row>
    <row r="242" spans="1:22" x14ac:dyDescent="0.2">
      <c r="A242" s="7">
        <f>Worksheet!A244</f>
        <v>5013</v>
      </c>
      <c r="B242" s="48" t="str">
        <f>Worksheet!B244</f>
        <v>Oskaloosa</v>
      </c>
      <c r="D242" s="56">
        <f>Worksheet!Z244</f>
        <v>1253676.1200000001</v>
      </c>
      <c r="E242" s="56"/>
      <c r="F242" s="56">
        <f>Worksheet!AA244</f>
        <v>0</v>
      </c>
      <c r="G242" s="56"/>
      <c r="H242" s="56">
        <f>Worksheet!AB244</f>
        <v>1253676.1200000001</v>
      </c>
      <c r="I242" s="56"/>
      <c r="J242" s="56">
        <f>Worksheet!AB244-Worksheet!S244</f>
        <v>45424.120000000112</v>
      </c>
      <c r="K242" s="56"/>
      <c r="L242" s="56">
        <f>Worksheet!AL244</f>
        <v>72662.83</v>
      </c>
      <c r="M242" s="11"/>
      <c r="N242" s="56">
        <f>Worksheet!AQ244</f>
        <v>1322584.6499999999</v>
      </c>
      <c r="O242" s="56"/>
      <c r="P242" s="56">
        <f>Worksheet!AR244</f>
        <v>0</v>
      </c>
      <c r="Q242" s="56"/>
      <c r="R242" s="56">
        <f>Worksheet!AS244</f>
        <v>1322584.6499999999</v>
      </c>
      <c r="S242" s="56"/>
      <c r="T242" s="56">
        <f t="shared" si="3"/>
        <v>68908.529999999795</v>
      </c>
      <c r="U242" s="56"/>
      <c r="V242" s="56">
        <f>Worksheet!BC244</f>
        <v>76672.44</v>
      </c>
    </row>
    <row r="243" spans="1:22" x14ac:dyDescent="0.2">
      <c r="A243" s="7">
        <f>Worksheet!A245</f>
        <v>5049</v>
      </c>
      <c r="B243" s="48" t="str">
        <f>Worksheet!B245</f>
        <v>Ottumwa</v>
      </c>
      <c r="D243" s="56">
        <f>Worksheet!Z245</f>
        <v>2345983.4900000002</v>
      </c>
      <c r="E243" s="56"/>
      <c r="F243" s="56">
        <f>Worksheet!AA245</f>
        <v>0</v>
      </c>
      <c r="G243" s="56"/>
      <c r="H243" s="56">
        <f>Worksheet!AB245</f>
        <v>2345983.4900000002</v>
      </c>
      <c r="I243" s="56"/>
      <c r="J243" s="56">
        <f>Worksheet!AB245-Worksheet!S245</f>
        <v>116266.49000000022</v>
      </c>
      <c r="K243" s="56"/>
      <c r="L243" s="56">
        <f>Worksheet!AL245</f>
        <v>135563.35999999999</v>
      </c>
      <c r="M243" s="11"/>
      <c r="N243" s="56">
        <f>Worksheet!AQ245</f>
        <v>2427266.71</v>
      </c>
      <c r="O243" s="56"/>
      <c r="P243" s="56">
        <f>Worksheet!AR245</f>
        <v>0</v>
      </c>
      <c r="Q243" s="56"/>
      <c r="R243" s="56">
        <f>Worksheet!AS245</f>
        <v>2427266.71</v>
      </c>
      <c r="S243" s="56"/>
      <c r="T243" s="56">
        <f t="shared" si="3"/>
        <v>81283.219999999739</v>
      </c>
      <c r="U243" s="56"/>
      <c r="V243" s="56">
        <f>Worksheet!BC245</f>
        <v>140476.26</v>
      </c>
    </row>
    <row r="244" spans="1:22" x14ac:dyDescent="0.2">
      <c r="A244" s="7">
        <f>Worksheet!A246</f>
        <v>5319</v>
      </c>
      <c r="B244" s="48" t="str">
        <f>Worksheet!B246</f>
        <v>PCM</v>
      </c>
      <c r="D244" s="56">
        <f>Worksheet!Z246</f>
        <v>536818.49</v>
      </c>
      <c r="E244" s="56"/>
      <c r="F244" s="56">
        <f>Worksheet!AA246</f>
        <v>0</v>
      </c>
      <c r="G244" s="56"/>
      <c r="H244" s="56">
        <f>Worksheet!AB246</f>
        <v>536818.49</v>
      </c>
      <c r="I244" s="56"/>
      <c r="J244" s="56">
        <f>Worksheet!AB246-Worksheet!S246</f>
        <v>25642.489999999991</v>
      </c>
      <c r="K244" s="56"/>
      <c r="L244" s="56">
        <f>Worksheet!AL246</f>
        <v>24855.7</v>
      </c>
      <c r="M244" s="11"/>
      <c r="N244" s="56">
        <f>Worksheet!AQ246</f>
        <v>541797.31999999995</v>
      </c>
      <c r="O244" s="56"/>
      <c r="P244" s="56">
        <f>Worksheet!AR246</f>
        <v>0</v>
      </c>
      <c r="Q244" s="56"/>
      <c r="R244" s="56">
        <f>Worksheet!AS246</f>
        <v>541797.31999999995</v>
      </c>
      <c r="S244" s="56"/>
      <c r="T244" s="56">
        <f t="shared" si="3"/>
        <v>4978.8299999999581</v>
      </c>
      <c r="U244" s="56"/>
      <c r="V244" s="56">
        <f>Worksheet!BC246</f>
        <v>25468.25</v>
      </c>
    </row>
    <row r="245" spans="1:22" x14ac:dyDescent="0.2">
      <c r="A245" s="7">
        <f>Worksheet!A247</f>
        <v>5121</v>
      </c>
      <c r="B245" s="48" t="str">
        <f>Worksheet!B247</f>
        <v>Panorama</v>
      </c>
      <c r="D245" s="56">
        <f>Worksheet!Z247</f>
        <v>393060.29</v>
      </c>
      <c r="E245" s="56"/>
      <c r="F245" s="56">
        <f>Worksheet!AA247</f>
        <v>0</v>
      </c>
      <c r="G245" s="56"/>
      <c r="H245" s="56">
        <f>Worksheet!AB247</f>
        <v>393060.29</v>
      </c>
      <c r="I245" s="56"/>
      <c r="J245" s="56">
        <f>Worksheet!AB247-Worksheet!S247</f>
        <v>22808.289999999979</v>
      </c>
      <c r="K245" s="56"/>
      <c r="L245" s="56">
        <f>Worksheet!AL247</f>
        <v>17738.52</v>
      </c>
      <c r="M245" s="11"/>
      <c r="N245" s="56">
        <f>Worksheet!AQ247</f>
        <v>398869.73</v>
      </c>
      <c r="O245" s="56"/>
      <c r="P245" s="56">
        <f>Worksheet!AR247</f>
        <v>0</v>
      </c>
      <c r="Q245" s="56"/>
      <c r="R245" s="56">
        <f>Worksheet!AS247</f>
        <v>398869.73</v>
      </c>
      <c r="S245" s="56"/>
      <c r="T245" s="56">
        <f t="shared" si="3"/>
        <v>5809.4400000000023</v>
      </c>
      <c r="U245" s="56"/>
      <c r="V245" s="56">
        <f>Worksheet!BC247</f>
        <v>18251.07</v>
      </c>
    </row>
    <row r="246" spans="1:22" x14ac:dyDescent="0.2">
      <c r="A246" s="7">
        <f>Worksheet!A248</f>
        <v>5139</v>
      </c>
      <c r="B246" s="57" t="str">
        <f>Worksheet!B248</f>
        <v>Paton-Churdan</v>
      </c>
      <c r="C246" s="11"/>
      <c r="D246" s="58">
        <f>Worksheet!Z248</f>
        <v>100426.24000000001</v>
      </c>
      <c r="E246" s="58"/>
      <c r="F246" s="58">
        <f>Worksheet!AA248</f>
        <v>0</v>
      </c>
      <c r="G246" s="58"/>
      <c r="H246" s="58">
        <f>Worksheet!AB248</f>
        <v>100426.24000000001</v>
      </c>
      <c r="I246" s="58"/>
      <c r="J246" s="58">
        <f>Worksheet!AB248-Worksheet!S248</f>
        <v>1916.2400000000052</v>
      </c>
      <c r="K246" s="58"/>
      <c r="L246" s="58">
        <f>Worksheet!AL248</f>
        <v>5930.9</v>
      </c>
      <c r="M246" s="11"/>
      <c r="N246" s="58">
        <f>Worksheet!AQ248</f>
        <v>93238.74</v>
      </c>
      <c r="O246" s="58"/>
      <c r="P246" s="58">
        <f>Worksheet!AR248</f>
        <v>7187.5</v>
      </c>
      <c r="Q246" s="58"/>
      <c r="R246" s="58">
        <f>Worksheet!AS248</f>
        <v>100426.24000000001</v>
      </c>
      <c r="S246" s="58"/>
      <c r="T246" s="58">
        <f t="shared" si="3"/>
        <v>0</v>
      </c>
      <c r="U246" s="58"/>
      <c r="V246" s="58">
        <f>Worksheet!BC248</f>
        <v>5930.9</v>
      </c>
    </row>
    <row r="247" spans="1:22" x14ac:dyDescent="0.2">
      <c r="A247" s="7">
        <f>Worksheet!A249</f>
        <v>5163</v>
      </c>
      <c r="B247" s="48" t="str">
        <f>Worksheet!B249</f>
        <v>Pekin</v>
      </c>
      <c r="D247" s="56">
        <f>Worksheet!Z249</f>
        <v>337932.18</v>
      </c>
      <c r="E247" s="56"/>
      <c r="F247" s="56">
        <f>Worksheet!AA249</f>
        <v>0</v>
      </c>
      <c r="G247" s="56"/>
      <c r="H247" s="56">
        <f>Worksheet!AB249</f>
        <v>337932.18</v>
      </c>
      <c r="I247" s="56"/>
      <c r="J247" s="56">
        <f>Worksheet!AB249-Worksheet!S249</f>
        <v>6871.179999999993</v>
      </c>
      <c r="K247" s="56"/>
      <c r="L247" s="56">
        <f>Worksheet!AL249</f>
        <v>18733.37</v>
      </c>
      <c r="M247" s="11"/>
      <c r="N247" s="56">
        <f>Worksheet!AQ249</f>
        <v>347739.38</v>
      </c>
      <c r="O247" s="56"/>
      <c r="P247" s="56">
        <f>Worksheet!AR249</f>
        <v>0</v>
      </c>
      <c r="Q247" s="56"/>
      <c r="R247" s="56">
        <f>Worksheet!AS249</f>
        <v>347739.38</v>
      </c>
      <c r="S247" s="56"/>
      <c r="T247" s="56">
        <f t="shared" si="3"/>
        <v>9807.2000000000116</v>
      </c>
      <c r="U247" s="56"/>
      <c r="V247" s="56">
        <f>Worksheet!BC249</f>
        <v>19337.18</v>
      </c>
    </row>
    <row r="248" spans="1:22" x14ac:dyDescent="0.2">
      <c r="A248" s="7">
        <f>Worksheet!A250</f>
        <v>5166</v>
      </c>
      <c r="B248" s="48" t="str">
        <f>Worksheet!B250</f>
        <v>Pella</v>
      </c>
      <c r="D248" s="56">
        <f>Worksheet!Z250</f>
        <v>1115607.3999999999</v>
      </c>
      <c r="E248" s="56"/>
      <c r="F248" s="56">
        <f>Worksheet!AA250</f>
        <v>0</v>
      </c>
      <c r="G248" s="56"/>
      <c r="H248" s="56">
        <f>Worksheet!AB250</f>
        <v>1115607.3999999999</v>
      </c>
      <c r="I248" s="56"/>
      <c r="J248" s="56">
        <f>Worksheet!AB250-Worksheet!S250</f>
        <v>35642.399999999907</v>
      </c>
      <c r="K248" s="56"/>
      <c r="L248" s="56">
        <f>Worksheet!AL250</f>
        <v>51556.65</v>
      </c>
      <c r="M248" s="11"/>
      <c r="N248" s="56">
        <f>Worksheet!AQ250</f>
        <v>1184368.82</v>
      </c>
      <c r="O248" s="56"/>
      <c r="P248" s="56">
        <f>Worksheet!AR250</f>
        <v>0</v>
      </c>
      <c r="Q248" s="56"/>
      <c r="R248" s="56">
        <f>Worksheet!AS250</f>
        <v>1184368.82</v>
      </c>
      <c r="S248" s="56"/>
      <c r="T248" s="56">
        <f t="shared" si="3"/>
        <v>68761.420000000158</v>
      </c>
      <c r="U248" s="56"/>
      <c r="V248" s="56">
        <f>Worksheet!BC250</f>
        <v>55221.35</v>
      </c>
    </row>
    <row r="249" spans="1:22" x14ac:dyDescent="0.2">
      <c r="A249" s="7">
        <f>Worksheet!A251</f>
        <v>5184</v>
      </c>
      <c r="B249" s="48" t="str">
        <f>Worksheet!B251</f>
        <v>Perry</v>
      </c>
      <c r="D249" s="56">
        <f>Worksheet!Z251</f>
        <v>1016195.34</v>
      </c>
      <c r="E249" s="56"/>
      <c r="F249" s="56">
        <f>Worksheet!AA251</f>
        <v>0</v>
      </c>
      <c r="G249" s="56"/>
      <c r="H249" s="56">
        <f>Worksheet!AB251</f>
        <v>1016195.34</v>
      </c>
      <c r="I249" s="56"/>
      <c r="J249" s="56">
        <f>Worksheet!AB251-Worksheet!S251</f>
        <v>58083.339999999967</v>
      </c>
      <c r="K249" s="56"/>
      <c r="L249" s="56">
        <f>Worksheet!AL251</f>
        <v>44680.32</v>
      </c>
      <c r="M249" s="11"/>
      <c r="N249" s="56">
        <f>Worksheet!AQ251</f>
        <v>1034248.21</v>
      </c>
      <c r="O249" s="56"/>
      <c r="P249" s="56">
        <f>Worksheet!AR251</f>
        <v>0</v>
      </c>
      <c r="Q249" s="56"/>
      <c r="R249" s="56">
        <f>Worksheet!AS251</f>
        <v>1034248.21</v>
      </c>
      <c r="S249" s="56"/>
      <c r="T249" s="56">
        <f t="shared" si="3"/>
        <v>18052.869999999995</v>
      </c>
      <c r="U249" s="56"/>
      <c r="V249" s="56">
        <f>Worksheet!BC251</f>
        <v>46197.599999999999</v>
      </c>
    </row>
    <row r="250" spans="1:22" x14ac:dyDescent="0.2">
      <c r="A250" s="7">
        <f>Worksheet!A252</f>
        <v>5250</v>
      </c>
      <c r="B250" s="48" t="str">
        <f>Worksheet!B252</f>
        <v>Pleasant Valley</v>
      </c>
      <c r="D250" s="56">
        <f>Worksheet!Z252</f>
        <v>2107978.2000000002</v>
      </c>
      <c r="E250" s="56"/>
      <c r="F250" s="56">
        <f>Worksheet!AA252</f>
        <v>0</v>
      </c>
      <c r="G250" s="56"/>
      <c r="H250" s="56">
        <f>Worksheet!AB252</f>
        <v>2107978.2000000002</v>
      </c>
      <c r="I250" s="56"/>
      <c r="J250" s="56">
        <f>Worksheet!AB252-Worksheet!S252</f>
        <v>216532.20000000019</v>
      </c>
      <c r="K250" s="56"/>
      <c r="L250" s="56">
        <f>Worksheet!AL252</f>
        <v>110422.05</v>
      </c>
      <c r="M250" s="11"/>
      <c r="N250" s="56">
        <f>Worksheet!AQ252</f>
        <v>2210968.84</v>
      </c>
      <c r="O250" s="56"/>
      <c r="P250" s="56">
        <f>Worksheet!AR252</f>
        <v>0</v>
      </c>
      <c r="Q250" s="56"/>
      <c r="R250" s="56">
        <f>Worksheet!AS252</f>
        <v>2210968.84</v>
      </c>
      <c r="S250" s="56"/>
      <c r="T250" s="56">
        <f t="shared" si="3"/>
        <v>102990.63999999966</v>
      </c>
      <c r="U250" s="56"/>
      <c r="V250" s="56">
        <f>Worksheet!BC252</f>
        <v>116141.4</v>
      </c>
    </row>
    <row r="251" spans="1:22" x14ac:dyDescent="0.2">
      <c r="A251" s="7">
        <f>Worksheet!A253</f>
        <v>5256</v>
      </c>
      <c r="B251" s="57" t="str">
        <f>Worksheet!B253</f>
        <v>Pleasantville</v>
      </c>
      <c r="C251" s="11"/>
      <c r="D251" s="58">
        <f>Worksheet!Z253</f>
        <v>341722.11</v>
      </c>
      <c r="E251" s="58"/>
      <c r="F251" s="58">
        <f>Worksheet!AA253</f>
        <v>0</v>
      </c>
      <c r="G251" s="58"/>
      <c r="H251" s="58">
        <f>Worksheet!AB253</f>
        <v>341722.11</v>
      </c>
      <c r="I251" s="58"/>
      <c r="J251" s="58">
        <f>Worksheet!AB253-Worksheet!S253</f>
        <v>21168.109999999986</v>
      </c>
      <c r="K251" s="58"/>
      <c r="L251" s="58">
        <f>Worksheet!AL253</f>
        <v>15439.06</v>
      </c>
      <c r="M251" s="11"/>
      <c r="N251" s="58">
        <f>Worksheet!AQ253</f>
        <v>342060.86</v>
      </c>
      <c r="O251" s="58"/>
      <c r="P251" s="58">
        <f>Worksheet!AR253</f>
        <v>0</v>
      </c>
      <c r="Q251" s="58"/>
      <c r="R251" s="58">
        <f>Worksheet!AS253</f>
        <v>342060.86</v>
      </c>
      <c r="S251" s="58"/>
      <c r="T251" s="58">
        <f t="shared" si="3"/>
        <v>338.75</v>
      </c>
      <c r="U251" s="58"/>
      <c r="V251" s="58">
        <f>Worksheet!BC253</f>
        <v>15718.81</v>
      </c>
    </row>
    <row r="252" spans="1:22" x14ac:dyDescent="0.2">
      <c r="A252" s="7">
        <f>Worksheet!A254</f>
        <v>5283</v>
      </c>
      <c r="B252" s="48" t="str">
        <f>Worksheet!B254</f>
        <v>Pocahontas Area</v>
      </c>
      <c r="D252" s="56">
        <f>Worksheet!Z254</f>
        <v>450338.49</v>
      </c>
      <c r="E252" s="56"/>
      <c r="F252" s="56">
        <f>Worksheet!AA254</f>
        <v>0</v>
      </c>
      <c r="G252" s="56"/>
      <c r="H252" s="56">
        <f>Worksheet!AB254</f>
        <v>450338.49</v>
      </c>
      <c r="I252" s="56"/>
      <c r="J252" s="56">
        <f>Worksheet!AB254-Worksheet!S254</f>
        <v>10343.489999999991</v>
      </c>
      <c r="K252" s="56"/>
      <c r="L252" s="56">
        <f>Worksheet!AL254</f>
        <v>23669.61</v>
      </c>
      <c r="M252" s="11"/>
      <c r="N252" s="56">
        <f>Worksheet!AQ254</f>
        <v>432778.65</v>
      </c>
      <c r="O252" s="56"/>
      <c r="P252" s="56">
        <f>Worksheet!AR254</f>
        <v>17559.839999999967</v>
      </c>
      <c r="Q252" s="56"/>
      <c r="R252" s="56">
        <f>Worksheet!AS254</f>
        <v>450338.49</v>
      </c>
      <c r="S252" s="56"/>
      <c r="T252" s="56">
        <f t="shared" si="3"/>
        <v>0</v>
      </c>
      <c r="U252" s="56"/>
      <c r="V252" s="56">
        <f>Worksheet!BC254</f>
        <v>23669.61</v>
      </c>
    </row>
    <row r="253" spans="1:22" x14ac:dyDescent="0.2">
      <c r="A253" s="7">
        <f>Worksheet!A255</f>
        <v>5310</v>
      </c>
      <c r="B253" s="48" t="str">
        <f>Worksheet!B255</f>
        <v>Postville</v>
      </c>
      <c r="D253" s="56">
        <f>Worksheet!Z255</f>
        <v>338670.09</v>
      </c>
      <c r="E253" s="56"/>
      <c r="F253" s="56">
        <f>Worksheet!AA255</f>
        <v>0</v>
      </c>
      <c r="G253" s="56"/>
      <c r="H253" s="56">
        <f>Worksheet!AB255</f>
        <v>338670.09</v>
      </c>
      <c r="I253" s="56"/>
      <c r="J253" s="56">
        <f>Worksheet!AB255-Worksheet!S255</f>
        <v>35906.090000000026</v>
      </c>
      <c r="K253" s="56"/>
      <c r="L253" s="56">
        <f>Worksheet!AL255</f>
        <v>19136.759999999998</v>
      </c>
      <c r="M253" s="11"/>
      <c r="N253" s="56">
        <f>Worksheet!AQ255</f>
        <v>302986</v>
      </c>
      <c r="O253" s="56"/>
      <c r="P253" s="56">
        <f>Worksheet!AR255</f>
        <v>35684.090000000026</v>
      </c>
      <c r="Q253" s="56"/>
      <c r="R253" s="56">
        <f>Worksheet!AS255</f>
        <v>338670.09</v>
      </c>
      <c r="S253" s="56"/>
      <c r="T253" s="56">
        <f t="shared" si="3"/>
        <v>0</v>
      </c>
      <c r="U253" s="56"/>
      <c r="V253" s="56">
        <f>Worksheet!BC255</f>
        <v>19136.759999999998</v>
      </c>
    </row>
    <row r="254" spans="1:22" x14ac:dyDescent="0.2">
      <c r="A254" s="7">
        <f>Worksheet!A256</f>
        <v>5323</v>
      </c>
      <c r="B254" s="48" t="str">
        <f>Worksheet!B256</f>
        <v>Prairie Valley</v>
      </c>
      <c r="D254" s="56">
        <f>Worksheet!Z256</f>
        <v>363036.42</v>
      </c>
      <c r="E254" s="56"/>
      <c r="F254" s="56">
        <f>Worksheet!AA256</f>
        <v>359.5800000000163</v>
      </c>
      <c r="G254" s="56"/>
      <c r="H254" s="56">
        <f>Worksheet!AB256</f>
        <v>363396</v>
      </c>
      <c r="I254" s="56"/>
      <c r="J254" s="56">
        <f>Worksheet!AB256-Worksheet!S256</f>
        <v>0</v>
      </c>
      <c r="K254" s="56"/>
      <c r="L254" s="56">
        <f>Worksheet!AL256</f>
        <v>20491</v>
      </c>
      <c r="M254" s="11"/>
      <c r="N254" s="56">
        <f>Worksheet!AQ256</f>
        <v>362884.16</v>
      </c>
      <c r="O254" s="56"/>
      <c r="P254" s="56">
        <f>Worksheet!AR256</f>
        <v>152.26000000000931</v>
      </c>
      <c r="Q254" s="56"/>
      <c r="R254" s="56">
        <f>Worksheet!AS256</f>
        <v>363036.42</v>
      </c>
      <c r="S254" s="56"/>
      <c r="T254" s="56">
        <f t="shared" si="3"/>
        <v>-359.5800000000163</v>
      </c>
      <c r="U254" s="56"/>
      <c r="V254" s="56">
        <f>Worksheet!BC256</f>
        <v>20548.490000000002</v>
      </c>
    </row>
    <row r="255" spans="1:22" x14ac:dyDescent="0.2">
      <c r="A255" s="7">
        <f>Worksheet!A257</f>
        <v>5328</v>
      </c>
      <c r="B255" s="48" t="str">
        <f>Worksheet!B257</f>
        <v>Prescott</v>
      </c>
      <c r="D255" s="56">
        <f>Worksheet!Z257</f>
        <v>48695.81</v>
      </c>
      <c r="E255" s="56"/>
      <c r="F255" s="56">
        <f>Worksheet!AA257</f>
        <v>0</v>
      </c>
      <c r="G255" s="56"/>
      <c r="H255" s="56">
        <f>Worksheet!AB257</f>
        <v>48695.81</v>
      </c>
      <c r="I255" s="56"/>
      <c r="J255" s="56">
        <f>Worksheet!AB257-Worksheet!S257</f>
        <v>3735.8099999999977</v>
      </c>
      <c r="K255" s="56"/>
      <c r="L255" s="56">
        <f>Worksheet!AL257</f>
        <v>2895.78</v>
      </c>
      <c r="M255" s="11"/>
      <c r="N255" s="56">
        <f>Worksheet!AQ257</f>
        <v>42453.35</v>
      </c>
      <c r="O255" s="56"/>
      <c r="P255" s="56">
        <f>Worksheet!AR257</f>
        <v>6242.4599999999991</v>
      </c>
      <c r="Q255" s="56"/>
      <c r="R255" s="56">
        <f>Worksheet!AS257</f>
        <v>48695.81</v>
      </c>
      <c r="S255" s="56"/>
      <c r="T255" s="56">
        <f t="shared" si="3"/>
        <v>0</v>
      </c>
      <c r="U255" s="56"/>
      <c r="V255" s="56">
        <f>Worksheet!BC257</f>
        <v>2895.78</v>
      </c>
    </row>
    <row r="256" spans="1:22" x14ac:dyDescent="0.2">
      <c r="A256" s="7">
        <f>Worksheet!A258</f>
        <v>5337</v>
      </c>
      <c r="B256" s="57" t="str">
        <f>Worksheet!B258</f>
        <v>Preston</v>
      </c>
      <c r="C256" s="11"/>
      <c r="D256" s="58">
        <f>Worksheet!Z258</f>
        <v>180036.64</v>
      </c>
      <c r="E256" s="58"/>
      <c r="F256" s="58">
        <f>Worksheet!AA258</f>
        <v>0</v>
      </c>
      <c r="G256" s="58"/>
      <c r="H256" s="58">
        <f>Worksheet!AB258</f>
        <v>180036.64</v>
      </c>
      <c r="I256" s="58"/>
      <c r="J256" s="58">
        <f>Worksheet!AB258-Worksheet!S258</f>
        <v>462.64000000001397</v>
      </c>
      <c r="K256" s="58"/>
      <c r="L256" s="58">
        <f>Worksheet!AL258</f>
        <v>9145.16</v>
      </c>
      <c r="M256" s="11"/>
      <c r="N256" s="58">
        <f>Worksheet!AQ258</f>
        <v>201030.66</v>
      </c>
      <c r="O256" s="58"/>
      <c r="P256" s="58">
        <f>Worksheet!AR258</f>
        <v>0</v>
      </c>
      <c r="Q256" s="58"/>
      <c r="R256" s="58">
        <f>Worksheet!AS258</f>
        <v>201030.66</v>
      </c>
      <c r="S256" s="58"/>
      <c r="T256" s="58">
        <f t="shared" si="3"/>
        <v>20994.01999999999</v>
      </c>
      <c r="U256" s="58"/>
      <c r="V256" s="58">
        <f>Worksheet!BC258</f>
        <v>10208.709999999999</v>
      </c>
    </row>
    <row r="257" spans="1:22" x14ac:dyDescent="0.2">
      <c r="A257" s="7">
        <f>Worksheet!A259</f>
        <v>5463</v>
      </c>
      <c r="B257" s="48" t="str">
        <f>Worksheet!B259</f>
        <v>Red Oak</v>
      </c>
      <c r="D257" s="56">
        <f>Worksheet!Z259</f>
        <v>665622.61</v>
      </c>
      <c r="E257" s="56"/>
      <c r="F257" s="56">
        <f>Worksheet!AA259</f>
        <v>0</v>
      </c>
      <c r="G257" s="56"/>
      <c r="H257" s="56">
        <f>Worksheet!AB259</f>
        <v>665622.61</v>
      </c>
      <c r="I257" s="56"/>
      <c r="J257" s="56">
        <f>Worksheet!AB259-Worksheet!S259</f>
        <v>21783.609999999986</v>
      </c>
      <c r="K257" s="56"/>
      <c r="L257" s="56">
        <f>Worksheet!AL259</f>
        <v>37957.050000000003</v>
      </c>
      <c r="M257" s="11"/>
      <c r="N257" s="56">
        <f>Worksheet!AQ259</f>
        <v>660325.64</v>
      </c>
      <c r="O257" s="56"/>
      <c r="P257" s="56">
        <f>Worksheet!AR259</f>
        <v>5296.9699999999721</v>
      </c>
      <c r="Q257" s="56"/>
      <c r="R257" s="56">
        <f>Worksheet!AS259</f>
        <v>665622.61</v>
      </c>
      <c r="S257" s="56"/>
      <c r="T257" s="56">
        <f t="shared" si="3"/>
        <v>0</v>
      </c>
      <c r="U257" s="56"/>
      <c r="V257" s="56">
        <f>Worksheet!BC259</f>
        <v>37957.050000000003</v>
      </c>
    </row>
    <row r="258" spans="1:22" x14ac:dyDescent="0.2">
      <c r="A258" s="7">
        <f>Worksheet!A260</f>
        <v>5486</v>
      </c>
      <c r="B258" s="48" t="str">
        <f>Worksheet!B260</f>
        <v>Remsen-Union</v>
      </c>
      <c r="D258" s="56">
        <f>Worksheet!Z260</f>
        <v>224751.02</v>
      </c>
      <c r="E258" s="56"/>
      <c r="F258" s="56">
        <f>Worksheet!AA260</f>
        <v>0</v>
      </c>
      <c r="G258" s="56"/>
      <c r="H258" s="56">
        <f>Worksheet!AB260</f>
        <v>224751.02</v>
      </c>
      <c r="I258" s="56"/>
      <c r="J258" s="56">
        <f>Worksheet!AB260-Worksheet!S260</f>
        <v>11100.01999999999</v>
      </c>
      <c r="K258" s="56"/>
      <c r="L258" s="56">
        <f>Worksheet!AL260</f>
        <v>13273.18</v>
      </c>
      <c r="M258" s="11"/>
      <c r="N258" s="56">
        <f>Worksheet!AQ260</f>
        <v>227171.59</v>
      </c>
      <c r="O258" s="56"/>
      <c r="P258" s="56">
        <f>Worksheet!AR260</f>
        <v>0</v>
      </c>
      <c r="Q258" s="56"/>
      <c r="R258" s="56">
        <f>Worksheet!AS260</f>
        <v>227171.59</v>
      </c>
      <c r="S258" s="56"/>
      <c r="T258" s="56">
        <f t="shared" si="3"/>
        <v>2420.570000000007</v>
      </c>
      <c r="U258" s="56"/>
      <c r="V258" s="56">
        <f>Worksheet!BC260</f>
        <v>13530.81</v>
      </c>
    </row>
    <row r="259" spans="1:22" x14ac:dyDescent="0.2">
      <c r="A259" s="7">
        <f>Worksheet!A261</f>
        <v>5508</v>
      </c>
      <c r="B259" s="48" t="str">
        <f>Worksheet!B261</f>
        <v>Riceville</v>
      </c>
      <c r="D259" s="56">
        <f>Worksheet!Z261</f>
        <v>204758.6</v>
      </c>
      <c r="E259" s="56"/>
      <c r="F259" s="56">
        <f>Worksheet!AA261</f>
        <v>0</v>
      </c>
      <c r="G259" s="56"/>
      <c r="H259" s="56">
        <f>Worksheet!AB261</f>
        <v>204758.6</v>
      </c>
      <c r="I259" s="56"/>
      <c r="J259" s="56">
        <f>Worksheet!AB261-Worksheet!S261</f>
        <v>16255.600000000006</v>
      </c>
      <c r="K259" s="56"/>
      <c r="L259" s="56">
        <f>Worksheet!AL261</f>
        <v>9295.84</v>
      </c>
      <c r="M259" s="11"/>
      <c r="N259" s="56">
        <f>Worksheet!AQ261</f>
        <v>178312.44</v>
      </c>
      <c r="O259" s="56"/>
      <c r="P259" s="56">
        <f>Worksheet!AR261</f>
        <v>26446.160000000003</v>
      </c>
      <c r="Q259" s="56"/>
      <c r="R259" s="56">
        <f>Worksheet!AS261</f>
        <v>204758.6</v>
      </c>
      <c r="S259" s="56"/>
      <c r="T259" s="56">
        <f t="shared" si="3"/>
        <v>0</v>
      </c>
      <c r="U259" s="56"/>
      <c r="V259" s="56">
        <f>Worksheet!BC261</f>
        <v>9295.84</v>
      </c>
    </row>
    <row r="260" spans="1:22" x14ac:dyDescent="0.2">
      <c r="A260" s="7">
        <f>Worksheet!A262</f>
        <v>1975</v>
      </c>
      <c r="B260" s="48" t="str">
        <f>Worksheet!B262</f>
        <v>River Valley</v>
      </c>
      <c r="D260" s="56">
        <f>Worksheet!Z262</f>
        <v>247178.12</v>
      </c>
      <c r="E260" s="56"/>
      <c r="F260" s="56">
        <f>Worksheet!AA262</f>
        <v>0</v>
      </c>
      <c r="G260" s="56"/>
      <c r="H260" s="56">
        <f>Worksheet!AB262</f>
        <v>247178.12</v>
      </c>
      <c r="I260" s="56"/>
      <c r="J260" s="56">
        <f>Worksheet!AB262-Worksheet!S262</f>
        <v>8229.1199999999953</v>
      </c>
      <c r="K260" s="56"/>
      <c r="L260" s="56">
        <f>Worksheet!AL262</f>
        <v>13427.43</v>
      </c>
      <c r="M260" s="11"/>
      <c r="N260" s="56">
        <f>Worksheet!AQ262</f>
        <v>241780.93</v>
      </c>
      <c r="O260" s="56"/>
      <c r="P260" s="56">
        <f>Worksheet!AR262</f>
        <v>5397.1900000000023</v>
      </c>
      <c r="Q260" s="56"/>
      <c r="R260" s="56">
        <f>Worksheet!AS262</f>
        <v>247178.12</v>
      </c>
      <c r="S260" s="56"/>
      <c r="T260" s="56">
        <f t="shared" si="3"/>
        <v>0</v>
      </c>
      <c r="U260" s="56"/>
      <c r="V260" s="56">
        <f>Worksheet!BC262</f>
        <v>13427.43</v>
      </c>
    </row>
    <row r="261" spans="1:22" x14ac:dyDescent="0.2">
      <c r="A261" s="7">
        <f>Worksheet!A263</f>
        <v>4824</v>
      </c>
      <c r="B261" s="57" t="str">
        <f>Worksheet!B263</f>
        <v>Riverside</v>
      </c>
      <c r="C261" s="11"/>
      <c r="D261" s="58">
        <f>Worksheet!Z263</f>
        <v>366491.21</v>
      </c>
      <c r="E261" s="58"/>
      <c r="F261" s="58">
        <f>Worksheet!AA263</f>
        <v>0</v>
      </c>
      <c r="G261" s="58"/>
      <c r="H261" s="58">
        <f>Worksheet!AB263</f>
        <v>366491.21</v>
      </c>
      <c r="I261" s="58"/>
      <c r="J261" s="58">
        <f>Worksheet!AB263-Worksheet!S263</f>
        <v>13003.210000000021</v>
      </c>
      <c r="K261" s="58"/>
      <c r="L261" s="58">
        <f>Worksheet!AL263</f>
        <v>20983.39</v>
      </c>
      <c r="M261" s="11"/>
      <c r="N261" s="58">
        <f>Worksheet!AQ263</f>
        <v>386457.99</v>
      </c>
      <c r="O261" s="58"/>
      <c r="P261" s="58">
        <f>Worksheet!AR263</f>
        <v>0</v>
      </c>
      <c r="Q261" s="58"/>
      <c r="R261" s="58">
        <f>Worksheet!AS263</f>
        <v>386457.99</v>
      </c>
      <c r="S261" s="58"/>
      <c r="T261" s="58">
        <f t="shared" si="3"/>
        <v>19966.77999999997</v>
      </c>
      <c r="U261" s="58"/>
      <c r="V261" s="58">
        <f>Worksheet!BC263</f>
        <v>22124.36</v>
      </c>
    </row>
    <row r="262" spans="1:22" x14ac:dyDescent="0.2">
      <c r="A262" s="7">
        <f>Worksheet!A264</f>
        <v>5607</v>
      </c>
      <c r="B262" s="48" t="str">
        <f>Worksheet!B264</f>
        <v>Rock Valley</v>
      </c>
      <c r="D262" s="56">
        <f>Worksheet!Z264</f>
        <v>379528.62</v>
      </c>
      <c r="E262" s="56"/>
      <c r="F262" s="56">
        <f>Worksheet!AA264</f>
        <v>0</v>
      </c>
      <c r="G262" s="56"/>
      <c r="H262" s="56">
        <f>Worksheet!AB264</f>
        <v>379528.62</v>
      </c>
      <c r="I262" s="56"/>
      <c r="J262" s="56">
        <f>Worksheet!AB264-Worksheet!S264</f>
        <v>27667.619999999995</v>
      </c>
      <c r="K262" s="56"/>
      <c r="L262" s="56">
        <f>Worksheet!AL264</f>
        <v>20911.71</v>
      </c>
      <c r="M262" s="11"/>
      <c r="N262" s="56">
        <f>Worksheet!AQ264</f>
        <v>427786.17</v>
      </c>
      <c r="O262" s="56"/>
      <c r="P262" s="56">
        <f>Worksheet!AR264</f>
        <v>0</v>
      </c>
      <c r="Q262" s="56"/>
      <c r="R262" s="56">
        <f>Worksheet!AS264</f>
        <v>427786.17</v>
      </c>
      <c r="S262" s="56"/>
      <c r="T262" s="56">
        <f t="shared" si="3"/>
        <v>48257.549999999988</v>
      </c>
      <c r="U262" s="56"/>
      <c r="V262" s="56">
        <f>Worksheet!BC264</f>
        <v>23477.79</v>
      </c>
    </row>
    <row r="263" spans="1:22" x14ac:dyDescent="0.2">
      <c r="A263" s="7">
        <f>Worksheet!A265</f>
        <v>5625</v>
      </c>
      <c r="B263" s="48" t="str">
        <f>Worksheet!B265</f>
        <v>Rockwell City-Lytton</v>
      </c>
      <c r="D263" s="56">
        <f>Worksheet!Z265</f>
        <v>295803.7</v>
      </c>
      <c r="E263" s="56"/>
      <c r="F263" s="56">
        <f>Worksheet!AA265</f>
        <v>0</v>
      </c>
      <c r="G263" s="56"/>
      <c r="H263" s="56">
        <f>Worksheet!AB265</f>
        <v>295803.7</v>
      </c>
      <c r="I263" s="56"/>
      <c r="J263" s="56">
        <f>Worksheet!AB265-Worksheet!S265</f>
        <v>12857.700000000012</v>
      </c>
      <c r="K263" s="56"/>
      <c r="L263" s="56">
        <f>Worksheet!AL265</f>
        <v>15575.99</v>
      </c>
      <c r="M263" s="11"/>
      <c r="N263" s="56">
        <f>Worksheet!AQ265</f>
        <v>288168.77</v>
      </c>
      <c r="O263" s="56"/>
      <c r="P263" s="56">
        <f>Worksheet!AR265</f>
        <v>7634.929999999993</v>
      </c>
      <c r="Q263" s="56"/>
      <c r="R263" s="56">
        <f>Worksheet!AS265</f>
        <v>295803.7</v>
      </c>
      <c r="S263" s="56"/>
      <c r="T263" s="56">
        <f t="shared" si="3"/>
        <v>0</v>
      </c>
      <c r="U263" s="56"/>
      <c r="V263" s="56">
        <f>Worksheet!BC265</f>
        <v>15575.99</v>
      </c>
    </row>
    <row r="264" spans="1:22" x14ac:dyDescent="0.2">
      <c r="A264" s="7">
        <f>Worksheet!A266</f>
        <v>5643</v>
      </c>
      <c r="B264" s="48" t="str">
        <f>Worksheet!B266</f>
        <v>Roland-Story</v>
      </c>
      <c r="D264" s="56">
        <f>Worksheet!Z266</f>
        <v>506760.83</v>
      </c>
      <c r="E264" s="56"/>
      <c r="F264" s="56">
        <f>Worksheet!AA266</f>
        <v>0</v>
      </c>
      <c r="G264" s="56"/>
      <c r="H264" s="56">
        <f>Worksheet!AB266</f>
        <v>506760.83</v>
      </c>
      <c r="I264" s="56"/>
      <c r="J264" s="56">
        <f>Worksheet!AB266-Worksheet!S266</f>
        <v>30521.830000000016</v>
      </c>
      <c r="K264" s="56"/>
      <c r="L264" s="56">
        <f>Worksheet!AL266</f>
        <v>22575.71</v>
      </c>
      <c r="M264" s="11"/>
      <c r="N264" s="56">
        <f>Worksheet!AQ266</f>
        <v>511837.38</v>
      </c>
      <c r="O264" s="56"/>
      <c r="P264" s="56">
        <f>Worksheet!AR266</f>
        <v>0</v>
      </c>
      <c r="Q264" s="56"/>
      <c r="R264" s="56">
        <f>Worksheet!AS266</f>
        <v>511837.38</v>
      </c>
      <c r="S264" s="56"/>
      <c r="T264" s="56">
        <f t="shared" ref="T264:T327" si="4">R264-H264</f>
        <v>5076.5499999999884</v>
      </c>
      <c r="U264" s="56"/>
      <c r="V264" s="56">
        <f>Worksheet!BC266</f>
        <v>23116.79</v>
      </c>
    </row>
    <row r="265" spans="1:22" x14ac:dyDescent="0.2">
      <c r="A265" s="7">
        <f>Worksheet!A267</f>
        <v>5697</v>
      </c>
      <c r="B265" s="48" t="str">
        <f>Worksheet!B267</f>
        <v>Rudd-Rockford-Marble Rk</v>
      </c>
      <c r="D265" s="56">
        <f>Worksheet!Z267</f>
        <v>266155.82</v>
      </c>
      <c r="E265" s="56"/>
      <c r="F265" s="56">
        <f>Worksheet!AA267</f>
        <v>0</v>
      </c>
      <c r="G265" s="56"/>
      <c r="H265" s="56">
        <f>Worksheet!AB267</f>
        <v>266155.82</v>
      </c>
      <c r="I265" s="56"/>
      <c r="J265" s="56">
        <f>Worksheet!AB267-Worksheet!S267</f>
        <v>14057.820000000007</v>
      </c>
      <c r="K265" s="56"/>
      <c r="L265" s="56">
        <f>Worksheet!AL267</f>
        <v>19484.810000000001</v>
      </c>
      <c r="M265" s="11"/>
      <c r="N265" s="56">
        <f>Worksheet!AQ267</f>
        <v>226316.07</v>
      </c>
      <c r="O265" s="56"/>
      <c r="P265" s="56">
        <f>Worksheet!AR267</f>
        <v>39839.75</v>
      </c>
      <c r="Q265" s="56"/>
      <c r="R265" s="56">
        <f>Worksheet!AS267</f>
        <v>266155.82</v>
      </c>
      <c r="S265" s="56"/>
      <c r="T265" s="56">
        <f t="shared" si="4"/>
        <v>0</v>
      </c>
      <c r="U265" s="56"/>
      <c r="V265" s="56">
        <f>Worksheet!BC267</f>
        <v>19484.810000000001</v>
      </c>
    </row>
    <row r="266" spans="1:22" x14ac:dyDescent="0.2">
      <c r="A266" s="7">
        <f>Worksheet!A268</f>
        <v>5724</v>
      </c>
      <c r="B266" s="57" t="str">
        <f>Worksheet!B268</f>
        <v>Ruthven-Ayrshire</v>
      </c>
      <c r="C266" s="11"/>
      <c r="D266" s="58">
        <f>Worksheet!Z268</f>
        <v>147002.68</v>
      </c>
      <c r="E266" s="58"/>
      <c r="F266" s="58">
        <f>Worksheet!AA268</f>
        <v>0</v>
      </c>
      <c r="G266" s="58"/>
      <c r="H266" s="58">
        <f>Worksheet!AB268</f>
        <v>147002.68</v>
      </c>
      <c r="I266" s="58"/>
      <c r="J266" s="58">
        <f>Worksheet!AB268-Worksheet!S268</f>
        <v>1557.679999999993</v>
      </c>
      <c r="K266" s="58"/>
      <c r="L266" s="58">
        <f>Worksheet!AL268</f>
        <v>8211</v>
      </c>
      <c r="M266" s="11"/>
      <c r="N266" s="58">
        <f>Worksheet!AQ268</f>
        <v>160000.95000000001</v>
      </c>
      <c r="O266" s="58"/>
      <c r="P266" s="58">
        <f>Worksheet!AR268</f>
        <v>0</v>
      </c>
      <c r="Q266" s="58"/>
      <c r="R266" s="58">
        <f>Worksheet!AS268</f>
        <v>160000.95000000001</v>
      </c>
      <c r="S266" s="58"/>
      <c r="T266" s="58">
        <f t="shared" si="4"/>
        <v>12998.270000000019</v>
      </c>
      <c r="U266" s="58"/>
      <c r="V266" s="58">
        <f>Worksheet!BC268</f>
        <v>8807.57</v>
      </c>
    </row>
    <row r="267" spans="1:22" x14ac:dyDescent="0.2">
      <c r="A267" s="7">
        <f>Worksheet!A269</f>
        <v>5805</v>
      </c>
      <c r="B267" s="48" t="str">
        <f>Worksheet!B269</f>
        <v>Saydel</v>
      </c>
      <c r="D267" s="56">
        <f>Worksheet!Z269</f>
        <v>697548.85</v>
      </c>
      <c r="E267" s="56"/>
      <c r="F267" s="56">
        <f>Worksheet!AA269</f>
        <v>0</v>
      </c>
      <c r="G267" s="56"/>
      <c r="H267" s="56">
        <f>Worksheet!AB269</f>
        <v>697548.85</v>
      </c>
      <c r="I267" s="56"/>
      <c r="J267" s="56">
        <f>Worksheet!AB269-Worksheet!S269</f>
        <v>25020.849999999977</v>
      </c>
      <c r="K267" s="56"/>
      <c r="L267" s="56">
        <f>Worksheet!AL269</f>
        <v>29824.03</v>
      </c>
      <c r="M267" s="11"/>
      <c r="N267" s="56">
        <f>Worksheet!AQ269</f>
        <v>723392.69</v>
      </c>
      <c r="O267" s="56"/>
      <c r="P267" s="56">
        <f>Worksheet!AR269</f>
        <v>0</v>
      </c>
      <c r="Q267" s="56"/>
      <c r="R267" s="56">
        <f>Worksheet!AS269</f>
        <v>723392.69</v>
      </c>
      <c r="S267" s="56"/>
      <c r="T267" s="56">
        <f t="shared" si="4"/>
        <v>25843.839999999967</v>
      </c>
      <c r="U267" s="56"/>
      <c r="V267" s="56">
        <f>Worksheet!BC269</f>
        <v>31421.919999999998</v>
      </c>
    </row>
    <row r="268" spans="1:22" x14ac:dyDescent="0.2">
      <c r="A268" s="7">
        <f>Worksheet!A270</f>
        <v>5823</v>
      </c>
      <c r="B268" s="48" t="str">
        <f>Worksheet!B270</f>
        <v>Schaller-Crestland</v>
      </c>
      <c r="D268" s="56">
        <f>Worksheet!Z270</f>
        <v>219474.25</v>
      </c>
      <c r="E268" s="56"/>
      <c r="F268" s="56">
        <f>Worksheet!AA270</f>
        <v>0</v>
      </c>
      <c r="G268" s="56"/>
      <c r="H268" s="56">
        <f>Worksheet!AB270</f>
        <v>219474.25</v>
      </c>
      <c r="I268" s="56"/>
      <c r="J268" s="56">
        <f>Worksheet!AB270-Worksheet!S270</f>
        <v>12207.25</v>
      </c>
      <c r="K268" s="56"/>
      <c r="L268" s="56">
        <f>Worksheet!AL270</f>
        <v>12477.59</v>
      </c>
      <c r="M268" s="11"/>
      <c r="N268" s="56">
        <f>Worksheet!AQ270</f>
        <v>217125.98</v>
      </c>
      <c r="O268" s="56"/>
      <c r="P268" s="56">
        <f>Worksheet!AR270</f>
        <v>2348.2699999999895</v>
      </c>
      <c r="Q268" s="56"/>
      <c r="R268" s="56">
        <f>Worksheet!AS270</f>
        <v>219474.25</v>
      </c>
      <c r="S268" s="56"/>
      <c r="T268" s="56">
        <f t="shared" si="4"/>
        <v>0</v>
      </c>
      <c r="U268" s="56"/>
      <c r="V268" s="56">
        <f>Worksheet!BC270</f>
        <v>12477.59</v>
      </c>
    </row>
    <row r="269" spans="1:22" x14ac:dyDescent="0.2">
      <c r="A269" s="7">
        <f>Worksheet!A271</f>
        <v>5832</v>
      </c>
      <c r="B269" s="48" t="str">
        <f>Worksheet!B271</f>
        <v>Schleswig</v>
      </c>
      <c r="D269" s="56">
        <f>Worksheet!Z271</f>
        <v>141359.23000000001</v>
      </c>
      <c r="E269" s="56"/>
      <c r="F269" s="56">
        <f>Worksheet!AA271</f>
        <v>0</v>
      </c>
      <c r="G269" s="56"/>
      <c r="H269" s="56">
        <f>Worksheet!AB271</f>
        <v>141359.23000000001</v>
      </c>
      <c r="I269" s="56"/>
      <c r="J269" s="56">
        <f>Worksheet!AB271-Worksheet!S271</f>
        <v>2166.2300000000105</v>
      </c>
      <c r="K269" s="56"/>
      <c r="L269" s="56">
        <f>Worksheet!AL271</f>
        <v>9606</v>
      </c>
      <c r="M269" s="11"/>
      <c r="N269" s="56">
        <f>Worksheet!AQ271</f>
        <v>159384.71</v>
      </c>
      <c r="O269" s="56"/>
      <c r="P269" s="56">
        <f>Worksheet!AR271</f>
        <v>0</v>
      </c>
      <c r="Q269" s="56"/>
      <c r="R269" s="56">
        <f>Worksheet!AS271</f>
        <v>159384.71</v>
      </c>
      <c r="S269" s="56"/>
      <c r="T269" s="56">
        <f t="shared" si="4"/>
        <v>18025.479999999981</v>
      </c>
      <c r="U269" s="56"/>
      <c r="V269" s="56">
        <f>Worksheet!BC271</f>
        <v>10611.01</v>
      </c>
    </row>
    <row r="270" spans="1:22" x14ac:dyDescent="0.2">
      <c r="A270" s="7">
        <f>Worksheet!A272</f>
        <v>5868</v>
      </c>
      <c r="B270" s="48" t="str">
        <f>Worksheet!B272</f>
        <v>Sentral</v>
      </c>
      <c r="D270" s="56">
        <f>Worksheet!Z272</f>
        <v>98821.99</v>
      </c>
      <c r="E270" s="56"/>
      <c r="F270" s="56">
        <f>Worksheet!AA272</f>
        <v>832.00999999999476</v>
      </c>
      <c r="G270" s="56"/>
      <c r="H270" s="56">
        <f>Worksheet!AB272</f>
        <v>99654</v>
      </c>
      <c r="I270" s="56"/>
      <c r="J270" s="56">
        <f>Worksheet!AB272-Worksheet!S272</f>
        <v>0</v>
      </c>
      <c r="K270" s="56"/>
      <c r="L270" s="56">
        <f>Worksheet!AL272</f>
        <v>5164</v>
      </c>
      <c r="M270" s="11"/>
      <c r="N270" s="56">
        <f>Worksheet!AQ272</f>
        <v>92134.15</v>
      </c>
      <c r="O270" s="56"/>
      <c r="P270" s="56">
        <f>Worksheet!AR272</f>
        <v>6687.8400000000111</v>
      </c>
      <c r="Q270" s="56"/>
      <c r="R270" s="56">
        <f>Worksheet!AS272</f>
        <v>98821.99</v>
      </c>
      <c r="S270" s="56"/>
      <c r="T270" s="56">
        <f t="shared" si="4"/>
        <v>-832.00999999999476</v>
      </c>
      <c r="U270" s="56"/>
      <c r="V270" s="56">
        <f>Worksheet!BC272</f>
        <v>5013.41</v>
      </c>
    </row>
    <row r="271" spans="1:22" x14ac:dyDescent="0.2">
      <c r="A271" s="7">
        <f>Worksheet!A273</f>
        <v>5877</v>
      </c>
      <c r="B271" s="57" t="str">
        <f>Worksheet!B273</f>
        <v>Sergeant Bluff-Luton</v>
      </c>
      <c r="C271" s="11"/>
      <c r="D271" s="58">
        <f>Worksheet!Z273</f>
        <v>732901.1</v>
      </c>
      <c r="E271" s="58"/>
      <c r="F271" s="58">
        <f>Worksheet!AA273</f>
        <v>0</v>
      </c>
      <c r="G271" s="58"/>
      <c r="H271" s="58">
        <f>Worksheet!AB273</f>
        <v>732901.1</v>
      </c>
      <c r="I271" s="58"/>
      <c r="J271" s="58">
        <f>Worksheet!AB273-Worksheet!S273</f>
        <v>29675.099999999977</v>
      </c>
      <c r="K271" s="58"/>
      <c r="L271" s="58">
        <f>Worksheet!AL273</f>
        <v>42540.55</v>
      </c>
      <c r="M271" s="11"/>
      <c r="N271" s="58">
        <f>Worksheet!AQ273</f>
        <v>762456.26</v>
      </c>
      <c r="O271" s="58"/>
      <c r="P271" s="58">
        <f>Worksheet!AR273</f>
        <v>0</v>
      </c>
      <c r="Q271" s="58"/>
      <c r="R271" s="58">
        <f>Worksheet!AS273</f>
        <v>762456.26</v>
      </c>
      <c r="S271" s="58"/>
      <c r="T271" s="58">
        <f t="shared" si="4"/>
        <v>29555.160000000033</v>
      </c>
      <c r="U271" s="58"/>
      <c r="V271" s="58">
        <f>Worksheet!BC273</f>
        <v>44328.19</v>
      </c>
    </row>
    <row r="272" spans="1:22" x14ac:dyDescent="0.2">
      <c r="A272" s="7">
        <f>Worksheet!A274</f>
        <v>5895</v>
      </c>
      <c r="B272" s="48" t="str">
        <f>Worksheet!B274</f>
        <v>Seymour</v>
      </c>
      <c r="D272" s="56">
        <f>Worksheet!Z274</f>
        <v>159855.66</v>
      </c>
      <c r="E272" s="56"/>
      <c r="F272" s="56">
        <f>Worksheet!AA274</f>
        <v>0</v>
      </c>
      <c r="G272" s="56"/>
      <c r="H272" s="56">
        <f>Worksheet!AB274</f>
        <v>159855.66</v>
      </c>
      <c r="I272" s="56"/>
      <c r="J272" s="56">
        <f>Worksheet!AB274-Worksheet!S274</f>
        <v>4585.6600000000035</v>
      </c>
      <c r="K272" s="56"/>
      <c r="L272" s="56">
        <f>Worksheet!AL274</f>
        <v>6845.9</v>
      </c>
      <c r="M272" s="11"/>
      <c r="N272" s="56">
        <f>Worksheet!AQ274</f>
        <v>151446.92000000001</v>
      </c>
      <c r="O272" s="56"/>
      <c r="P272" s="56">
        <f>Worksheet!AR274</f>
        <v>8408.7399999999907</v>
      </c>
      <c r="Q272" s="56"/>
      <c r="R272" s="56">
        <f>Worksheet!AS274</f>
        <v>159855.66</v>
      </c>
      <c r="S272" s="56"/>
      <c r="T272" s="56">
        <f t="shared" si="4"/>
        <v>0</v>
      </c>
      <c r="U272" s="56"/>
      <c r="V272" s="56">
        <f>Worksheet!BC274</f>
        <v>6845.9</v>
      </c>
    </row>
    <row r="273" spans="1:22" x14ac:dyDescent="0.2">
      <c r="A273" s="7">
        <f>Worksheet!A275</f>
        <v>5949</v>
      </c>
      <c r="B273" s="48" t="str">
        <f>Worksheet!B275</f>
        <v>Sheldon</v>
      </c>
      <c r="D273" s="56">
        <f>Worksheet!Z275</f>
        <v>508369.72</v>
      </c>
      <c r="E273" s="56"/>
      <c r="F273" s="56">
        <f>Worksheet!AA275</f>
        <v>0</v>
      </c>
      <c r="G273" s="56"/>
      <c r="H273" s="56">
        <f>Worksheet!AB275</f>
        <v>508369.72</v>
      </c>
      <c r="I273" s="56"/>
      <c r="J273" s="56">
        <f>Worksheet!AB275-Worksheet!S275</f>
        <v>23702.719999999972</v>
      </c>
      <c r="K273" s="56"/>
      <c r="L273" s="56">
        <f>Worksheet!AL275</f>
        <v>31491.5</v>
      </c>
      <c r="M273" s="11"/>
      <c r="N273" s="56">
        <f>Worksheet!AQ275</f>
        <v>521591.28</v>
      </c>
      <c r="O273" s="56"/>
      <c r="P273" s="56">
        <f>Worksheet!AR275</f>
        <v>0</v>
      </c>
      <c r="Q273" s="56"/>
      <c r="R273" s="56">
        <f>Worksheet!AS275</f>
        <v>521591.28</v>
      </c>
      <c r="S273" s="56"/>
      <c r="T273" s="56">
        <f t="shared" si="4"/>
        <v>13221.560000000056</v>
      </c>
      <c r="U273" s="56"/>
      <c r="V273" s="56">
        <f>Worksheet!BC275</f>
        <v>32362.43</v>
      </c>
    </row>
    <row r="274" spans="1:22" x14ac:dyDescent="0.2">
      <c r="A274" s="7">
        <f>Worksheet!A276</f>
        <v>5976</v>
      </c>
      <c r="B274" s="48" t="str">
        <f>Worksheet!B276</f>
        <v>Shenandoah</v>
      </c>
      <c r="D274" s="56">
        <f>Worksheet!Z276</f>
        <v>561382.23</v>
      </c>
      <c r="E274" s="56"/>
      <c r="F274" s="56">
        <f>Worksheet!AA276</f>
        <v>0</v>
      </c>
      <c r="G274" s="56"/>
      <c r="H274" s="56">
        <f>Worksheet!AB276</f>
        <v>561382.23</v>
      </c>
      <c r="I274" s="56"/>
      <c r="J274" s="56">
        <f>Worksheet!AB276-Worksheet!S276</f>
        <v>18322.229999999981</v>
      </c>
      <c r="K274" s="56"/>
      <c r="L274" s="56">
        <f>Worksheet!AL276</f>
        <v>31178.07</v>
      </c>
      <c r="M274" s="11"/>
      <c r="N274" s="56">
        <f>Worksheet!AQ276</f>
        <v>574215.66</v>
      </c>
      <c r="O274" s="56"/>
      <c r="P274" s="56">
        <f>Worksheet!AR276</f>
        <v>0</v>
      </c>
      <c r="Q274" s="56"/>
      <c r="R274" s="56">
        <f>Worksheet!AS276</f>
        <v>574215.66</v>
      </c>
      <c r="S274" s="56"/>
      <c r="T274" s="56">
        <f t="shared" si="4"/>
        <v>12833.430000000051</v>
      </c>
      <c r="U274" s="56"/>
      <c r="V274" s="56">
        <f>Worksheet!BC276</f>
        <v>32047.55</v>
      </c>
    </row>
    <row r="275" spans="1:22" x14ac:dyDescent="0.2">
      <c r="A275" s="7">
        <f>Worksheet!A277</f>
        <v>5994</v>
      </c>
      <c r="B275" s="48" t="str">
        <f>Worksheet!B277</f>
        <v>Sibley-Ocheyedan</v>
      </c>
      <c r="D275" s="56">
        <f>Worksheet!Z277</f>
        <v>427039.25</v>
      </c>
      <c r="E275" s="56"/>
      <c r="F275" s="56">
        <f>Worksheet!AA277</f>
        <v>0</v>
      </c>
      <c r="G275" s="56"/>
      <c r="H275" s="56">
        <f>Worksheet!AB277</f>
        <v>427039.25</v>
      </c>
      <c r="I275" s="56"/>
      <c r="J275" s="56">
        <f>Worksheet!AB277-Worksheet!S277</f>
        <v>28699.25</v>
      </c>
      <c r="K275" s="56"/>
      <c r="L275" s="56">
        <f>Worksheet!AL277</f>
        <v>22908.83</v>
      </c>
      <c r="M275" s="11"/>
      <c r="N275" s="56">
        <f>Worksheet!AQ277</f>
        <v>414668.64</v>
      </c>
      <c r="O275" s="56"/>
      <c r="P275" s="56">
        <f>Worksheet!AR277</f>
        <v>12370.609999999986</v>
      </c>
      <c r="Q275" s="56"/>
      <c r="R275" s="56">
        <f>Worksheet!AS277</f>
        <v>427039.25</v>
      </c>
      <c r="S275" s="56"/>
      <c r="T275" s="56">
        <f t="shared" si="4"/>
        <v>0</v>
      </c>
      <c r="U275" s="56"/>
      <c r="V275" s="56">
        <f>Worksheet!BC277</f>
        <v>22908.83</v>
      </c>
    </row>
    <row r="276" spans="1:22" x14ac:dyDescent="0.2">
      <c r="A276" s="7">
        <f>Worksheet!A278</f>
        <v>6003</v>
      </c>
      <c r="B276" s="57" t="str">
        <f>Worksheet!B278</f>
        <v>Sidney</v>
      </c>
      <c r="C276" s="11"/>
      <c r="D276" s="58">
        <f>Worksheet!Z278</f>
        <v>199274.62</v>
      </c>
      <c r="E276" s="58"/>
      <c r="F276" s="58">
        <f>Worksheet!AA278</f>
        <v>3290.3800000000047</v>
      </c>
      <c r="G276" s="58"/>
      <c r="H276" s="58">
        <f>Worksheet!AB278</f>
        <v>202565</v>
      </c>
      <c r="I276" s="58"/>
      <c r="J276" s="58">
        <f>Worksheet!AB278-Worksheet!S278</f>
        <v>0</v>
      </c>
      <c r="K276" s="58"/>
      <c r="L276" s="58">
        <f>Worksheet!AL278</f>
        <v>11120</v>
      </c>
      <c r="M276" s="11"/>
      <c r="N276" s="58">
        <f>Worksheet!AQ278</f>
        <v>197270.74</v>
      </c>
      <c r="O276" s="58"/>
      <c r="P276" s="58">
        <f>Worksheet!AR278</f>
        <v>2003.8800000000047</v>
      </c>
      <c r="Q276" s="58"/>
      <c r="R276" s="58">
        <f>Worksheet!AS278</f>
        <v>199274.62</v>
      </c>
      <c r="S276" s="58"/>
      <c r="T276" s="58">
        <f t="shared" si="4"/>
        <v>-3290.3800000000047</v>
      </c>
      <c r="U276" s="58"/>
      <c r="V276" s="58">
        <f>Worksheet!BC278</f>
        <v>10949.04</v>
      </c>
    </row>
    <row r="277" spans="1:22" x14ac:dyDescent="0.2">
      <c r="A277" s="7">
        <f>Worksheet!A279</f>
        <v>6012</v>
      </c>
      <c r="B277" s="48" t="str">
        <f>Worksheet!B279</f>
        <v>Sigourney</v>
      </c>
      <c r="D277" s="56">
        <f>Worksheet!Z279</f>
        <v>307786.90000000002</v>
      </c>
      <c r="E277" s="56"/>
      <c r="F277" s="56">
        <f>Worksheet!AA279</f>
        <v>3651.0999999999767</v>
      </c>
      <c r="G277" s="56"/>
      <c r="H277" s="56">
        <f>Worksheet!AB279</f>
        <v>311438</v>
      </c>
      <c r="I277" s="56"/>
      <c r="J277" s="56">
        <f>Worksheet!AB279-Worksheet!S279</f>
        <v>0</v>
      </c>
      <c r="K277" s="56"/>
      <c r="L277" s="56">
        <f>Worksheet!AL279</f>
        <v>16105</v>
      </c>
      <c r="M277" s="11"/>
      <c r="N277" s="56">
        <f>Worksheet!AQ279</f>
        <v>313730.90999999997</v>
      </c>
      <c r="O277" s="56"/>
      <c r="P277" s="56">
        <f>Worksheet!AR279</f>
        <v>0</v>
      </c>
      <c r="Q277" s="56"/>
      <c r="R277" s="56">
        <f>Worksheet!AS279</f>
        <v>313730.90999999997</v>
      </c>
      <c r="S277" s="56"/>
      <c r="T277" s="56">
        <f t="shared" si="4"/>
        <v>2292.9099999999744</v>
      </c>
      <c r="U277" s="56"/>
      <c r="V277" s="56">
        <f>Worksheet!BC279</f>
        <v>16277.2</v>
      </c>
    </row>
    <row r="278" spans="1:22" x14ac:dyDescent="0.2">
      <c r="A278" s="7">
        <f>Worksheet!A280</f>
        <v>6030</v>
      </c>
      <c r="B278" s="48" t="str">
        <f>Worksheet!B280</f>
        <v>Sioux Center</v>
      </c>
      <c r="D278" s="56">
        <f>Worksheet!Z280</f>
        <v>576830.98</v>
      </c>
      <c r="E278" s="56"/>
      <c r="F278" s="56">
        <f>Worksheet!AA280</f>
        <v>0</v>
      </c>
      <c r="G278" s="56"/>
      <c r="H278" s="56">
        <f>Worksheet!AB280</f>
        <v>576830.98</v>
      </c>
      <c r="I278" s="56"/>
      <c r="J278" s="56">
        <f>Worksheet!AB280-Worksheet!S280</f>
        <v>39473.979999999981</v>
      </c>
      <c r="K278" s="56"/>
      <c r="L278" s="56">
        <f>Worksheet!AL280</f>
        <v>33472.269999999997</v>
      </c>
      <c r="M278" s="11"/>
      <c r="N278" s="56">
        <f>Worksheet!AQ280</f>
        <v>599846.75</v>
      </c>
      <c r="O278" s="56"/>
      <c r="P278" s="56">
        <f>Worksheet!AR280</f>
        <v>0</v>
      </c>
      <c r="Q278" s="56"/>
      <c r="R278" s="56">
        <f>Worksheet!AS280</f>
        <v>599846.75</v>
      </c>
      <c r="S278" s="56"/>
      <c r="T278" s="56">
        <f t="shared" si="4"/>
        <v>23015.770000000019</v>
      </c>
      <c r="U278" s="56"/>
      <c r="V278" s="56">
        <f>Worksheet!BC280</f>
        <v>34859.879999999997</v>
      </c>
    </row>
    <row r="279" spans="1:22" x14ac:dyDescent="0.2">
      <c r="A279" s="7">
        <f>Worksheet!A281</f>
        <v>6048</v>
      </c>
      <c r="B279" s="48" t="str">
        <f>Worksheet!B281</f>
        <v>Sioux Central</v>
      </c>
      <c r="D279" s="56">
        <f>Worksheet!Z281</f>
        <v>318005.40999999997</v>
      </c>
      <c r="E279" s="56"/>
      <c r="F279" s="56">
        <f>Worksheet!AA281</f>
        <v>0</v>
      </c>
      <c r="G279" s="56"/>
      <c r="H279" s="56">
        <f>Worksheet!AB281</f>
        <v>318005.40999999997</v>
      </c>
      <c r="I279" s="56"/>
      <c r="J279" s="56">
        <f>Worksheet!AB281-Worksheet!S281</f>
        <v>431.40999999997439</v>
      </c>
      <c r="K279" s="56"/>
      <c r="L279" s="56">
        <f>Worksheet!AL281</f>
        <v>16982.84</v>
      </c>
      <c r="M279" s="11"/>
      <c r="N279" s="56">
        <f>Worksheet!AQ281</f>
        <v>352698.66</v>
      </c>
      <c r="O279" s="56"/>
      <c r="P279" s="56">
        <f>Worksheet!AR281</f>
        <v>0</v>
      </c>
      <c r="Q279" s="56"/>
      <c r="R279" s="56">
        <f>Worksheet!AS281</f>
        <v>352698.66</v>
      </c>
      <c r="S279" s="56"/>
      <c r="T279" s="56">
        <f t="shared" si="4"/>
        <v>34693.25</v>
      </c>
      <c r="U279" s="56"/>
      <c r="V279" s="56">
        <f>Worksheet!BC281</f>
        <v>18764.330000000002</v>
      </c>
    </row>
    <row r="280" spans="1:22" x14ac:dyDescent="0.2">
      <c r="A280" s="7">
        <f>Worksheet!A282</f>
        <v>6039</v>
      </c>
      <c r="B280" s="48" t="str">
        <f>Worksheet!B282</f>
        <v>Sioux City</v>
      </c>
      <c r="D280" s="56">
        <f>Worksheet!Z282</f>
        <v>7260681.7800000003</v>
      </c>
      <c r="E280" s="56"/>
      <c r="F280" s="56">
        <f>Worksheet!AA282</f>
        <v>0</v>
      </c>
      <c r="G280" s="56"/>
      <c r="H280" s="56">
        <f>Worksheet!AB282</f>
        <v>7260681.7800000003</v>
      </c>
      <c r="I280" s="56"/>
      <c r="J280" s="56">
        <f>Worksheet!AB282-Worksheet!S282</f>
        <v>370247.78000000026</v>
      </c>
      <c r="K280" s="56"/>
      <c r="L280" s="56">
        <f>Worksheet!AL282</f>
        <v>453336.71</v>
      </c>
      <c r="M280" s="11"/>
      <c r="N280" s="56">
        <f>Worksheet!AQ282</f>
        <v>7532091.4500000002</v>
      </c>
      <c r="O280" s="56"/>
      <c r="P280" s="56">
        <f>Worksheet!AR282</f>
        <v>0</v>
      </c>
      <c r="Q280" s="56"/>
      <c r="R280" s="56">
        <f>Worksheet!AS282</f>
        <v>7532091.4500000002</v>
      </c>
      <c r="S280" s="56"/>
      <c r="T280" s="56">
        <f t="shared" si="4"/>
        <v>271409.66999999993</v>
      </c>
      <c r="U280" s="56"/>
      <c r="V280" s="56">
        <f>Worksheet!BC282</f>
        <v>470606.6</v>
      </c>
    </row>
    <row r="281" spans="1:22" x14ac:dyDescent="0.2">
      <c r="A281" s="7">
        <f>Worksheet!A283</f>
        <v>6093</v>
      </c>
      <c r="B281" s="57" t="str">
        <f>Worksheet!B283</f>
        <v>Solon</v>
      </c>
      <c r="C281" s="11"/>
      <c r="D281" s="58">
        <f>Worksheet!Z283</f>
        <v>645450.62</v>
      </c>
      <c r="E281" s="58"/>
      <c r="F281" s="58">
        <f>Worksheet!AA283</f>
        <v>0</v>
      </c>
      <c r="G281" s="58"/>
      <c r="H281" s="58">
        <f>Worksheet!AB283</f>
        <v>645450.62</v>
      </c>
      <c r="I281" s="58"/>
      <c r="J281" s="58">
        <f>Worksheet!AB283-Worksheet!S283</f>
        <v>29244.619999999995</v>
      </c>
      <c r="K281" s="58"/>
      <c r="L281" s="58">
        <f>Worksheet!AL283</f>
        <v>34501.19</v>
      </c>
      <c r="M281" s="11"/>
      <c r="N281" s="58">
        <f>Worksheet!AQ283</f>
        <v>680350.54</v>
      </c>
      <c r="O281" s="58"/>
      <c r="P281" s="58">
        <f>Worksheet!AR283</f>
        <v>0</v>
      </c>
      <c r="Q281" s="58"/>
      <c r="R281" s="58">
        <f>Worksheet!AS283</f>
        <v>680350.54</v>
      </c>
      <c r="S281" s="58"/>
      <c r="T281" s="58">
        <f t="shared" si="4"/>
        <v>34899.920000000042</v>
      </c>
      <c r="U281" s="58"/>
      <c r="V281" s="58">
        <f>Worksheet!BC283</f>
        <v>36450.300000000003</v>
      </c>
    </row>
    <row r="282" spans="1:22" x14ac:dyDescent="0.2">
      <c r="A282" s="7">
        <f>Worksheet!A284</f>
        <v>6095</v>
      </c>
      <c r="B282" s="48" t="str">
        <f>Worksheet!B284</f>
        <v>South Hamilton</v>
      </c>
      <c r="D282" s="56">
        <f>Worksheet!Z284</f>
        <v>399360.28</v>
      </c>
      <c r="E282" s="56"/>
      <c r="F282" s="56">
        <f>Worksheet!AA284</f>
        <v>0</v>
      </c>
      <c r="G282" s="56"/>
      <c r="H282" s="56">
        <f>Worksheet!AB284</f>
        <v>399360.28</v>
      </c>
      <c r="I282" s="56"/>
      <c r="J282" s="56">
        <f>Worksheet!AB284-Worksheet!S284</f>
        <v>5667.2800000000279</v>
      </c>
      <c r="K282" s="56"/>
      <c r="L282" s="56">
        <f>Worksheet!AL284</f>
        <v>21912.26</v>
      </c>
      <c r="M282" s="11"/>
      <c r="N282" s="56">
        <f>Worksheet!AQ284</f>
        <v>410084.17</v>
      </c>
      <c r="O282" s="56"/>
      <c r="P282" s="56">
        <f>Worksheet!AR284</f>
        <v>0</v>
      </c>
      <c r="Q282" s="56"/>
      <c r="R282" s="56">
        <f>Worksheet!AS284</f>
        <v>410084.17</v>
      </c>
      <c r="S282" s="56"/>
      <c r="T282" s="56">
        <f t="shared" si="4"/>
        <v>10723.889999999956</v>
      </c>
      <c r="U282" s="56"/>
      <c r="V282" s="56">
        <f>Worksheet!BC284</f>
        <v>22570.41</v>
      </c>
    </row>
    <row r="283" spans="1:22" x14ac:dyDescent="0.2">
      <c r="A283" s="7">
        <f>Worksheet!A285</f>
        <v>5157</v>
      </c>
      <c r="B283" s="48" t="str">
        <f>Worksheet!B285</f>
        <v>South O'Brien</v>
      </c>
      <c r="D283" s="56">
        <f>Worksheet!Z285</f>
        <v>365177.67</v>
      </c>
      <c r="E283" s="56"/>
      <c r="F283" s="56">
        <f>Worksheet!AA285</f>
        <v>0</v>
      </c>
      <c r="G283" s="56"/>
      <c r="H283" s="56">
        <f>Worksheet!AB285</f>
        <v>365177.67</v>
      </c>
      <c r="I283" s="56"/>
      <c r="J283" s="56">
        <f>Worksheet!AB285-Worksheet!S285</f>
        <v>9440.6699999999837</v>
      </c>
      <c r="K283" s="56"/>
      <c r="L283" s="56">
        <f>Worksheet!AL285</f>
        <v>21673.39</v>
      </c>
      <c r="M283" s="11"/>
      <c r="N283" s="56">
        <f>Worksheet!AQ285</f>
        <v>378646.49</v>
      </c>
      <c r="O283" s="56"/>
      <c r="P283" s="56">
        <f>Worksheet!AR285</f>
        <v>0</v>
      </c>
      <c r="Q283" s="56"/>
      <c r="R283" s="56">
        <f>Worksheet!AS285</f>
        <v>378646.49</v>
      </c>
      <c r="S283" s="56"/>
      <c r="T283" s="56">
        <f t="shared" si="4"/>
        <v>13468.820000000007</v>
      </c>
      <c r="U283" s="56"/>
      <c r="V283" s="56">
        <f>Worksheet!BC285</f>
        <v>22539.52</v>
      </c>
    </row>
    <row r="284" spans="1:22" x14ac:dyDescent="0.2">
      <c r="A284" s="7">
        <f>Worksheet!A286</f>
        <v>6097</v>
      </c>
      <c r="B284" s="48" t="str">
        <f>Worksheet!B286</f>
        <v>South Page</v>
      </c>
      <c r="D284" s="56">
        <f>Worksheet!Z286</f>
        <v>136554.57</v>
      </c>
      <c r="E284" s="56"/>
      <c r="F284" s="56">
        <f>Worksheet!AA286</f>
        <v>0</v>
      </c>
      <c r="G284" s="56"/>
      <c r="H284" s="56">
        <f>Worksheet!AB286</f>
        <v>136554.57</v>
      </c>
      <c r="I284" s="56"/>
      <c r="J284" s="56">
        <f>Worksheet!AB286-Worksheet!S286</f>
        <v>2867.570000000007</v>
      </c>
      <c r="K284" s="56"/>
      <c r="L284" s="56">
        <f>Worksheet!AL286</f>
        <v>7402.04</v>
      </c>
      <c r="M284" s="11"/>
      <c r="N284" s="56">
        <f>Worksheet!AQ286</f>
        <v>128284.44</v>
      </c>
      <c r="O284" s="56"/>
      <c r="P284" s="56">
        <f>Worksheet!AR286</f>
        <v>8270.1300000000047</v>
      </c>
      <c r="Q284" s="56"/>
      <c r="R284" s="56">
        <f>Worksheet!AS286</f>
        <v>136554.57</v>
      </c>
      <c r="S284" s="56"/>
      <c r="T284" s="56">
        <f t="shared" si="4"/>
        <v>0</v>
      </c>
      <c r="U284" s="56"/>
      <c r="V284" s="56">
        <f>Worksheet!BC286</f>
        <v>7402.04</v>
      </c>
    </row>
    <row r="285" spans="1:22" x14ac:dyDescent="0.2">
      <c r="A285" s="7">
        <f>Worksheet!A287</f>
        <v>6098</v>
      </c>
      <c r="B285" s="48" t="str">
        <f>Worksheet!B287</f>
        <v>South Tama County</v>
      </c>
      <c r="D285" s="56">
        <f>Worksheet!Z287</f>
        <v>813939.26</v>
      </c>
      <c r="E285" s="56"/>
      <c r="F285" s="56">
        <f>Worksheet!AA287</f>
        <v>0</v>
      </c>
      <c r="G285" s="56"/>
      <c r="H285" s="56">
        <f>Worksheet!AB287</f>
        <v>813939.26</v>
      </c>
      <c r="I285" s="56"/>
      <c r="J285" s="56">
        <f>Worksheet!AB287-Worksheet!S287</f>
        <v>33786.260000000009</v>
      </c>
      <c r="K285" s="56"/>
      <c r="L285" s="56">
        <f>Worksheet!AL287</f>
        <v>61535.11</v>
      </c>
      <c r="M285" s="11"/>
      <c r="N285" s="56">
        <f>Worksheet!AQ287</f>
        <v>781566.53</v>
      </c>
      <c r="O285" s="56"/>
      <c r="P285" s="56">
        <f>Worksheet!AR287</f>
        <v>32372.729999999981</v>
      </c>
      <c r="Q285" s="56"/>
      <c r="R285" s="56">
        <f>Worksheet!AS287</f>
        <v>813939.26</v>
      </c>
      <c r="S285" s="56"/>
      <c r="T285" s="56">
        <f t="shared" si="4"/>
        <v>0</v>
      </c>
      <c r="U285" s="56"/>
      <c r="V285" s="56">
        <f>Worksheet!BC287</f>
        <v>61535.11</v>
      </c>
    </row>
    <row r="286" spans="1:22" x14ac:dyDescent="0.2">
      <c r="A286" s="7">
        <f>Worksheet!A288</f>
        <v>6100</v>
      </c>
      <c r="B286" s="57" t="str">
        <f>Worksheet!B288</f>
        <v>South Winneshiek</v>
      </c>
      <c r="C286" s="11"/>
      <c r="D286" s="58">
        <f>Worksheet!Z288</f>
        <v>319882.65999999997</v>
      </c>
      <c r="E286" s="58"/>
      <c r="F286" s="58">
        <f>Worksheet!AA288</f>
        <v>2747.3400000000256</v>
      </c>
      <c r="G286" s="58"/>
      <c r="H286" s="58">
        <f>Worksheet!AB288</f>
        <v>322630</v>
      </c>
      <c r="I286" s="58"/>
      <c r="J286" s="58">
        <f>Worksheet!AB288-Worksheet!S288</f>
        <v>0</v>
      </c>
      <c r="K286" s="58"/>
      <c r="L286" s="58">
        <f>Worksheet!AL288</f>
        <v>18987</v>
      </c>
      <c r="M286" s="11"/>
      <c r="N286" s="58">
        <f>Worksheet!AQ288</f>
        <v>333693.90999999997</v>
      </c>
      <c r="O286" s="58"/>
      <c r="P286" s="58">
        <f>Worksheet!AR288</f>
        <v>0</v>
      </c>
      <c r="Q286" s="58"/>
      <c r="R286" s="58">
        <f>Worksheet!AS288</f>
        <v>333693.90999999997</v>
      </c>
      <c r="S286" s="58"/>
      <c r="T286" s="58">
        <f t="shared" si="4"/>
        <v>11063.909999999974</v>
      </c>
      <c r="U286" s="58"/>
      <c r="V286" s="58">
        <f>Worksheet!BC288</f>
        <v>19571.63</v>
      </c>
    </row>
    <row r="287" spans="1:22" x14ac:dyDescent="0.2">
      <c r="A287" s="7">
        <f>Worksheet!A289</f>
        <v>6101</v>
      </c>
      <c r="B287" s="48" t="str">
        <f>Worksheet!B289</f>
        <v>Southeast Polk</v>
      </c>
      <c r="D287" s="56">
        <f>Worksheet!Z289</f>
        <v>3225448.8</v>
      </c>
      <c r="E287" s="56"/>
      <c r="F287" s="56">
        <f>Worksheet!AA289</f>
        <v>0</v>
      </c>
      <c r="G287" s="56"/>
      <c r="H287" s="56">
        <f>Worksheet!AB289</f>
        <v>3225448.8</v>
      </c>
      <c r="I287" s="56"/>
      <c r="J287" s="56">
        <f>Worksheet!AB289-Worksheet!S289</f>
        <v>222160.79999999981</v>
      </c>
      <c r="K287" s="56"/>
      <c r="L287" s="56">
        <f>Worksheet!AL289</f>
        <v>152765.20000000001</v>
      </c>
      <c r="M287" s="11"/>
      <c r="N287" s="56">
        <f>Worksheet!AQ289</f>
        <v>3395934.96</v>
      </c>
      <c r="O287" s="56"/>
      <c r="P287" s="56">
        <f>Worksheet!AR289</f>
        <v>0</v>
      </c>
      <c r="Q287" s="56"/>
      <c r="R287" s="56">
        <f>Worksheet!AS289</f>
        <v>3395934.96</v>
      </c>
      <c r="S287" s="56"/>
      <c r="T287" s="56">
        <f t="shared" si="4"/>
        <v>170486.16000000015</v>
      </c>
      <c r="U287" s="56"/>
      <c r="V287" s="56">
        <f>Worksheet!BC289</f>
        <v>162315.03</v>
      </c>
    </row>
    <row r="288" spans="1:22" x14ac:dyDescent="0.2">
      <c r="A288" s="7">
        <f>Worksheet!A290</f>
        <v>6094</v>
      </c>
      <c r="B288" s="48" t="str">
        <f>Worksheet!B290</f>
        <v>Southeast Warren</v>
      </c>
      <c r="D288" s="56">
        <f>Worksheet!Z290</f>
        <v>302604.25</v>
      </c>
      <c r="E288" s="56"/>
      <c r="F288" s="56">
        <f>Worksheet!AA290</f>
        <v>0</v>
      </c>
      <c r="G288" s="56"/>
      <c r="H288" s="56">
        <f>Worksheet!AB290</f>
        <v>302604.25</v>
      </c>
      <c r="I288" s="56"/>
      <c r="J288" s="56">
        <f>Worksheet!AB290-Worksheet!S290</f>
        <v>15993.25</v>
      </c>
      <c r="K288" s="56"/>
      <c r="L288" s="56">
        <f>Worksheet!AL290</f>
        <v>13772.35</v>
      </c>
      <c r="M288" s="11"/>
      <c r="N288" s="56">
        <f>Worksheet!AQ290</f>
        <v>312180.39</v>
      </c>
      <c r="O288" s="56"/>
      <c r="P288" s="56">
        <f>Worksheet!AR290</f>
        <v>0</v>
      </c>
      <c r="Q288" s="56"/>
      <c r="R288" s="56">
        <f>Worksheet!AS290</f>
        <v>312180.39</v>
      </c>
      <c r="S288" s="56"/>
      <c r="T288" s="56">
        <f t="shared" si="4"/>
        <v>9576.140000000014</v>
      </c>
      <c r="U288" s="56"/>
      <c r="V288" s="56">
        <f>Worksheet!BC290</f>
        <v>14420.7</v>
      </c>
    </row>
    <row r="289" spans="1:22" x14ac:dyDescent="0.2">
      <c r="A289" s="7">
        <f>Worksheet!A291</f>
        <v>6096</v>
      </c>
      <c r="B289" s="48" t="str">
        <f>Worksheet!B291</f>
        <v>Southeast Webster Grand</v>
      </c>
      <c r="D289" s="56">
        <f>Worksheet!Z291</f>
        <v>316964.42</v>
      </c>
      <c r="E289" s="56"/>
      <c r="F289" s="56">
        <f>Worksheet!AA291</f>
        <v>0</v>
      </c>
      <c r="G289" s="56"/>
      <c r="H289" s="56">
        <f>Worksheet!AB291</f>
        <v>316964.42</v>
      </c>
      <c r="I289" s="56"/>
      <c r="J289" s="56">
        <f>Worksheet!AB291-Worksheet!S291</f>
        <v>2079.4199999999837</v>
      </c>
      <c r="K289" s="56"/>
      <c r="L289" s="56">
        <f>Worksheet!AL291</f>
        <v>18128.63</v>
      </c>
      <c r="M289" s="11"/>
      <c r="N289" s="56">
        <f>Worksheet!AQ291</f>
        <v>313408.61</v>
      </c>
      <c r="O289" s="56"/>
      <c r="P289" s="56">
        <f>Worksheet!AR291</f>
        <v>3555.8099999999977</v>
      </c>
      <c r="Q289" s="56"/>
      <c r="R289" s="56">
        <f>Worksheet!AS291</f>
        <v>316964.42</v>
      </c>
      <c r="S289" s="56"/>
      <c r="T289" s="56">
        <f t="shared" si="4"/>
        <v>0</v>
      </c>
      <c r="U289" s="56"/>
      <c r="V289" s="56">
        <f>Worksheet!BC291</f>
        <v>18128.63</v>
      </c>
    </row>
    <row r="290" spans="1:22" x14ac:dyDescent="0.2">
      <c r="A290" s="7">
        <f>Worksheet!A292</f>
        <v>3411</v>
      </c>
      <c r="B290" s="48" t="str">
        <f>Worksheet!B292</f>
        <v>Southern Cal</v>
      </c>
      <c r="D290" s="56">
        <f>Worksheet!Z292</f>
        <v>270773.39</v>
      </c>
      <c r="E290" s="56"/>
      <c r="F290" s="56">
        <f>Worksheet!AA292</f>
        <v>6972.609999999986</v>
      </c>
      <c r="G290" s="56"/>
      <c r="H290" s="56">
        <f>Worksheet!AB292</f>
        <v>277746</v>
      </c>
      <c r="I290" s="56"/>
      <c r="J290" s="56">
        <f>Worksheet!AB292-Worksheet!S292</f>
        <v>0</v>
      </c>
      <c r="K290" s="56"/>
      <c r="L290" s="56">
        <f>Worksheet!AL292</f>
        <v>16233</v>
      </c>
      <c r="M290" s="11"/>
      <c r="N290" s="56">
        <f>Worksheet!AQ292</f>
        <v>284514.2</v>
      </c>
      <c r="O290" s="56"/>
      <c r="P290" s="56">
        <f>Worksheet!AR292</f>
        <v>0</v>
      </c>
      <c r="Q290" s="56"/>
      <c r="R290" s="56">
        <f>Worksheet!AS292</f>
        <v>284514.2</v>
      </c>
      <c r="S290" s="56"/>
      <c r="T290" s="56">
        <f t="shared" si="4"/>
        <v>6768.2000000000116</v>
      </c>
      <c r="U290" s="56"/>
      <c r="V290" s="56">
        <f>Worksheet!BC292</f>
        <v>16631.7</v>
      </c>
    </row>
    <row r="291" spans="1:22" x14ac:dyDescent="0.2">
      <c r="A291" s="7">
        <f>Worksheet!A293</f>
        <v>6102</v>
      </c>
      <c r="B291" s="57" t="str">
        <f>Worksheet!B293</f>
        <v>Spencer</v>
      </c>
      <c r="C291" s="11"/>
      <c r="D291" s="58">
        <f>Worksheet!Z293</f>
        <v>1051997.47</v>
      </c>
      <c r="E291" s="58"/>
      <c r="F291" s="58">
        <f>Worksheet!AA293</f>
        <v>0</v>
      </c>
      <c r="G291" s="58"/>
      <c r="H291" s="58">
        <f>Worksheet!AB293</f>
        <v>1051997.47</v>
      </c>
      <c r="I291" s="58"/>
      <c r="J291" s="58">
        <f>Worksheet!AB293-Worksheet!S293</f>
        <v>49004.469999999972</v>
      </c>
      <c r="K291" s="58"/>
      <c r="L291" s="58">
        <f>Worksheet!AL293</f>
        <v>67000.83</v>
      </c>
      <c r="M291" s="11"/>
      <c r="N291" s="58">
        <f>Worksheet!AQ293</f>
        <v>1099552.97</v>
      </c>
      <c r="O291" s="58"/>
      <c r="P291" s="58">
        <f>Worksheet!AR293</f>
        <v>0</v>
      </c>
      <c r="Q291" s="58"/>
      <c r="R291" s="58">
        <f>Worksheet!AS293</f>
        <v>1099552.97</v>
      </c>
      <c r="S291" s="58"/>
      <c r="T291" s="58">
        <f t="shared" si="4"/>
        <v>47555.5</v>
      </c>
      <c r="U291" s="58"/>
      <c r="V291" s="58">
        <f>Worksheet!BC293</f>
        <v>69925.929999999993</v>
      </c>
    </row>
    <row r="292" spans="1:22" x14ac:dyDescent="0.2">
      <c r="A292" s="7">
        <f>Worksheet!A294</f>
        <v>6120</v>
      </c>
      <c r="B292" s="48" t="str">
        <f>Worksheet!B294</f>
        <v>Spirit Lake</v>
      </c>
      <c r="D292" s="56">
        <f>Worksheet!Z294</f>
        <v>631156.01</v>
      </c>
      <c r="E292" s="56"/>
      <c r="F292" s="56">
        <f>Worksheet!AA294</f>
        <v>0</v>
      </c>
      <c r="G292" s="56"/>
      <c r="H292" s="56">
        <f>Worksheet!AB294</f>
        <v>631156.01</v>
      </c>
      <c r="I292" s="56"/>
      <c r="J292" s="56">
        <f>Worksheet!AB294-Worksheet!S294</f>
        <v>7972.0100000000093</v>
      </c>
      <c r="K292" s="56"/>
      <c r="L292" s="56">
        <f>Worksheet!AL294</f>
        <v>38707.120000000003</v>
      </c>
      <c r="M292" s="11"/>
      <c r="N292" s="56">
        <f>Worksheet!AQ294</f>
        <v>685612.39</v>
      </c>
      <c r="O292" s="56"/>
      <c r="P292" s="56">
        <f>Worksheet!AR294</f>
        <v>0</v>
      </c>
      <c r="Q292" s="56"/>
      <c r="R292" s="56">
        <f>Worksheet!AS294</f>
        <v>685612.39</v>
      </c>
      <c r="S292" s="56"/>
      <c r="T292" s="56">
        <f t="shared" si="4"/>
        <v>54456.380000000005</v>
      </c>
      <c r="U292" s="56"/>
      <c r="V292" s="56">
        <f>Worksheet!BC294</f>
        <v>41825.980000000003</v>
      </c>
    </row>
    <row r="293" spans="1:22" x14ac:dyDescent="0.2">
      <c r="A293" s="7">
        <f>Worksheet!A295</f>
        <v>6138</v>
      </c>
      <c r="B293" s="48" t="str">
        <f>Worksheet!B295</f>
        <v>Springville</v>
      </c>
      <c r="D293" s="56">
        <f>Worksheet!Z295</f>
        <v>220552.54</v>
      </c>
      <c r="E293" s="56"/>
      <c r="F293" s="56">
        <f>Worksheet!AA295</f>
        <v>0</v>
      </c>
      <c r="G293" s="56"/>
      <c r="H293" s="56">
        <f>Worksheet!AB295</f>
        <v>220552.54</v>
      </c>
      <c r="I293" s="56"/>
      <c r="J293" s="56">
        <f>Worksheet!AB295-Worksheet!S295</f>
        <v>2156.5400000000081</v>
      </c>
      <c r="K293" s="56"/>
      <c r="L293" s="56">
        <f>Worksheet!AL295</f>
        <v>10640.18</v>
      </c>
      <c r="M293" s="11"/>
      <c r="N293" s="56">
        <f>Worksheet!AQ295</f>
        <v>222347.83</v>
      </c>
      <c r="O293" s="56"/>
      <c r="P293" s="56">
        <f>Worksheet!AR295</f>
        <v>0</v>
      </c>
      <c r="Q293" s="56"/>
      <c r="R293" s="56">
        <f>Worksheet!AS295</f>
        <v>222347.83</v>
      </c>
      <c r="S293" s="56"/>
      <c r="T293" s="56">
        <f t="shared" si="4"/>
        <v>1795.289999999979</v>
      </c>
      <c r="U293" s="56"/>
      <c r="V293" s="56">
        <f>Worksheet!BC295</f>
        <v>10848.23</v>
      </c>
    </row>
    <row r="294" spans="1:22" x14ac:dyDescent="0.2">
      <c r="A294" s="7">
        <f>Worksheet!A296</f>
        <v>5751</v>
      </c>
      <c r="B294" s="48" t="str">
        <f>Worksheet!B296</f>
        <v>St Ansgar</v>
      </c>
      <c r="D294" s="56">
        <f>Worksheet!Z296</f>
        <v>338274.88</v>
      </c>
      <c r="E294" s="56"/>
      <c r="F294" s="56">
        <f>Worksheet!AA296</f>
        <v>0</v>
      </c>
      <c r="G294" s="56"/>
      <c r="H294" s="56">
        <f>Worksheet!AB296</f>
        <v>338274.88</v>
      </c>
      <c r="I294" s="56"/>
      <c r="J294" s="56">
        <f>Worksheet!AB296-Worksheet!S296</f>
        <v>18394.880000000005</v>
      </c>
      <c r="K294" s="56"/>
      <c r="L294" s="56">
        <f>Worksheet!AL296</f>
        <v>25376.03</v>
      </c>
      <c r="M294" s="11"/>
      <c r="N294" s="56">
        <f>Worksheet!AQ296</f>
        <v>332687.19</v>
      </c>
      <c r="O294" s="56"/>
      <c r="P294" s="56">
        <f>Worksheet!AR296</f>
        <v>5587.6900000000023</v>
      </c>
      <c r="Q294" s="56"/>
      <c r="R294" s="56">
        <f>Worksheet!AS296</f>
        <v>338274.88</v>
      </c>
      <c r="S294" s="56"/>
      <c r="T294" s="56">
        <f t="shared" si="4"/>
        <v>0</v>
      </c>
      <c r="U294" s="56"/>
      <c r="V294" s="56">
        <f>Worksheet!BC296</f>
        <v>25376.03</v>
      </c>
    </row>
    <row r="295" spans="1:22" x14ac:dyDescent="0.2">
      <c r="A295" s="7">
        <f>Worksheet!A297</f>
        <v>6165</v>
      </c>
      <c r="B295" s="48" t="str">
        <f>Worksheet!B297</f>
        <v>Stanton</v>
      </c>
      <c r="D295" s="56">
        <f>Worksheet!Z297</f>
        <v>114528.96000000001</v>
      </c>
      <c r="E295" s="56"/>
      <c r="F295" s="56">
        <f>Worksheet!AA297</f>
        <v>0</v>
      </c>
      <c r="G295" s="56"/>
      <c r="H295" s="56">
        <f>Worksheet!AB297</f>
        <v>114528.96000000001</v>
      </c>
      <c r="I295" s="56"/>
      <c r="J295" s="56">
        <f>Worksheet!AB297-Worksheet!S297</f>
        <v>4982.9600000000064</v>
      </c>
      <c r="K295" s="56"/>
      <c r="L295" s="56">
        <f>Worksheet!AL297</f>
        <v>5817.48</v>
      </c>
      <c r="M295" s="11"/>
      <c r="N295" s="56">
        <f>Worksheet!AQ297</f>
        <v>111961.91</v>
      </c>
      <c r="O295" s="56"/>
      <c r="P295" s="56">
        <f>Worksheet!AR297</f>
        <v>2567.0500000000029</v>
      </c>
      <c r="Q295" s="56"/>
      <c r="R295" s="56">
        <f>Worksheet!AS297</f>
        <v>114528.96000000001</v>
      </c>
      <c r="S295" s="56"/>
      <c r="T295" s="56">
        <f t="shared" si="4"/>
        <v>0</v>
      </c>
      <c r="U295" s="56"/>
      <c r="V295" s="56">
        <f>Worksheet!BC297</f>
        <v>5817.48</v>
      </c>
    </row>
    <row r="296" spans="1:22" x14ac:dyDescent="0.2">
      <c r="A296" s="7">
        <f>Worksheet!A298</f>
        <v>6175</v>
      </c>
      <c r="B296" s="57" t="str">
        <f>Worksheet!B298</f>
        <v>Starmont</v>
      </c>
      <c r="C296" s="11"/>
      <c r="D296" s="58">
        <f>Worksheet!Z298</f>
        <v>376974.1</v>
      </c>
      <c r="E296" s="58"/>
      <c r="F296" s="58">
        <f>Worksheet!AA298</f>
        <v>0</v>
      </c>
      <c r="G296" s="58"/>
      <c r="H296" s="58">
        <f>Worksheet!AB298</f>
        <v>376974.1</v>
      </c>
      <c r="I296" s="58"/>
      <c r="J296" s="58">
        <f>Worksheet!AB298-Worksheet!S298</f>
        <v>16347.099999999977</v>
      </c>
      <c r="K296" s="58"/>
      <c r="L296" s="58">
        <f>Worksheet!AL298</f>
        <v>20627.93</v>
      </c>
      <c r="M296" s="11"/>
      <c r="N296" s="58">
        <f>Worksheet!AQ298</f>
        <v>353704.29</v>
      </c>
      <c r="O296" s="58"/>
      <c r="P296" s="58">
        <f>Worksheet!AR298</f>
        <v>23269.809999999998</v>
      </c>
      <c r="Q296" s="58"/>
      <c r="R296" s="58">
        <f>Worksheet!AS298</f>
        <v>376974.1</v>
      </c>
      <c r="S296" s="58"/>
      <c r="T296" s="58">
        <f t="shared" si="4"/>
        <v>0</v>
      </c>
      <c r="U296" s="58"/>
      <c r="V296" s="58">
        <f>Worksheet!BC298</f>
        <v>20627.93</v>
      </c>
    </row>
    <row r="297" spans="1:22" x14ac:dyDescent="0.2">
      <c r="A297" s="7">
        <f>Worksheet!A299</f>
        <v>6219</v>
      </c>
      <c r="B297" s="48" t="str">
        <f>Worksheet!B299</f>
        <v>Storm Lake</v>
      </c>
      <c r="D297" s="56">
        <f>Worksheet!Z299</f>
        <v>1137080.1499999999</v>
      </c>
      <c r="E297" s="56"/>
      <c r="F297" s="56">
        <f>Worksheet!AA299</f>
        <v>0</v>
      </c>
      <c r="G297" s="56"/>
      <c r="H297" s="56">
        <f>Worksheet!AB299</f>
        <v>1137080.1499999999</v>
      </c>
      <c r="I297" s="56"/>
      <c r="J297" s="56">
        <f>Worksheet!AB299-Worksheet!S299</f>
        <v>38426.149999999907</v>
      </c>
      <c r="K297" s="56"/>
      <c r="L297" s="56">
        <f>Worksheet!AL299</f>
        <v>71693.759999999995</v>
      </c>
      <c r="M297" s="11"/>
      <c r="N297" s="56">
        <f>Worksheet!AQ299</f>
        <v>1250531.5</v>
      </c>
      <c r="O297" s="56"/>
      <c r="P297" s="56">
        <f>Worksheet!AR299</f>
        <v>0</v>
      </c>
      <c r="Q297" s="56"/>
      <c r="R297" s="56">
        <f>Worksheet!AS299</f>
        <v>1250531.5</v>
      </c>
      <c r="S297" s="56"/>
      <c r="T297" s="56">
        <f t="shared" si="4"/>
        <v>113451.35000000009</v>
      </c>
      <c r="U297" s="56"/>
      <c r="V297" s="56">
        <f>Worksheet!BC299</f>
        <v>78276.53</v>
      </c>
    </row>
    <row r="298" spans="1:22" x14ac:dyDescent="0.2">
      <c r="A298" s="7">
        <f>Worksheet!A300</f>
        <v>6246</v>
      </c>
      <c r="B298" s="48" t="str">
        <f>Worksheet!B300</f>
        <v>Stratford</v>
      </c>
      <c r="D298" s="56">
        <f>Worksheet!Z300</f>
        <v>82823.8</v>
      </c>
      <c r="E298" s="56"/>
      <c r="F298" s="56">
        <f>Worksheet!AA300</f>
        <v>0</v>
      </c>
      <c r="G298" s="56"/>
      <c r="H298" s="56">
        <f>Worksheet!AB300</f>
        <v>82823.8</v>
      </c>
      <c r="I298" s="56"/>
      <c r="J298" s="56">
        <f>Worksheet!AB300-Worksheet!S300</f>
        <v>1233.8000000000029</v>
      </c>
      <c r="K298" s="56"/>
      <c r="L298" s="56">
        <f>Worksheet!AL300</f>
        <v>5496</v>
      </c>
      <c r="M298" s="11"/>
      <c r="N298" s="56">
        <f>Worksheet!AQ300</f>
        <v>87149.11</v>
      </c>
      <c r="O298" s="56"/>
      <c r="P298" s="56">
        <f>Worksheet!AR300</f>
        <v>0</v>
      </c>
      <c r="Q298" s="56"/>
      <c r="R298" s="56">
        <f>Worksheet!AS300</f>
        <v>87149.11</v>
      </c>
      <c r="S298" s="56"/>
      <c r="T298" s="56">
        <f t="shared" si="4"/>
        <v>4325.3099999999977</v>
      </c>
      <c r="U298" s="56"/>
      <c r="V298" s="56">
        <f>Worksheet!BC300</f>
        <v>5692.45</v>
      </c>
    </row>
    <row r="299" spans="1:22" x14ac:dyDescent="0.2">
      <c r="A299" s="7">
        <f>Worksheet!A301</f>
        <v>6273</v>
      </c>
      <c r="B299" s="48" t="str">
        <f>Worksheet!B301</f>
        <v>Sumner</v>
      </c>
      <c r="D299" s="56">
        <f>Worksheet!Z301</f>
        <v>309414.71999999997</v>
      </c>
      <c r="E299" s="56"/>
      <c r="F299" s="56">
        <f>Worksheet!AA301</f>
        <v>0</v>
      </c>
      <c r="G299" s="56"/>
      <c r="H299" s="56">
        <f>Worksheet!AB301</f>
        <v>309414.71999999997</v>
      </c>
      <c r="I299" s="56"/>
      <c r="J299" s="56">
        <f>Worksheet!AB301-Worksheet!S301</f>
        <v>15601.719999999972</v>
      </c>
      <c r="K299" s="56"/>
      <c r="L299" s="56">
        <f>Worksheet!AL301</f>
        <v>22939.53</v>
      </c>
      <c r="M299" s="11"/>
      <c r="N299" s="56">
        <f>Worksheet!AQ301</f>
        <v>301850.96999999997</v>
      </c>
      <c r="O299" s="56"/>
      <c r="P299" s="56">
        <f>Worksheet!AR301</f>
        <v>7563.75</v>
      </c>
      <c r="Q299" s="56"/>
      <c r="R299" s="56">
        <f>Worksheet!AS301</f>
        <v>309414.71999999997</v>
      </c>
      <c r="S299" s="56"/>
      <c r="T299" s="56">
        <f t="shared" si="4"/>
        <v>0</v>
      </c>
      <c r="U299" s="56"/>
      <c r="V299" s="56">
        <f>Worksheet!BC301</f>
        <v>22939.53</v>
      </c>
    </row>
    <row r="300" spans="1:22" x14ac:dyDescent="0.2">
      <c r="A300" s="7">
        <f>Worksheet!A302</f>
        <v>6408</v>
      </c>
      <c r="B300" s="48" t="str">
        <f>Worksheet!B302</f>
        <v>Tipton</v>
      </c>
      <c r="D300" s="56">
        <f>Worksheet!Z302</f>
        <v>446395.89</v>
      </c>
      <c r="E300" s="56"/>
      <c r="F300" s="56">
        <f>Worksheet!AA302</f>
        <v>0</v>
      </c>
      <c r="G300" s="56"/>
      <c r="H300" s="56">
        <f>Worksheet!AB302</f>
        <v>446395.89</v>
      </c>
      <c r="I300" s="56"/>
      <c r="J300" s="56">
        <f>Worksheet!AB302-Worksheet!S302</f>
        <v>22373.890000000014</v>
      </c>
      <c r="K300" s="56"/>
      <c r="L300" s="56">
        <f>Worksheet!AL302</f>
        <v>24388.01</v>
      </c>
      <c r="M300" s="11"/>
      <c r="N300" s="56">
        <f>Worksheet!AQ302</f>
        <v>455044.35</v>
      </c>
      <c r="O300" s="56"/>
      <c r="P300" s="56">
        <f>Worksheet!AR302</f>
        <v>0</v>
      </c>
      <c r="Q300" s="56"/>
      <c r="R300" s="56">
        <f>Worksheet!AS302</f>
        <v>455044.35</v>
      </c>
      <c r="S300" s="56"/>
      <c r="T300" s="56">
        <f t="shared" si="4"/>
        <v>8648.4599999999627</v>
      </c>
      <c r="U300" s="56"/>
      <c r="V300" s="56">
        <f>Worksheet!BC302</f>
        <v>25040.76</v>
      </c>
    </row>
    <row r="301" spans="1:22" x14ac:dyDescent="0.2">
      <c r="A301" s="7">
        <f>Worksheet!A303</f>
        <v>6417</v>
      </c>
      <c r="B301" s="57" t="str">
        <f>Worksheet!B303</f>
        <v>Titonka Consolidated</v>
      </c>
      <c r="C301" s="11"/>
      <c r="D301" s="58">
        <f>Worksheet!Z303</f>
        <v>91296.35</v>
      </c>
      <c r="E301" s="58"/>
      <c r="F301" s="58">
        <f>Worksheet!AA303</f>
        <v>653.64999999999418</v>
      </c>
      <c r="G301" s="58"/>
      <c r="H301" s="58">
        <f>Worksheet!AB303</f>
        <v>91950</v>
      </c>
      <c r="I301" s="58"/>
      <c r="J301" s="58">
        <f>Worksheet!AB303-Worksheet!S303</f>
        <v>0</v>
      </c>
      <c r="K301" s="58"/>
      <c r="L301" s="58">
        <f>Worksheet!AL303</f>
        <v>4873.33</v>
      </c>
      <c r="M301" s="11"/>
      <c r="N301" s="58">
        <f>Worksheet!AQ303</f>
        <v>96192.91</v>
      </c>
      <c r="O301" s="58"/>
      <c r="P301" s="58">
        <f>Worksheet!AR303</f>
        <v>0</v>
      </c>
      <c r="Q301" s="58"/>
      <c r="R301" s="58">
        <f>Worksheet!AS303</f>
        <v>96192.91</v>
      </c>
      <c r="S301" s="58"/>
      <c r="T301" s="58">
        <f t="shared" si="4"/>
        <v>4242.9100000000035</v>
      </c>
      <c r="U301" s="58"/>
      <c r="V301" s="58">
        <f>Worksheet!BC303</f>
        <v>5145.8500000000004</v>
      </c>
    </row>
    <row r="302" spans="1:22" x14ac:dyDescent="0.2">
      <c r="A302" s="7">
        <f>Worksheet!A304</f>
        <v>6453</v>
      </c>
      <c r="B302" s="48" t="str">
        <f>Worksheet!B304</f>
        <v>Treynor</v>
      </c>
      <c r="D302" s="56">
        <f>Worksheet!Z304</f>
        <v>324843.84000000003</v>
      </c>
      <c r="E302" s="56"/>
      <c r="F302" s="56">
        <f>Worksheet!AA304</f>
        <v>0</v>
      </c>
      <c r="G302" s="56"/>
      <c r="H302" s="56">
        <f>Worksheet!AB304</f>
        <v>324843.84000000003</v>
      </c>
      <c r="I302" s="56"/>
      <c r="J302" s="56">
        <f>Worksheet!AB304-Worksheet!S304</f>
        <v>11177.840000000026</v>
      </c>
      <c r="K302" s="56"/>
      <c r="L302" s="56">
        <f>Worksheet!AL304</f>
        <v>17837.939999999999</v>
      </c>
      <c r="M302" s="11"/>
      <c r="N302" s="56">
        <f>Worksheet!AQ304</f>
        <v>343057.36</v>
      </c>
      <c r="O302" s="56"/>
      <c r="P302" s="56">
        <f>Worksheet!AR304</f>
        <v>0</v>
      </c>
      <c r="Q302" s="56"/>
      <c r="R302" s="56">
        <f>Worksheet!AS304</f>
        <v>343057.36</v>
      </c>
      <c r="S302" s="56"/>
      <c r="T302" s="56">
        <f t="shared" si="4"/>
        <v>18213.51999999996</v>
      </c>
      <c r="U302" s="56"/>
      <c r="V302" s="56">
        <f>Worksheet!BC304</f>
        <v>18843.11</v>
      </c>
    </row>
    <row r="303" spans="1:22" x14ac:dyDescent="0.2">
      <c r="A303" s="7">
        <f>Worksheet!A305</f>
        <v>6460</v>
      </c>
      <c r="B303" s="48" t="str">
        <f>Worksheet!B305</f>
        <v>Tri-Center</v>
      </c>
      <c r="D303" s="56">
        <f>Worksheet!Z305</f>
        <v>367726.82</v>
      </c>
      <c r="E303" s="56"/>
      <c r="F303" s="56">
        <f>Worksheet!AA305</f>
        <v>0</v>
      </c>
      <c r="G303" s="56"/>
      <c r="H303" s="56">
        <f>Worksheet!AB305</f>
        <v>367726.82</v>
      </c>
      <c r="I303" s="56"/>
      <c r="J303" s="56">
        <f>Worksheet!AB305-Worksheet!S305</f>
        <v>14553.820000000007</v>
      </c>
      <c r="K303" s="56"/>
      <c r="L303" s="56">
        <f>Worksheet!AL305</f>
        <v>21473.16</v>
      </c>
      <c r="M303" s="11"/>
      <c r="N303" s="56">
        <f>Worksheet!AQ305</f>
        <v>345346.15</v>
      </c>
      <c r="O303" s="56"/>
      <c r="P303" s="56">
        <f>Worksheet!AR305</f>
        <v>22380.669999999984</v>
      </c>
      <c r="Q303" s="56"/>
      <c r="R303" s="56">
        <f>Worksheet!AS305</f>
        <v>367726.82</v>
      </c>
      <c r="S303" s="56"/>
      <c r="T303" s="56">
        <f t="shared" si="4"/>
        <v>0</v>
      </c>
      <c r="U303" s="56"/>
      <c r="V303" s="56">
        <f>Worksheet!BC305</f>
        <v>21473.16</v>
      </c>
    </row>
    <row r="304" spans="1:22" x14ac:dyDescent="0.2">
      <c r="A304" s="7">
        <f>Worksheet!A306</f>
        <v>6462</v>
      </c>
      <c r="B304" s="48" t="str">
        <f>Worksheet!B306</f>
        <v>Tri-County</v>
      </c>
      <c r="D304" s="56">
        <f>Worksheet!Z306</f>
        <v>170521.33</v>
      </c>
      <c r="E304" s="56"/>
      <c r="F304" s="56">
        <f>Worksheet!AA306</f>
        <v>0</v>
      </c>
      <c r="G304" s="56"/>
      <c r="H304" s="56">
        <f>Worksheet!AB306</f>
        <v>170521.33</v>
      </c>
      <c r="I304" s="56"/>
      <c r="J304" s="56">
        <f>Worksheet!AB306-Worksheet!S306</f>
        <v>7432.3299999999872</v>
      </c>
      <c r="K304" s="56"/>
      <c r="L304" s="56">
        <f>Worksheet!AL306</f>
        <v>8222.5300000000007</v>
      </c>
      <c r="M304" s="11"/>
      <c r="N304" s="56">
        <f>Worksheet!AQ306</f>
        <v>165945.21</v>
      </c>
      <c r="O304" s="56"/>
      <c r="P304" s="56">
        <f>Worksheet!AR306</f>
        <v>4576.1199999999953</v>
      </c>
      <c r="Q304" s="56"/>
      <c r="R304" s="56">
        <f>Worksheet!AS306</f>
        <v>170521.33</v>
      </c>
      <c r="S304" s="56"/>
      <c r="T304" s="56">
        <f t="shared" si="4"/>
        <v>0</v>
      </c>
      <c r="U304" s="56"/>
      <c r="V304" s="56">
        <f>Worksheet!BC306</f>
        <v>8222.5300000000007</v>
      </c>
    </row>
    <row r="305" spans="1:22" x14ac:dyDescent="0.2">
      <c r="A305" s="7">
        <f>Worksheet!A307</f>
        <v>6471</v>
      </c>
      <c r="B305" s="48" t="str">
        <f>Worksheet!B307</f>
        <v>Tripoli</v>
      </c>
      <c r="D305" s="56">
        <f>Worksheet!Z307</f>
        <v>262204.2</v>
      </c>
      <c r="E305" s="56"/>
      <c r="F305" s="56">
        <f>Worksheet!AA307</f>
        <v>0</v>
      </c>
      <c r="G305" s="56"/>
      <c r="H305" s="56">
        <f>Worksheet!AB307</f>
        <v>262204.2</v>
      </c>
      <c r="I305" s="56"/>
      <c r="J305" s="56">
        <f>Worksheet!AB307-Worksheet!S307</f>
        <v>68.200000000011642</v>
      </c>
      <c r="K305" s="56"/>
      <c r="L305" s="56">
        <f>Worksheet!AL307</f>
        <v>18223</v>
      </c>
      <c r="M305" s="11"/>
      <c r="N305" s="56">
        <f>Worksheet!AQ307</f>
        <v>268828.99</v>
      </c>
      <c r="O305" s="56"/>
      <c r="P305" s="56">
        <f>Worksheet!AR307</f>
        <v>0</v>
      </c>
      <c r="Q305" s="56"/>
      <c r="R305" s="56">
        <f>Worksheet!AS307</f>
        <v>268828.99</v>
      </c>
      <c r="S305" s="56"/>
      <c r="T305" s="56">
        <f t="shared" si="4"/>
        <v>6624.789999999979</v>
      </c>
      <c r="U305" s="56"/>
      <c r="V305" s="56">
        <f>Worksheet!BC307</f>
        <v>18029.52</v>
      </c>
    </row>
    <row r="306" spans="1:22" x14ac:dyDescent="0.2">
      <c r="A306" s="7">
        <f>Worksheet!A308</f>
        <v>6509</v>
      </c>
      <c r="B306" s="57" t="str">
        <f>Worksheet!B308</f>
        <v>Turkey Valley</v>
      </c>
      <c r="C306" s="11"/>
      <c r="D306" s="58">
        <f>Worksheet!Z308</f>
        <v>222976.61</v>
      </c>
      <c r="E306" s="58"/>
      <c r="F306" s="58">
        <f>Worksheet!AA308</f>
        <v>0</v>
      </c>
      <c r="G306" s="58"/>
      <c r="H306" s="58">
        <f>Worksheet!AB308</f>
        <v>222976.61</v>
      </c>
      <c r="I306" s="58"/>
      <c r="J306" s="58">
        <f>Worksheet!AB308-Worksheet!S308</f>
        <v>3996.609999999986</v>
      </c>
      <c r="K306" s="58"/>
      <c r="L306" s="58">
        <f>Worksheet!AL308</f>
        <v>12129.57</v>
      </c>
      <c r="M306" s="11"/>
      <c r="N306" s="58">
        <f>Worksheet!AQ308</f>
        <v>207290.55</v>
      </c>
      <c r="O306" s="58"/>
      <c r="P306" s="58">
        <f>Worksheet!AR308</f>
        <v>15686.059999999998</v>
      </c>
      <c r="Q306" s="58"/>
      <c r="R306" s="58">
        <f>Worksheet!AS308</f>
        <v>222976.61</v>
      </c>
      <c r="S306" s="58"/>
      <c r="T306" s="58">
        <f t="shared" si="4"/>
        <v>0</v>
      </c>
      <c r="U306" s="58"/>
      <c r="V306" s="58">
        <f>Worksheet!BC308</f>
        <v>12129.57</v>
      </c>
    </row>
    <row r="307" spans="1:22" x14ac:dyDescent="0.2">
      <c r="A307" s="7">
        <f>Worksheet!A309</f>
        <v>6512</v>
      </c>
      <c r="B307" s="48" t="str">
        <f>Worksheet!B309</f>
        <v>Twin Cedars</v>
      </c>
      <c r="D307" s="56">
        <f>Worksheet!Z309</f>
        <v>223067.36</v>
      </c>
      <c r="E307" s="56"/>
      <c r="F307" s="56">
        <f>Worksheet!AA309</f>
        <v>1734.640000000014</v>
      </c>
      <c r="G307" s="56"/>
      <c r="H307" s="56">
        <f>Worksheet!AB309</f>
        <v>224802</v>
      </c>
      <c r="I307" s="56"/>
      <c r="J307" s="56">
        <f>Worksheet!AB309-Worksheet!S309</f>
        <v>0</v>
      </c>
      <c r="K307" s="56"/>
      <c r="L307" s="56">
        <f>Worksheet!AL309</f>
        <v>9189.2099999999991</v>
      </c>
      <c r="M307" s="11"/>
      <c r="N307" s="56">
        <f>Worksheet!AQ309</f>
        <v>219814.71</v>
      </c>
      <c r="O307" s="56"/>
      <c r="P307" s="56">
        <f>Worksheet!AR309</f>
        <v>3252.6499999999942</v>
      </c>
      <c r="Q307" s="56"/>
      <c r="R307" s="56">
        <f>Worksheet!AS309</f>
        <v>223067.36</v>
      </c>
      <c r="S307" s="56"/>
      <c r="T307" s="56">
        <f t="shared" si="4"/>
        <v>-1734.640000000014</v>
      </c>
      <c r="U307" s="56"/>
      <c r="V307" s="56">
        <f>Worksheet!BC309</f>
        <v>9260.33</v>
      </c>
    </row>
    <row r="308" spans="1:22" x14ac:dyDescent="0.2">
      <c r="A308" s="7">
        <f>Worksheet!A310</f>
        <v>6516</v>
      </c>
      <c r="B308" s="48" t="str">
        <f>Worksheet!B310</f>
        <v>Twin Rivers</v>
      </c>
      <c r="D308" s="56">
        <f>Worksheet!Z310</f>
        <v>103885.99</v>
      </c>
      <c r="E308" s="56"/>
      <c r="F308" s="56">
        <f>Worksheet!AA310</f>
        <v>0</v>
      </c>
      <c r="G308" s="56"/>
      <c r="H308" s="56">
        <f>Worksheet!AB310</f>
        <v>103885.99</v>
      </c>
      <c r="I308" s="56"/>
      <c r="J308" s="56">
        <f>Worksheet!AB310-Worksheet!S310</f>
        <v>3496.9900000000052</v>
      </c>
      <c r="K308" s="56"/>
      <c r="L308" s="56">
        <f>Worksheet!AL310</f>
        <v>5593.74</v>
      </c>
      <c r="M308" s="11"/>
      <c r="N308" s="56">
        <f>Worksheet!AQ310</f>
        <v>106312.36</v>
      </c>
      <c r="O308" s="56"/>
      <c r="P308" s="56">
        <f>Worksheet!AR310</f>
        <v>0</v>
      </c>
      <c r="Q308" s="56"/>
      <c r="R308" s="56">
        <f>Worksheet!AS310</f>
        <v>106312.36</v>
      </c>
      <c r="S308" s="56"/>
      <c r="T308" s="56">
        <f t="shared" si="4"/>
        <v>2426.3699999999953</v>
      </c>
      <c r="U308" s="56"/>
      <c r="V308" s="56">
        <f>Worksheet!BC310</f>
        <v>5747.17</v>
      </c>
    </row>
    <row r="309" spans="1:22" x14ac:dyDescent="0.2">
      <c r="A309" s="7">
        <f>Worksheet!A311</f>
        <v>6534</v>
      </c>
      <c r="B309" s="48" t="str">
        <f>Worksheet!B311</f>
        <v>Underwood</v>
      </c>
      <c r="D309" s="56">
        <f>Worksheet!Z311</f>
        <v>368180.92</v>
      </c>
      <c r="E309" s="56"/>
      <c r="F309" s="56">
        <f>Worksheet!AA311</f>
        <v>0</v>
      </c>
      <c r="G309" s="56"/>
      <c r="H309" s="56">
        <f>Worksheet!AB311</f>
        <v>368180.92</v>
      </c>
      <c r="I309" s="56"/>
      <c r="J309" s="56">
        <f>Worksheet!AB311-Worksheet!S311</f>
        <v>8265.9199999999837</v>
      </c>
      <c r="K309" s="56"/>
      <c r="L309" s="56">
        <f>Worksheet!AL311</f>
        <v>22086.639999999999</v>
      </c>
      <c r="M309" s="11"/>
      <c r="N309" s="56">
        <f>Worksheet!AQ311</f>
        <v>385889.58</v>
      </c>
      <c r="O309" s="56"/>
      <c r="P309" s="56">
        <f>Worksheet!AR311</f>
        <v>0</v>
      </c>
      <c r="Q309" s="56"/>
      <c r="R309" s="56">
        <f>Worksheet!AS311</f>
        <v>385889.58</v>
      </c>
      <c r="S309" s="56"/>
      <c r="T309" s="56">
        <f t="shared" si="4"/>
        <v>17708.660000000033</v>
      </c>
      <c r="U309" s="56"/>
      <c r="V309" s="56">
        <f>Worksheet!BC311</f>
        <v>23111.23</v>
      </c>
    </row>
    <row r="310" spans="1:22" x14ac:dyDescent="0.2">
      <c r="A310" s="7">
        <f>Worksheet!A312</f>
        <v>1935</v>
      </c>
      <c r="B310" s="48" t="str">
        <f>Worksheet!B312</f>
        <v>Union</v>
      </c>
      <c r="D310" s="56">
        <f>Worksheet!Z312</f>
        <v>674918.21</v>
      </c>
      <c r="E310" s="56"/>
      <c r="F310" s="56">
        <f>Worksheet!AA312</f>
        <v>0</v>
      </c>
      <c r="G310" s="56"/>
      <c r="H310" s="56">
        <f>Worksheet!AB312</f>
        <v>674918.21</v>
      </c>
      <c r="I310" s="56"/>
      <c r="J310" s="56">
        <f>Worksheet!AB312-Worksheet!S312</f>
        <v>12290.209999999963</v>
      </c>
      <c r="K310" s="56"/>
      <c r="L310" s="56">
        <f>Worksheet!AL312</f>
        <v>49111</v>
      </c>
      <c r="M310" s="11"/>
      <c r="N310" s="56">
        <f>Worksheet!AQ312</f>
        <v>694251.33</v>
      </c>
      <c r="O310" s="56"/>
      <c r="P310" s="56">
        <f>Worksheet!AR312</f>
        <v>0</v>
      </c>
      <c r="Q310" s="56"/>
      <c r="R310" s="56">
        <f>Worksheet!AS312</f>
        <v>694251.33</v>
      </c>
      <c r="S310" s="56"/>
      <c r="T310" s="56">
        <f t="shared" si="4"/>
        <v>19333.119999999995</v>
      </c>
      <c r="U310" s="56"/>
      <c r="V310" s="56">
        <f>Worksheet!BC312</f>
        <v>50302.36</v>
      </c>
    </row>
    <row r="311" spans="1:22" x14ac:dyDescent="0.2">
      <c r="A311" s="7">
        <f>Worksheet!A313</f>
        <v>6561</v>
      </c>
      <c r="B311" s="57" t="str">
        <f>Worksheet!B313</f>
        <v>United</v>
      </c>
      <c r="C311" s="11"/>
      <c r="D311" s="58">
        <f>Worksheet!Z313</f>
        <v>150838.89000000001</v>
      </c>
      <c r="E311" s="58"/>
      <c r="F311" s="58">
        <f>Worksheet!AA313</f>
        <v>0</v>
      </c>
      <c r="G311" s="58"/>
      <c r="H311" s="58">
        <f>Worksheet!AB313</f>
        <v>150838.89000000001</v>
      </c>
      <c r="I311" s="58"/>
      <c r="J311" s="58">
        <f>Worksheet!AB313-Worksheet!S313</f>
        <v>15223.890000000014</v>
      </c>
      <c r="K311" s="58"/>
      <c r="L311" s="58">
        <f>Worksheet!AL313</f>
        <v>7700.16</v>
      </c>
      <c r="M311" s="11"/>
      <c r="N311" s="58">
        <f>Worksheet!AQ313</f>
        <v>147912.92000000001</v>
      </c>
      <c r="O311" s="58"/>
      <c r="P311" s="58">
        <f>Worksheet!AR313</f>
        <v>2925.9700000000012</v>
      </c>
      <c r="Q311" s="58"/>
      <c r="R311" s="58">
        <f>Worksheet!AS313</f>
        <v>150838.89000000001</v>
      </c>
      <c r="S311" s="58"/>
      <c r="T311" s="58">
        <f t="shared" si="4"/>
        <v>0</v>
      </c>
      <c r="U311" s="58"/>
      <c r="V311" s="58">
        <f>Worksheet!BC313</f>
        <v>7700.16</v>
      </c>
    </row>
    <row r="312" spans="1:22" x14ac:dyDescent="0.2">
      <c r="A312" s="7">
        <f>Worksheet!A314</f>
        <v>6579</v>
      </c>
      <c r="B312" s="48" t="str">
        <f>Worksheet!B314</f>
        <v>Urbandale</v>
      </c>
      <c r="D312" s="56">
        <f>Worksheet!Z314</f>
        <v>1848109.02</v>
      </c>
      <c r="E312" s="56"/>
      <c r="F312" s="56">
        <f>Worksheet!AA314</f>
        <v>0</v>
      </c>
      <c r="G312" s="56"/>
      <c r="H312" s="56">
        <f>Worksheet!AB314</f>
        <v>1848109.02</v>
      </c>
      <c r="I312" s="56"/>
      <c r="J312" s="56">
        <f>Worksheet!AB314-Worksheet!S314</f>
        <v>109395.02000000002</v>
      </c>
      <c r="K312" s="56"/>
      <c r="L312" s="56">
        <f>Worksheet!AL314</f>
        <v>80118.2</v>
      </c>
      <c r="M312" s="11"/>
      <c r="N312" s="56">
        <f>Worksheet!AQ314</f>
        <v>1912825.59</v>
      </c>
      <c r="O312" s="56"/>
      <c r="P312" s="56">
        <f>Worksheet!AR314</f>
        <v>0</v>
      </c>
      <c r="Q312" s="56"/>
      <c r="R312" s="56">
        <f>Worksheet!AS314</f>
        <v>1912825.59</v>
      </c>
      <c r="S312" s="56"/>
      <c r="T312" s="56">
        <f t="shared" si="4"/>
        <v>64716.570000000065</v>
      </c>
      <c r="U312" s="56"/>
      <c r="V312" s="56">
        <f>Worksheet!BC314</f>
        <v>84047.03</v>
      </c>
    </row>
    <row r="313" spans="1:22" x14ac:dyDescent="0.2">
      <c r="A313" s="7">
        <f>Worksheet!A315</f>
        <v>6591</v>
      </c>
      <c r="B313" s="48" t="str">
        <f>Worksheet!B315</f>
        <v>Valley</v>
      </c>
      <c r="D313" s="56">
        <f>Worksheet!Z315</f>
        <v>227494.04</v>
      </c>
      <c r="E313" s="56"/>
      <c r="F313" s="56">
        <f>Worksheet!AA315</f>
        <v>9332.9599999999919</v>
      </c>
      <c r="G313" s="56"/>
      <c r="H313" s="56">
        <f>Worksheet!AB315</f>
        <v>236827</v>
      </c>
      <c r="I313" s="56"/>
      <c r="J313" s="56">
        <f>Worksheet!AB315-Worksheet!S315</f>
        <v>0</v>
      </c>
      <c r="K313" s="56"/>
      <c r="L313" s="56">
        <f>Worksheet!AL315</f>
        <v>13656</v>
      </c>
      <c r="M313" s="11"/>
      <c r="N313" s="56">
        <f>Worksheet!AQ315</f>
        <v>226288.08</v>
      </c>
      <c r="O313" s="56"/>
      <c r="P313" s="56">
        <f>Worksheet!AR315</f>
        <v>1205.960000000021</v>
      </c>
      <c r="Q313" s="56"/>
      <c r="R313" s="56">
        <f>Worksheet!AS315</f>
        <v>227494.04</v>
      </c>
      <c r="S313" s="56"/>
      <c r="T313" s="56">
        <f t="shared" si="4"/>
        <v>-9332.9599999999919</v>
      </c>
      <c r="U313" s="56"/>
      <c r="V313" s="56">
        <f>Worksheet!BC315</f>
        <v>13004.5</v>
      </c>
    </row>
    <row r="314" spans="1:22" x14ac:dyDescent="0.2">
      <c r="A314" s="7">
        <f>Worksheet!A316</f>
        <v>6592</v>
      </c>
      <c r="B314" s="48" t="str">
        <f>Worksheet!B316</f>
        <v>Van Buren</v>
      </c>
      <c r="D314" s="56">
        <f>Worksheet!Z316</f>
        <v>341001.26</v>
      </c>
      <c r="E314" s="56"/>
      <c r="F314" s="56">
        <f>Worksheet!AA316</f>
        <v>2656.7399999999907</v>
      </c>
      <c r="G314" s="56"/>
      <c r="H314" s="56">
        <f>Worksheet!AB316</f>
        <v>343658</v>
      </c>
      <c r="I314" s="56"/>
      <c r="J314" s="56">
        <f>Worksheet!AB316-Worksheet!S316</f>
        <v>0</v>
      </c>
      <c r="K314" s="56"/>
      <c r="L314" s="56">
        <f>Worksheet!AL316</f>
        <v>19643</v>
      </c>
      <c r="M314" s="11"/>
      <c r="N314" s="56">
        <f>Worksheet!AQ316</f>
        <v>342800.54</v>
      </c>
      <c r="O314" s="56"/>
      <c r="P314" s="56">
        <f>Worksheet!AR316</f>
        <v>0</v>
      </c>
      <c r="Q314" s="56"/>
      <c r="R314" s="56">
        <f>Worksheet!AS316</f>
        <v>342800.54</v>
      </c>
      <c r="S314" s="56"/>
      <c r="T314" s="56">
        <f t="shared" si="4"/>
        <v>-857.46000000002095</v>
      </c>
      <c r="U314" s="56"/>
      <c r="V314" s="56">
        <f>Worksheet!BC316</f>
        <v>19792</v>
      </c>
    </row>
    <row r="315" spans="1:22" x14ac:dyDescent="0.2">
      <c r="A315" s="7">
        <f>Worksheet!A317</f>
        <v>6615</v>
      </c>
      <c r="B315" s="48" t="str">
        <f>Worksheet!B317</f>
        <v>Van Meter</v>
      </c>
      <c r="D315" s="56">
        <f>Worksheet!Z317</f>
        <v>328072</v>
      </c>
      <c r="E315" s="56"/>
      <c r="F315" s="56">
        <f>Worksheet!AA317</f>
        <v>0</v>
      </c>
      <c r="G315" s="56"/>
      <c r="H315" s="56">
        <f>Worksheet!AB317</f>
        <v>328072</v>
      </c>
      <c r="I315" s="56"/>
      <c r="J315" s="56">
        <f>Worksheet!AB317-Worksheet!S317</f>
        <v>14778</v>
      </c>
      <c r="K315" s="56"/>
      <c r="L315" s="56">
        <f>Worksheet!AL317</f>
        <v>13675.61</v>
      </c>
      <c r="M315" s="11"/>
      <c r="N315" s="56">
        <f>Worksheet!AQ317</f>
        <v>357026.6</v>
      </c>
      <c r="O315" s="56"/>
      <c r="P315" s="56">
        <f>Worksheet!AR317</f>
        <v>0</v>
      </c>
      <c r="Q315" s="56"/>
      <c r="R315" s="56">
        <f>Worksheet!AS317</f>
        <v>357026.6</v>
      </c>
      <c r="S315" s="56"/>
      <c r="T315" s="56">
        <f t="shared" si="4"/>
        <v>28954.599999999977</v>
      </c>
      <c r="U315" s="56"/>
      <c r="V315" s="56">
        <f>Worksheet!BC317</f>
        <v>15040.27</v>
      </c>
    </row>
    <row r="316" spans="1:22" x14ac:dyDescent="0.2">
      <c r="A316" s="7">
        <f>Worksheet!A318</f>
        <v>6633</v>
      </c>
      <c r="B316" s="57" t="str">
        <f>Worksheet!B318</f>
        <v>Ventura</v>
      </c>
      <c r="C316" s="11"/>
      <c r="D316" s="58">
        <f>Worksheet!Z318</f>
        <v>137558.12</v>
      </c>
      <c r="E316" s="58"/>
      <c r="F316" s="58">
        <f>Worksheet!AA318</f>
        <v>13783.880000000005</v>
      </c>
      <c r="G316" s="58"/>
      <c r="H316" s="58">
        <f>Worksheet!AB318</f>
        <v>151342</v>
      </c>
      <c r="I316" s="58"/>
      <c r="J316" s="58">
        <f>Worksheet!AB318-Worksheet!S318</f>
        <v>0</v>
      </c>
      <c r="K316" s="58"/>
      <c r="L316" s="58">
        <f>Worksheet!AL318</f>
        <v>9679</v>
      </c>
      <c r="M316" s="11"/>
      <c r="N316" s="58">
        <f>Worksheet!AQ318</f>
        <v>156645.24</v>
      </c>
      <c r="O316" s="58"/>
      <c r="P316" s="58">
        <f>Worksheet!AR318</f>
        <v>0</v>
      </c>
      <c r="Q316" s="58"/>
      <c r="R316" s="58">
        <f>Worksheet!AS318</f>
        <v>156645.24</v>
      </c>
      <c r="S316" s="58"/>
      <c r="T316" s="58">
        <f t="shared" si="4"/>
        <v>5303.2399999999907</v>
      </c>
      <c r="U316" s="58"/>
      <c r="V316" s="58">
        <f>Worksheet!BC318</f>
        <v>9745.49</v>
      </c>
    </row>
    <row r="317" spans="1:22" x14ac:dyDescent="0.2">
      <c r="A317" s="7">
        <f>Worksheet!A319</f>
        <v>6651</v>
      </c>
      <c r="B317" s="48" t="str">
        <f>Worksheet!B319</f>
        <v>Villisca</v>
      </c>
      <c r="D317" s="56">
        <f>Worksheet!Z319</f>
        <v>184284.5</v>
      </c>
      <c r="E317" s="56"/>
      <c r="F317" s="56">
        <f>Worksheet!AA319</f>
        <v>8012.5</v>
      </c>
      <c r="G317" s="56"/>
      <c r="H317" s="56">
        <f>Worksheet!AB319</f>
        <v>192297</v>
      </c>
      <c r="I317" s="56"/>
      <c r="J317" s="56">
        <f>Worksheet!AB319-Worksheet!S319</f>
        <v>0</v>
      </c>
      <c r="K317" s="56"/>
      <c r="L317" s="56">
        <f>Worksheet!AL319</f>
        <v>11277</v>
      </c>
      <c r="M317" s="11"/>
      <c r="N317" s="56">
        <f>Worksheet!AQ319</f>
        <v>198892.56</v>
      </c>
      <c r="O317" s="56"/>
      <c r="P317" s="56">
        <f>Worksheet!AR319</f>
        <v>0</v>
      </c>
      <c r="Q317" s="56"/>
      <c r="R317" s="56">
        <f>Worksheet!AS319</f>
        <v>198892.56</v>
      </c>
      <c r="S317" s="56"/>
      <c r="T317" s="56">
        <f t="shared" si="4"/>
        <v>6595.5599999999977</v>
      </c>
      <c r="U317" s="56"/>
      <c r="V317" s="56">
        <f>Worksheet!BC319</f>
        <v>11506.52</v>
      </c>
    </row>
    <row r="318" spans="1:22" x14ac:dyDescent="0.2">
      <c r="A318" s="7">
        <f>Worksheet!A320</f>
        <v>6660</v>
      </c>
      <c r="B318" s="48" t="str">
        <f>Worksheet!B320</f>
        <v>Vinton-Shellsburg</v>
      </c>
      <c r="D318" s="56">
        <f>Worksheet!Z320</f>
        <v>922438.13</v>
      </c>
      <c r="E318" s="56"/>
      <c r="F318" s="56">
        <f>Worksheet!AA320</f>
        <v>0</v>
      </c>
      <c r="G318" s="56"/>
      <c r="H318" s="56">
        <f>Worksheet!AB320</f>
        <v>922438.13</v>
      </c>
      <c r="I318" s="56"/>
      <c r="J318" s="56">
        <f>Worksheet!AB320-Worksheet!S320</f>
        <v>13192.130000000005</v>
      </c>
      <c r="K318" s="56"/>
      <c r="L318" s="56">
        <f>Worksheet!AL320</f>
        <v>47846.01</v>
      </c>
      <c r="M318" s="11"/>
      <c r="N318" s="56">
        <f>Worksheet!AQ320</f>
        <v>947827.72</v>
      </c>
      <c r="O318" s="56"/>
      <c r="P318" s="56">
        <f>Worksheet!AR320</f>
        <v>0</v>
      </c>
      <c r="Q318" s="56"/>
      <c r="R318" s="56">
        <f>Worksheet!AS320</f>
        <v>947827.72</v>
      </c>
      <c r="S318" s="56"/>
      <c r="T318" s="56">
        <f t="shared" si="4"/>
        <v>25389.589999999967</v>
      </c>
      <c r="U318" s="56"/>
      <c r="V318" s="56">
        <f>Worksheet!BC320</f>
        <v>49576.19</v>
      </c>
    </row>
    <row r="319" spans="1:22" x14ac:dyDescent="0.2">
      <c r="A319" s="7">
        <f>Worksheet!A321</f>
        <v>6700</v>
      </c>
      <c r="B319" s="48" t="str">
        <f>Worksheet!B321</f>
        <v>Waco</v>
      </c>
      <c r="D319" s="56">
        <f>Worksheet!Z321</f>
        <v>304158.48</v>
      </c>
      <c r="E319" s="56"/>
      <c r="F319" s="56">
        <f>Worksheet!AA321</f>
        <v>0</v>
      </c>
      <c r="G319" s="56"/>
      <c r="H319" s="56">
        <f>Worksheet!AB321</f>
        <v>304158.48</v>
      </c>
      <c r="I319" s="56"/>
      <c r="J319" s="56">
        <f>Worksheet!AB321-Worksheet!S321</f>
        <v>449.47999999998137</v>
      </c>
      <c r="K319" s="56"/>
      <c r="L319" s="56">
        <f>Worksheet!AL321</f>
        <v>15628</v>
      </c>
      <c r="M319" s="11"/>
      <c r="N319" s="56">
        <f>Worksheet!AQ321</f>
        <v>309205.32</v>
      </c>
      <c r="O319" s="56"/>
      <c r="P319" s="56">
        <f>Worksheet!AR321</f>
        <v>0</v>
      </c>
      <c r="Q319" s="56"/>
      <c r="R319" s="56">
        <f>Worksheet!AS321</f>
        <v>309205.32</v>
      </c>
      <c r="S319" s="56"/>
      <c r="T319" s="56">
        <f t="shared" si="4"/>
        <v>5046.8400000000256</v>
      </c>
      <c r="U319" s="56"/>
      <c r="V319" s="56">
        <f>Worksheet!BC321</f>
        <v>16045.55</v>
      </c>
    </row>
    <row r="320" spans="1:22" x14ac:dyDescent="0.2">
      <c r="A320" s="7">
        <f>Worksheet!A322</f>
        <v>6750</v>
      </c>
      <c r="B320" s="48" t="str">
        <f>Worksheet!B322</f>
        <v>Walnut</v>
      </c>
      <c r="D320" s="56">
        <f>Worksheet!Z322</f>
        <v>105574.31</v>
      </c>
      <c r="E320" s="56"/>
      <c r="F320" s="56">
        <f>Worksheet!AA322</f>
        <v>1835.6900000000023</v>
      </c>
      <c r="G320" s="56"/>
      <c r="H320" s="56">
        <f>Worksheet!AB322</f>
        <v>107410</v>
      </c>
      <c r="I320" s="56"/>
      <c r="J320" s="56">
        <f>Worksheet!AB322-Worksheet!S322</f>
        <v>0</v>
      </c>
      <c r="K320" s="56"/>
      <c r="L320" s="56">
        <f>Worksheet!AL322</f>
        <v>5962.04</v>
      </c>
      <c r="M320" s="11"/>
      <c r="N320" s="56">
        <f>Worksheet!AQ322</f>
        <v>107584.06</v>
      </c>
      <c r="O320" s="56"/>
      <c r="P320" s="56">
        <f>Worksheet!AR322</f>
        <v>0</v>
      </c>
      <c r="Q320" s="56"/>
      <c r="R320" s="56">
        <f>Worksheet!AS322</f>
        <v>107584.06</v>
      </c>
      <c r="S320" s="56"/>
      <c r="T320" s="56">
        <f t="shared" si="4"/>
        <v>174.05999999999767</v>
      </c>
      <c r="U320" s="56"/>
      <c r="V320" s="56">
        <f>Worksheet!BC322</f>
        <v>6101.46</v>
      </c>
    </row>
    <row r="321" spans="1:22" x14ac:dyDescent="0.2">
      <c r="A321" s="7">
        <f>Worksheet!A323</f>
        <v>6759</v>
      </c>
      <c r="B321" s="57" t="str">
        <f>Worksheet!B323</f>
        <v>Wapello</v>
      </c>
      <c r="C321" s="11"/>
      <c r="D321" s="58">
        <f>Worksheet!Z323</f>
        <v>416038.34</v>
      </c>
      <c r="E321" s="58"/>
      <c r="F321" s="58">
        <f>Worksheet!AA323</f>
        <v>0</v>
      </c>
      <c r="G321" s="58"/>
      <c r="H321" s="58">
        <f>Worksheet!AB323</f>
        <v>416038.34</v>
      </c>
      <c r="I321" s="58"/>
      <c r="J321" s="58">
        <f>Worksheet!AB323-Worksheet!S323</f>
        <v>16575.340000000026</v>
      </c>
      <c r="K321" s="58"/>
      <c r="L321" s="58">
        <f>Worksheet!AL323</f>
        <v>23365.45</v>
      </c>
      <c r="M321" s="11"/>
      <c r="N321" s="58">
        <f>Worksheet!AQ323</f>
        <v>409093.59</v>
      </c>
      <c r="O321" s="58"/>
      <c r="P321" s="58">
        <f>Worksheet!AR323</f>
        <v>6944.75</v>
      </c>
      <c r="Q321" s="58"/>
      <c r="R321" s="58">
        <f>Worksheet!AS323</f>
        <v>416038.34</v>
      </c>
      <c r="S321" s="58"/>
      <c r="T321" s="58">
        <f t="shared" si="4"/>
        <v>0</v>
      </c>
      <c r="U321" s="58"/>
      <c r="V321" s="58">
        <f>Worksheet!BC323</f>
        <v>23365.45</v>
      </c>
    </row>
    <row r="322" spans="1:22" x14ac:dyDescent="0.2">
      <c r="A322" s="7">
        <f>Worksheet!A324</f>
        <v>6762</v>
      </c>
      <c r="B322" s="48" t="str">
        <f>Worksheet!B324</f>
        <v>Wapsie Valley</v>
      </c>
      <c r="D322" s="56">
        <f>Worksheet!Z324</f>
        <v>419784.18</v>
      </c>
      <c r="E322" s="56"/>
      <c r="F322" s="56">
        <f>Worksheet!AA324</f>
        <v>0</v>
      </c>
      <c r="G322" s="56"/>
      <c r="H322" s="56">
        <f>Worksheet!AB324</f>
        <v>419784.18</v>
      </c>
      <c r="I322" s="56"/>
      <c r="J322" s="56">
        <f>Worksheet!AB324-Worksheet!S324</f>
        <v>23786.179999999993</v>
      </c>
      <c r="K322" s="56"/>
      <c r="L322" s="56">
        <f>Worksheet!AL324</f>
        <v>28090.12</v>
      </c>
      <c r="M322" s="11"/>
      <c r="N322" s="56">
        <f>Worksheet!AQ324</f>
        <v>431204.84</v>
      </c>
      <c r="O322" s="56"/>
      <c r="P322" s="56">
        <f>Worksheet!AR324</f>
        <v>0</v>
      </c>
      <c r="Q322" s="56"/>
      <c r="R322" s="56">
        <f>Worksheet!AS324</f>
        <v>431204.84</v>
      </c>
      <c r="S322" s="56"/>
      <c r="T322" s="56">
        <f t="shared" si="4"/>
        <v>11420.660000000033</v>
      </c>
      <c r="U322" s="56"/>
      <c r="V322" s="56">
        <f>Worksheet!BC324</f>
        <v>28773.42</v>
      </c>
    </row>
    <row r="323" spans="1:22" x14ac:dyDescent="0.2">
      <c r="A323" s="7">
        <f>Worksheet!A325</f>
        <v>6768</v>
      </c>
      <c r="B323" s="48" t="str">
        <f>Worksheet!B325</f>
        <v>Washington</v>
      </c>
      <c r="D323" s="56">
        <f>Worksheet!Z325</f>
        <v>954715.13</v>
      </c>
      <c r="E323" s="56"/>
      <c r="F323" s="56">
        <f>Worksheet!AA325</f>
        <v>0</v>
      </c>
      <c r="G323" s="56"/>
      <c r="H323" s="56">
        <f>Worksheet!AB325</f>
        <v>954715.13</v>
      </c>
      <c r="I323" s="56"/>
      <c r="J323" s="56">
        <f>Worksheet!AB325-Worksheet!S325</f>
        <v>51062.130000000005</v>
      </c>
      <c r="K323" s="56"/>
      <c r="L323" s="56">
        <f>Worksheet!AL325</f>
        <v>52764.37</v>
      </c>
      <c r="M323" s="11"/>
      <c r="N323" s="56">
        <f>Worksheet!AQ325</f>
        <v>983191.45</v>
      </c>
      <c r="O323" s="56"/>
      <c r="P323" s="56">
        <f>Worksheet!AR325</f>
        <v>0</v>
      </c>
      <c r="Q323" s="56"/>
      <c r="R323" s="56">
        <f>Worksheet!AS325</f>
        <v>983191.45</v>
      </c>
      <c r="S323" s="56"/>
      <c r="T323" s="56">
        <f t="shared" si="4"/>
        <v>28476.319999999949</v>
      </c>
      <c r="U323" s="56"/>
      <c r="V323" s="56">
        <f>Worksheet!BC325</f>
        <v>54742.2</v>
      </c>
    </row>
    <row r="324" spans="1:22" x14ac:dyDescent="0.2">
      <c r="A324" s="7">
        <f>Worksheet!A326</f>
        <v>6795</v>
      </c>
      <c r="B324" s="48" t="str">
        <f>Worksheet!B326</f>
        <v>Waterloo</v>
      </c>
      <c r="D324" s="56">
        <f>Worksheet!Z326</f>
        <v>5704353.5999999996</v>
      </c>
      <c r="E324" s="56"/>
      <c r="F324" s="56">
        <f>Worksheet!AA326</f>
        <v>0</v>
      </c>
      <c r="G324" s="56"/>
      <c r="H324" s="56">
        <f>Worksheet!AB326</f>
        <v>5704353.5999999996</v>
      </c>
      <c r="I324" s="56"/>
      <c r="J324" s="56">
        <f>Worksheet!AB326-Worksheet!S326</f>
        <v>266852.59999999963</v>
      </c>
      <c r="K324" s="56"/>
      <c r="L324" s="56">
        <f>Worksheet!AL326</f>
        <v>471977.14</v>
      </c>
      <c r="M324" s="11"/>
      <c r="N324" s="56">
        <f>Worksheet!AQ326</f>
        <v>5997275.21</v>
      </c>
      <c r="O324" s="56"/>
      <c r="P324" s="56">
        <f>Worksheet!AR326</f>
        <v>0</v>
      </c>
      <c r="Q324" s="56"/>
      <c r="R324" s="56">
        <f>Worksheet!AS326</f>
        <v>5997275.21</v>
      </c>
      <c r="S324" s="56"/>
      <c r="T324" s="56">
        <f t="shared" si="4"/>
        <v>292921.61000000034</v>
      </c>
      <c r="U324" s="56"/>
      <c r="V324" s="56">
        <f>Worksheet!BC326</f>
        <v>491909.93</v>
      </c>
    </row>
    <row r="325" spans="1:22" x14ac:dyDescent="0.2">
      <c r="A325" s="7">
        <f>Worksheet!A327</f>
        <v>6822</v>
      </c>
      <c r="B325" s="48" t="str">
        <f>Worksheet!B327</f>
        <v>Waukee</v>
      </c>
      <c r="D325" s="56">
        <f>Worksheet!Z327</f>
        <v>3625999.69</v>
      </c>
      <c r="E325" s="56"/>
      <c r="F325" s="56">
        <f>Worksheet!AA327</f>
        <v>0</v>
      </c>
      <c r="G325" s="56"/>
      <c r="H325" s="56">
        <f>Worksheet!AB327</f>
        <v>3625999.69</v>
      </c>
      <c r="I325" s="56"/>
      <c r="J325" s="56">
        <f>Worksheet!AB327-Worksheet!S327</f>
        <v>433684.68999999994</v>
      </c>
      <c r="K325" s="56"/>
      <c r="L325" s="56">
        <f>Worksheet!AL327</f>
        <v>179016.47</v>
      </c>
      <c r="M325" s="11"/>
      <c r="N325" s="56">
        <f>Worksheet!AQ327</f>
        <v>4087360.93</v>
      </c>
      <c r="O325" s="56"/>
      <c r="P325" s="56">
        <f>Worksheet!AR327</f>
        <v>0</v>
      </c>
      <c r="Q325" s="56"/>
      <c r="R325" s="56">
        <f>Worksheet!AS327</f>
        <v>4087360.93</v>
      </c>
      <c r="S325" s="56"/>
      <c r="T325" s="56">
        <f t="shared" si="4"/>
        <v>461361.24000000022</v>
      </c>
      <c r="U325" s="56"/>
      <c r="V325" s="56">
        <f>Worksheet!BC327</f>
        <v>202180.07</v>
      </c>
    </row>
    <row r="326" spans="1:22" x14ac:dyDescent="0.2">
      <c r="A326" s="7">
        <f>Worksheet!A328</f>
        <v>6840</v>
      </c>
      <c r="B326" s="57" t="str">
        <f>Worksheet!B328</f>
        <v>Waverly-Shell Rock</v>
      </c>
      <c r="C326" s="11"/>
      <c r="D326" s="58">
        <f>Worksheet!Z328</f>
        <v>1140701.8999999999</v>
      </c>
      <c r="E326" s="58"/>
      <c r="F326" s="58">
        <f>Worksheet!AA328</f>
        <v>0</v>
      </c>
      <c r="G326" s="58"/>
      <c r="H326" s="58">
        <f>Worksheet!AB328</f>
        <v>1140701.8999999999</v>
      </c>
      <c r="I326" s="58"/>
      <c r="J326" s="58">
        <f>Worksheet!AB328-Worksheet!S328</f>
        <v>88278.899999999907</v>
      </c>
      <c r="K326" s="58"/>
      <c r="L326" s="58">
        <f>Worksheet!AL328</f>
        <v>78817.259999999995</v>
      </c>
      <c r="M326" s="11"/>
      <c r="N326" s="58">
        <f>Worksheet!AQ328</f>
        <v>1181436.6000000001</v>
      </c>
      <c r="O326" s="58"/>
      <c r="P326" s="58">
        <f>Worksheet!AR328</f>
        <v>0</v>
      </c>
      <c r="Q326" s="58"/>
      <c r="R326" s="58">
        <f>Worksheet!AS328</f>
        <v>1181436.6000000001</v>
      </c>
      <c r="S326" s="58"/>
      <c r="T326" s="58">
        <f t="shared" si="4"/>
        <v>40734.700000000186</v>
      </c>
      <c r="U326" s="58"/>
      <c r="V326" s="58">
        <f>Worksheet!BC328</f>
        <v>81311.3</v>
      </c>
    </row>
    <row r="327" spans="1:22" x14ac:dyDescent="0.2">
      <c r="A327" s="7">
        <f>Worksheet!A329</f>
        <v>6854</v>
      </c>
      <c r="B327" s="48" t="str">
        <f>Worksheet!B329</f>
        <v>Wayne</v>
      </c>
      <c r="D327" s="56">
        <f>Worksheet!Z329</f>
        <v>357964.27</v>
      </c>
      <c r="E327" s="56"/>
      <c r="F327" s="56">
        <f>Worksheet!AA329</f>
        <v>0</v>
      </c>
      <c r="G327" s="56"/>
      <c r="H327" s="56">
        <f>Worksheet!AB329</f>
        <v>357964.27</v>
      </c>
      <c r="I327" s="56"/>
      <c r="J327" s="56">
        <f>Worksheet!AB329-Worksheet!S329</f>
        <v>15344.270000000019</v>
      </c>
      <c r="K327" s="56"/>
      <c r="L327" s="56">
        <f>Worksheet!AL329</f>
        <v>17414.11</v>
      </c>
      <c r="M327" s="11"/>
      <c r="N327" s="56">
        <f>Worksheet!AQ329</f>
        <v>325421.03999999998</v>
      </c>
      <c r="O327" s="56"/>
      <c r="P327" s="56">
        <f>Worksheet!AR329</f>
        <v>32543.23000000004</v>
      </c>
      <c r="Q327" s="56"/>
      <c r="R327" s="56">
        <f>Worksheet!AS329</f>
        <v>357964.27</v>
      </c>
      <c r="S327" s="56"/>
      <c r="T327" s="56">
        <f t="shared" si="4"/>
        <v>0</v>
      </c>
      <c r="U327" s="56"/>
      <c r="V327" s="56">
        <f>Worksheet!BC329</f>
        <v>17414.11</v>
      </c>
    </row>
    <row r="328" spans="1:22" x14ac:dyDescent="0.2">
      <c r="A328" s="7">
        <f>Worksheet!A330</f>
        <v>6867</v>
      </c>
      <c r="B328" s="48" t="str">
        <f>Worksheet!B330</f>
        <v>Webster City</v>
      </c>
      <c r="D328" s="56">
        <f>Worksheet!Z330</f>
        <v>857869.03</v>
      </c>
      <c r="E328" s="56"/>
      <c r="F328" s="56">
        <f>Worksheet!AA330</f>
        <v>0</v>
      </c>
      <c r="G328" s="56"/>
      <c r="H328" s="56">
        <f>Worksheet!AB330</f>
        <v>857869.03</v>
      </c>
      <c r="I328" s="56"/>
      <c r="J328" s="56">
        <f>Worksheet!AB330-Worksheet!S330</f>
        <v>38572.030000000028</v>
      </c>
      <c r="K328" s="56"/>
      <c r="L328" s="56">
        <f>Worksheet!AL330</f>
        <v>53768.28</v>
      </c>
      <c r="M328" s="11"/>
      <c r="N328" s="56">
        <f>Worksheet!AQ330</f>
        <v>871328.29</v>
      </c>
      <c r="O328" s="56"/>
      <c r="P328" s="56">
        <f>Worksheet!AR330</f>
        <v>0</v>
      </c>
      <c r="Q328" s="56"/>
      <c r="R328" s="56">
        <f>Worksheet!AS330</f>
        <v>871328.29</v>
      </c>
      <c r="S328" s="56"/>
      <c r="T328" s="56">
        <f t="shared" ref="T328:T354" si="5">R328-H328</f>
        <v>13459.260000000009</v>
      </c>
      <c r="U328" s="56"/>
      <c r="V328" s="56">
        <f>Worksheet!BC330</f>
        <v>54705.39</v>
      </c>
    </row>
    <row r="329" spans="1:22" x14ac:dyDescent="0.2">
      <c r="A329" s="7">
        <f>Worksheet!A331</f>
        <v>6921</v>
      </c>
      <c r="B329" s="48" t="str">
        <f>Worksheet!B331</f>
        <v>West Bend-Mallard</v>
      </c>
      <c r="D329" s="56">
        <f>Worksheet!Z331</f>
        <v>192316.79999999999</v>
      </c>
      <c r="E329" s="56"/>
      <c r="F329" s="56">
        <f>Worksheet!AA331</f>
        <v>1289.2000000000116</v>
      </c>
      <c r="G329" s="56"/>
      <c r="H329" s="56">
        <f>Worksheet!AB331</f>
        <v>193606</v>
      </c>
      <c r="I329" s="56"/>
      <c r="J329" s="56">
        <f>Worksheet!AB331-Worksheet!S331</f>
        <v>0</v>
      </c>
      <c r="K329" s="56"/>
      <c r="L329" s="56">
        <f>Worksheet!AL331</f>
        <v>11121.38</v>
      </c>
      <c r="M329" s="11"/>
      <c r="N329" s="56">
        <f>Worksheet!AQ331</f>
        <v>206198.03</v>
      </c>
      <c r="O329" s="56"/>
      <c r="P329" s="56">
        <f>Worksheet!AR331</f>
        <v>0</v>
      </c>
      <c r="Q329" s="56"/>
      <c r="R329" s="56">
        <f>Worksheet!AS331</f>
        <v>206198.03</v>
      </c>
      <c r="S329" s="56"/>
      <c r="T329" s="56">
        <f t="shared" si="5"/>
        <v>12592.029999999999</v>
      </c>
      <c r="U329" s="56"/>
      <c r="V329" s="56">
        <f>Worksheet!BC331</f>
        <v>11906.34</v>
      </c>
    </row>
    <row r="330" spans="1:22" x14ac:dyDescent="0.2">
      <c r="A330" s="7">
        <f>Worksheet!A332</f>
        <v>6930</v>
      </c>
      <c r="B330" s="48" t="str">
        <f>Worksheet!B332</f>
        <v>West Branch</v>
      </c>
      <c r="D330" s="56">
        <f>Worksheet!Z332</f>
        <v>434206.24</v>
      </c>
      <c r="E330" s="56"/>
      <c r="F330" s="56">
        <f>Worksheet!AA332</f>
        <v>0</v>
      </c>
      <c r="G330" s="56"/>
      <c r="H330" s="56">
        <f>Worksheet!AB332</f>
        <v>434206.24</v>
      </c>
      <c r="I330" s="56"/>
      <c r="J330" s="56">
        <f>Worksheet!AB332-Worksheet!S332</f>
        <v>28484.239999999991</v>
      </c>
      <c r="K330" s="56"/>
      <c r="L330" s="56">
        <f>Worksheet!AL332</f>
        <v>22963.02</v>
      </c>
      <c r="M330" s="11"/>
      <c r="N330" s="56">
        <f>Worksheet!AQ332</f>
        <v>436583.8</v>
      </c>
      <c r="O330" s="56"/>
      <c r="P330" s="56">
        <f>Worksheet!AR332</f>
        <v>0</v>
      </c>
      <c r="Q330" s="56"/>
      <c r="R330" s="56">
        <f>Worksheet!AS332</f>
        <v>436583.8</v>
      </c>
      <c r="S330" s="56"/>
      <c r="T330" s="56">
        <f t="shared" si="5"/>
        <v>2377.5599999999977</v>
      </c>
      <c r="U330" s="56"/>
      <c r="V330" s="56">
        <f>Worksheet!BC332</f>
        <v>23282.75</v>
      </c>
    </row>
    <row r="331" spans="1:22" x14ac:dyDescent="0.2">
      <c r="A331" s="7">
        <f>Worksheet!A333</f>
        <v>6937</v>
      </c>
      <c r="B331" s="57" t="str">
        <f>Worksheet!B333</f>
        <v>West Burlington Ind</v>
      </c>
      <c r="C331" s="11"/>
      <c r="D331" s="58">
        <f>Worksheet!Z333</f>
        <v>322800.01</v>
      </c>
      <c r="E331" s="58"/>
      <c r="F331" s="58">
        <f>Worksheet!AA333</f>
        <v>0</v>
      </c>
      <c r="G331" s="58"/>
      <c r="H331" s="58">
        <f>Worksheet!AB333</f>
        <v>322800.01</v>
      </c>
      <c r="I331" s="58"/>
      <c r="J331" s="58">
        <f>Worksheet!AB333-Worksheet!S333</f>
        <v>26495.010000000009</v>
      </c>
      <c r="K331" s="58"/>
      <c r="L331" s="58">
        <f>Worksheet!AL333</f>
        <v>14883.53</v>
      </c>
      <c r="M331" s="11"/>
      <c r="N331" s="58">
        <f>Worksheet!AQ333</f>
        <v>316799.59999999998</v>
      </c>
      <c r="O331" s="58"/>
      <c r="P331" s="58">
        <f>Worksheet!AR333</f>
        <v>6000.4100000000326</v>
      </c>
      <c r="Q331" s="58"/>
      <c r="R331" s="58">
        <f>Worksheet!AS333</f>
        <v>322800.01</v>
      </c>
      <c r="S331" s="58"/>
      <c r="T331" s="58">
        <f t="shared" si="5"/>
        <v>0</v>
      </c>
      <c r="U331" s="58"/>
      <c r="V331" s="58">
        <f>Worksheet!BC333</f>
        <v>14883.53</v>
      </c>
    </row>
    <row r="332" spans="1:22" x14ac:dyDescent="0.2">
      <c r="A332" s="7">
        <f>Worksheet!A334</f>
        <v>6943</v>
      </c>
      <c r="B332" s="48" t="str">
        <f>Worksheet!B334</f>
        <v>West Central</v>
      </c>
      <c r="D332" s="56">
        <f>Worksheet!Z334</f>
        <v>171499.8</v>
      </c>
      <c r="E332" s="56"/>
      <c r="F332" s="56">
        <f>Worksheet!AA334</f>
        <v>0</v>
      </c>
      <c r="G332" s="56"/>
      <c r="H332" s="56">
        <f>Worksheet!AB334</f>
        <v>171499.8</v>
      </c>
      <c r="I332" s="56"/>
      <c r="J332" s="56">
        <f>Worksheet!AB334-Worksheet!S334</f>
        <v>11655.799999999988</v>
      </c>
      <c r="K332" s="56"/>
      <c r="L332" s="56">
        <f>Worksheet!AL334</f>
        <v>9361.35</v>
      </c>
      <c r="M332" s="11"/>
      <c r="N332" s="56">
        <f>Worksheet!AQ334</f>
        <v>161146.85999999999</v>
      </c>
      <c r="O332" s="56"/>
      <c r="P332" s="56">
        <f>Worksheet!AR334</f>
        <v>10352.940000000002</v>
      </c>
      <c r="Q332" s="56"/>
      <c r="R332" s="56">
        <f>Worksheet!AS334</f>
        <v>171499.8</v>
      </c>
      <c r="S332" s="56"/>
      <c r="T332" s="56">
        <f t="shared" si="5"/>
        <v>0</v>
      </c>
      <c r="U332" s="56"/>
      <c r="V332" s="56">
        <f>Worksheet!BC334</f>
        <v>9361.35</v>
      </c>
    </row>
    <row r="333" spans="1:22" x14ac:dyDescent="0.2">
      <c r="A333" s="7">
        <f>Worksheet!A335</f>
        <v>6264</v>
      </c>
      <c r="B333" s="48" t="str">
        <f>Worksheet!B335</f>
        <v>West Central Valley</v>
      </c>
      <c r="D333" s="56">
        <f>Worksheet!Z335</f>
        <v>514655.01</v>
      </c>
      <c r="E333" s="56"/>
      <c r="F333" s="56">
        <f>Worksheet!AA335</f>
        <v>0</v>
      </c>
      <c r="G333" s="56"/>
      <c r="H333" s="56">
        <f>Worksheet!AB335</f>
        <v>514655.01</v>
      </c>
      <c r="I333" s="56"/>
      <c r="J333" s="56">
        <f>Worksheet!AB335-Worksheet!S335</f>
        <v>8311.0100000000093</v>
      </c>
      <c r="K333" s="56"/>
      <c r="L333" s="56">
        <f>Worksheet!AL335</f>
        <v>22740.83</v>
      </c>
      <c r="M333" s="11"/>
      <c r="N333" s="56">
        <f>Worksheet!AQ335</f>
        <v>529933.47</v>
      </c>
      <c r="O333" s="56"/>
      <c r="P333" s="56">
        <f>Worksheet!AR335</f>
        <v>0</v>
      </c>
      <c r="Q333" s="56"/>
      <c r="R333" s="56">
        <f>Worksheet!AS335</f>
        <v>529933.47</v>
      </c>
      <c r="S333" s="56"/>
      <c r="T333" s="56">
        <f t="shared" si="5"/>
        <v>15278.459999999963</v>
      </c>
      <c r="U333" s="56"/>
      <c r="V333" s="56">
        <f>Worksheet!BC335</f>
        <v>23767.1</v>
      </c>
    </row>
    <row r="334" spans="1:22" x14ac:dyDescent="0.2">
      <c r="A334" s="7">
        <f>Worksheet!A336</f>
        <v>6950</v>
      </c>
      <c r="B334" s="48" t="str">
        <f>Worksheet!B336</f>
        <v>West Delaware County</v>
      </c>
      <c r="D334" s="56">
        <f>Worksheet!Z336</f>
        <v>848168.98</v>
      </c>
      <c r="E334" s="56"/>
      <c r="F334" s="56">
        <f>Worksheet!AA336</f>
        <v>0</v>
      </c>
      <c r="G334" s="56"/>
      <c r="H334" s="56">
        <f>Worksheet!AB336</f>
        <v>848168.98</v>
      </c>
      <c r="I334" s="56"/>
      <c r="J334" s="56">
        <f>Worksheet!AB336-Worksheet!S336</f>
        <v>27592.979999999981</v>
      </c>
      <c r="K334" s="56"/>
      <c r="L334" s="56">
        <f>Worksheet!AL336</f>
        <v>50237.19</v>
      </c>
      <c r="M334" s="11"/>
      <c r="N334" s="56">
        <f>Worksheet!AQ336</f>
        <v>893119.94</v>
      </c>
      <c r="O334" s="56"/>
      <c r="P334" s="56">
        <f>Worksheet!AR336</f>
        <v>0</v>
      </c>
      <c r="Q334" s="56"/>
      <c r="R334" s="56">
        <f>Worksheet!AS336</f>
        <v>893119.94</v>
      </c>
      <c r="S334" s="56"/>
      <c r="T334" s="56">
        <f t="shared" si="5"/>
        <v>44950.959999999963</v>
      </c>
      <c r="U334" s="56"/>
      <c r="V334" s="56">
        <f>Worksheet!BC336</f>
        <v>52878.81</v>
      </c>
    </row>
    <row r="335" spans="1:22" x14ac:dyDescent="0.2">
      <c r="A335" s="7">
        <f>Worksheet!A337</f>
        <v>6957</v>
      </c>
      <c r="B335" s="48" t="str">
        <f>Worksheet!B337</f>
        <v>West Des Moines</v>
      </c>
      <c r="D335" s="56">
        <f>Worksheet!Z337</f>
        <v>4653857.63</v>
      </c>
      <c r="E335" s="56"/>
      <c r="F335" s="56">
        <f>Worksheet!AA337</f>
        <v>0</v>
      </c>
      <c r="G335" s="56"/>
      <c r="H335" s="56">
        <f>Worksheet!AB337</f>
        <v>4653857.63</v>
      </c>
      <c r="I335" s="56"/>
      <c r="J335" s="56">
        <f>Worksheet!AB337-Worksheet!S337</f>
        <v>214093.62999999989</v>
      </c>
      <c r="K335" s="56"/>
      <c r="L335" s="56">
        <f>Worksheet!AL337</f>
        <v>217730.86</v>
      </c>
      <c r="M335" s="11"/>
      <c r="N335" s="56">
        <f>Worksheet!AQ337</f>
        <v>4969803.71</v>
      </c>
      <c r="O335" s="56"/>
      <c r="P335" s="56">
        <f>Worksheet!AR337</f>
        <v>0</v>
      </c>
      <c r="Q335" s="56"/>
      <c r="R335" s="56">
        <f>Worksheet!AS337</f>
        <v>4969803.71</v>
      </c>
      <c r="S335" s="56"/>
      <c r="T335" s="56">
        <f t="shared" si="5"/>
        <v>315946.08000000007</v>
      </c>
      <c r="U335" s="56"/>
      <c r="V335" s="56">
        <f>Worksheet!BC337</f>
        <v>234453.35</v>
      </c>
    </row>
    <row r="336" spans="1:22" x14ac:dyDescent="0.2">
      <c r="A336" s="7">
        <f>Worksheet!A338</f>
        <v>5922</v>
      </c>
      <c r="B336" s="57" t="str">
        <f>Worksheet!B338</f>
        <v>West Fork CSD</v>
      </c>
      <c r="C336" s="11"/>
      <c r="D336" s="58">
        <f>Worksheet!Z338</f>
        <v>424527.93</v>
      </c>
      <c r="E336" s="58"/>
      <c r="F336" s="58">
        <f>Worksheet!AA338</f>
        <v>0</v>
      </c>
      <c r="G336" s="58"/>
      <c r="H336" s="58">
        <f>Worksheet!AB338</f>
        <v>424527.93</v>
      </c>
      <c r="I336" s="58"/>
      <c r="J336" s="58">
        <f>Worksheet!AB338-Worksheet!S338</f>
        <v>7384.929999999993</v>
      </c>
      <c r="K336" s="58"/>
      <c r="L336" s="58">
        <f>Worksheet!AL338</f>
        <v>28771.67</v>
      </c>
      <c r="M336" s="11"/>
      <c r="N336" s="58">
        <f>Worksheet!AQ338</f>
        <v>456302.78</v>
      </c>
      <c r="O336" s="58"/>
      <c r="P336" s="58">
        <f>Worksheet!AR338</f>
        <v>0</v>
      </c>
      <c r="Q336" s="58"/>
      <c r="R336" s="58">
        <f>Worksheet!AS338</f>
        <v>456302.78</v>
      </c>
      <c r="S336" s="58"/>
      <c r="T336" s="58">
        <f t="shared" si="5"/>
        <v>31774.850000000035</v>
      </c>
      <c r="U336" s="58"/>
      <c r="V336" s="58">
        <f>Worksheet!BC338</f>
        <v>30699.759999999998</v>
      </c>
    </row>
    <row r="337" spans="1:22" x14ac:dyDescent="0.2">
      <c r="A337" s="7">
        <f>Worksheet!A339</f>
        <v>819</v>
      </c>
      <c r="B337" s="48" t="str">
        <f>Worksheet!B339</f>
        <v>West Hancock</v>
      </c>
      <c r="D337" s="56">
        <f>Worksheet!Z339</f>
        <v>332569.94</v>
      </c>
      <c r="E337" s="56"/>
      <c r="F337" s="56">
        <f>Worksheet!AA339</f>
        <v>2008.0599999999977</v>
      </c>
      <c r="G337" s="56"/>
      <c r="H337" s="56">
        <f>Worksheet!AB339</f>
        <v>334578</v>
      </c>
      <c r="I337" s="56"/>
      <c r="J337" s="56">
        <f>Worksheet!AB339-Worksheet!S339</f>
        <v>0</v>
      </c>
      <c r="K337" s="56"/>
      <c r="L337" s="56">
        <f>Worksheet!AL339</f>
        <v>23984</v>
      </c>
      <c r="M337" s="11"/>
      <c r="N337" s="56">
        <f>Worksheet!AQ339</f>
        <v>376760.14</v>
      </c>
      <c r="O337" s="56"/>
      <c r="P337" s="56">
        <f>Worksheet!AR339</f>
        <v>0</v>
      </c>
      <c r="Q337" s="56"/>
      <c r="R337" s="56">
        <f>Worksheet!AS339</f>
        <v>376760.14</v>
      </c>
      <c r="S337" s="56"/>
      <c r="T337" s="56">
        <f t="shared" si="5"/>
        <v>42182.140000000014</v>
      </c>
      <c r="U337" s="56"/>
      <c r="V337" s="56">
        <f>Worksheet!BC339</f>
        <v>26169.98</v>
      </c>
    </row>
    <row r="338" spans="1:22" x14ac:dyDescent="0.2">
      <c r="A338" s="7">
        <f>Worksheet!A340</f>
        <v>6969</v>
      </c>
      <c r="B338" s="48" t="str">
        <f>Worksheet!B340</f>
        <v>West Harrison</v>
      </c>
      <c r="D338" s="56">
        <f>Worksheet!Z340</f>
        <v>230188.05</v>
      </c>
      <c r="E338" s="56"/>
      <c r="F338" s="56">
        <f>Worksheet!AA340</f>
        <v>1932.9500000000116</v>
      </c>
      <c r="G338" s="56"/>
      <c r="H338" s="56">
        <f>Worksheet!AB340</f>
        <v>232121</v>
      </c>
      <c r="I338" s="56"/>
      <c r="J338" s="56">
        <f>Worksheet!AB340-Worksheet!S340</f>
        <v>0</v>
      </c>
      <c r="K338" s="56"/>
      <c r="L338" s="56">
        <f>Worksheet!AL340</f>
        <v>14377</v>
      </c>
      <c r="M338" s="11"/>
      <c r="N338" s="56">
        <f>Worksheet!AQ340</f>
        <v>240946.95</v>
      </c>
      <c r="O338" s="56"/>
      <c r="P338" s="56">
        <f>Worksheet!AR340</f>
        <v>0</v>
      </c>
      <c r="Q338" s="56"/>
      <c r="R338" s="56">
        <f>Worksheet!AS340</f>
        <v>240946.95</v>
      </c>
      <c r="S338" s="56"/>
      <c r="T338" s="56">
        <f t="shared" si="5"/>
        <v>8825.9500000000116</v>
      </c>
      <c r="U338" s="56"/>
      <c r="V338" s="56">
        <f>Worksheet!BC340</f>
        <v>14726.81</v>
      </c>
    </row>
    <row r="339" spans="1:22" x14ac:dyDescent="0.2">
      <c r="A339" s="7">
        <f>Worksheet!A341</f>
        <v>6975</v>
      </c>
      <c r="B339" s="48" t="str">
        <f>Worksheet!B341</f>
        <v>West Liberty</v>
      </c>
      <c r="D339" s="56">
        <f>Worksheet!Z341</f>
        <v>653035.35</v>
      </c>
      <c r="E339" s="56"/>
      <c r="F339" s="56">
        <f>Worksheet!AA341</f>
        <v>0</v>
      </c>
      <c r="G339" s="56"/>
      <c r="H339" s="56">
        <f>Worksheet!AB341</f>
        <v>653035.35</v>
      </c>
      <c r="I339" s="56"/>
      <c r="J339" s="56">
        <f>Worksheet!AB341-Worksheet!S341</f>
        <v>3220.3499999999767</v>
      </c>
      <c r="K339" s="56"/>
      <c r="L339" s="56">
        <f>Worksheet!AL341</f>
        <v>33079.42</v>
      </c>
      <c r="M339" s="11"/>
      <c r="N339" s="56">
        <f>Worksheet!AQ341</f>
        <v>719464.8</v>
      </c>
      <c r="O339" s="56"/>
      <c r="P339" s="56">
        <f>Worksheet!AR341</f>
        <v>0</v>
      </c>
      <c r="Q339" s="56"/>
      <c r="R339" s="56">
        <f>Worksheet!AS341</f>
        <v>719464.8</v>
      </c>
      <c r="S339" s="56"/>
      <c r="T339" s="56">
        <f t="shared" si="5"/>
        <v>66429.45000000007</v>
      </c>
      <c r="U339" s="56"/>
      <c r="V339" s="56">
        <f>Worksheet!BC341</f>
        <v>36483.050000000003</v>
      </c>
    </row>
    <row r="340" spans="1:22" x14ac:dyDescent="0.2">
      <c r="A340" s="7">
        <f>Worksheet!A342</f>
        <v>6983</v>
      </c>
      <c r="B340" s="48" t="str">
        <f>Worksheet!B342</f>
        <v>West Lyon</v>
      </c>
      <c r="D340" s="56">
        <f>Worksheet!Z342</f>
        <v>432961.77</v>
      </c>
      <c r="E340" s="56"/>
      <c r="F340" s="56">
        <f>Worksheet!AA342</f>
        <v>0</v>
      </c>
      <c r="G340" s="56"/>
      <c r="H340" s="56">
        <f>Worksheet!AB342</f>
        <v>432961.77</v>
      </c>
      <c r="I340" s="56"/>
      <c r="J340" s="56">
        <f>Worksheet!AB342-Worksheet!S342</f>
        <v>38797.770000000019</v>
      </c>
      <c r="K340" s="56"/>
      <c r="L340" s="56">
        <f>Worksheet!AL342</f>
        <v>26406.48</v>
      </c>
      <c r="M340" s="11"/>
      <c r="N340" s="56">
        <f>Worksheet!AQ342</f>
        <v>471451.42</v>
      </c>
      <c r="O340" s="56"/>
      <c r="P340" s="56">
        <f>Worksheet!AR342</f>
        <v>0</v>
      </c>
      <c r="Q340" s="56"/>
      <c r="R340" s="56">
        <f>Worksheet!AS342</f>
        <v>471451.42</v>
      </c>
      <c r="S340" s="56"/>
      <c r="T340" s="56">
        <f t="shared" si="5"/>
        <v>38489.649999999965</v>
      </c>
      <c r="U340" s="56"/>
      <c r="V340" s="56">
        <f>Worksheet!BC342</f>
        <v>28604.080000000002</v>
      </c>
    </row>
    <row r="341" spans="1:22" x14ac:dyDescent="0.2">
      <c r="A341" s="7">
        <f>Worksheet!A343</f>
        <v>6985</v>
      </c>
      <c r="B341" s="57" t="str">
        <f>Worksheet!B343</f>
        <v>West Marshall</v>
      </c>
      <c r="C341" s="11"/>
      <c r="D341" s="58">
        <f>Worksheet!Z343</f>
        <v>462478.65</v>
      </c>
      <c r="E341" s="58"/>
      <c r="F341" s="58">
        <f>Worksheet!AA343</f>
        <v>0</v>
      </c>
      <c r="G341" s="58"/>
      <c r="H341" s="58">
        <f>Worksheet!AB343</f>
        <v>462478.65</v>
      </c>
      <c r="I341" s="58"/>
      <c r="J341" s="58">
        <f>Worksheet!AB343-Worksheet!S343</f>
        <v>8030.6500000000233</v>
      </c>
      <c r="K341" s="58"/>
      <c r="L341" s="58">
        <f>Worksheet!AL343</f>
        <v>33912.29</v>
      </c>
      <c r="M341" s="11"/>
      <c r="N341" s="58">
        <f>Worksheet!AQ343</f>
        <v>488364.87</v>
      </c>
      <c r="O341" s="58"/>
      <c r="P341" s="58">
        <f>Worksheet!AR343</f>
        <v>0</v>
      </c>
      <c r="Q341" s="58"/>
      <c r="R341" s="58">
        <f>Worksheet!AS343</f>
        <v>488364.87</v>
      </c>
      <c r="S341" s="58"/>
      <c r="T341" s="58">
        <f t="shared" si="5"/>
        <v>25886.219999999972</v>
      </c>
      <c r="U341" s="58"/>
      <c r="V341" s="58">
        <f>Worksheet!BC343</f>
        <v>35509.71</v>
      </c>
    </row>
    <row r="342" spans="1:22" x14ac:dyDescent="0.2">
      <c r="A342" s="7">
        <f>Worksheet!A344</f>
        <v>6987</v>
      </c>
      <c r="B342" s="48" t="str">
        <f>Worksheet!B344</f>
        <v>West Monona</v>
      </c>
      <c r="D342" s="56">
        <f>Worksheet!Z344</f>
        <v>391237.23</v>
      </c>
      <c r="E342" s="56"/>
      <c r="F342" s="56">
        <f>Worksheet!AA344</f>
        <v>0</v>
      </c>
      <c r="G342" s="56"/>
      <c r="H342" s="56">
        <f>Worksheet!AB344</f>
        <v>391237.23</v>
      </c>
      <c r="I342" s="56"/>
      <c r="J342" s="56">
        <f>Worksheet!AB344-Worksheet!S344</f>
        <v>5295.2299999999814</v>
      </c>
      <c r="K342" s="56"/>
      <c r="L342" s="56">
        <f>Worksheet!AL344</f>
        <v>23223.55</v>
      </c>
      <c r="M342" s="11"/>
      <c r="N342" s="56">
        <f>Worksheet!AQ344</f>
        <v>431731.51</v>
      </c>
      <c r="O342" s="56"/>
      <c r="P342" s="56">
        <f>Worksheet!AR344</f>
        <v>0</v>
      </c>
      <c r="Q342" s="56"/>
      <c r="R342" s="56">
        <f>Worksheet!AS344</f>
        <v>431731.51</v>
      </c>
      <c r="S342" s="56"/>
      <c r="T342" s="56">
        <f t="shared" si="5"/>
        <v>40494.280000000028</v>
      </c>
      <c r="U342" s="56"/>
      <c r="V342" s="56">
        <f>Worksheet!BC344</f>
        <v>25475.45</v>
      </c>
    </row>
    <row r="343" spans="1:22" x14ac:dyDescent="0.2">
      <c r="A343" s="7">
        <f>Worksheet!A345</f>
        <v>6990</v>
      </c>
      <c r="B343" s="48" t="str">
        <f>Worksheet!B345</f>
        <v>West Sioux</v>
      </c>
      <c r="D343" s="56">
        <f>Worksheet!Z345</f>
        <v>420827.72</v>
      </c>
      <c r="E343" s="56"/>
      <c r="F343" s="56">
        <f>Worksheet!AA345</f>
        <v>0</v>
      </c>
      <c r="G343" s="56"/>
      <c r="H343" s="56">
        <f>Worksheet!AB345</f>
        <v>420827.72</v>
      </c>
      <c r="I343" s="56"/>
      <c r="J343" s="56">
        <f>Worksheet!AB345-Worksheet!S345</f>
        <v>52689.719999999972</v>
      </c>
      <c r="K343" s="56"/>
      <c r="L343" s="56">
        <f>Worksheet!AL345</f>
        <v>23901.759999999998</v>
      </c>
      <c r="M343" s="11"/>
      <c r="N343" s="56">
        <f>Worksheet!AQ345</f>
        <v>381147.37</v>
      </c>
      <c r="O343" s="56"/>
      <c r="P343" s="56">
        <f>Worksheet!AR345</f>
        <v>39680.349999999977</v>
      </c>
      <c r="Q343" s="56"/>
      <c r="R343" s="56">
        <f>Worksheet!AS345</f>
        <v>420827.72</v>
      </c>
      <c r="S343" s="56"/>
      <c r="T343" s="56">
        <f t="shared" si="5"/>
        <v>0</v>
      </c>
      <c r="U343" s="56"/>
      <c r="V343" s="56">
        <f>Worksheet!BC345</f>
        <v>23901.759999999998</v>
      </c>
    </row>
    <row r="344" spans="1:22" x14ac:dyDescent="0.2">
      <c r="A344" s="7">
        <f>Worksheet!A346</f>
        <v>6961</v>
      </c>
      <c r="B344" s="48" t="str">
        <f>Worksheet!B346</f>
        <v>Western Dubuque</v>
      </c>
      <c r="D344" s="56">
        <f>Worksheet!Z346</f>
        <v>1587353.72</v>
      </c>
      <c r="E344" s="56"/>
      <c r="F344" s="56">
        <f>Worksheet!AA346</f>
        <v>0</v>
      </c>
      <c r="G344" s="56"/>
      <c r="H344" s="56">
        <f>Worksheet!AB346</f>
        <v>1587353.72</v>
      </c>
      <c r="I344" s="56"/>
      <c r="J344" s="56">
        <f>Worksheet!AB346-Worksheet!S346</f>
        <v>91424.719999999972</v>
      </c>
      <c r="K344" s="56"/>
      <c r="L344" s="56">
        <f>Worksheet!AL346</f>
        <v>96644.92</v>
      </c>
      <c r="M344" s="11"/>
      <c r="N344" s="56">
        <f>Worksheet!AQ346</f>
        <v>1679981.5</v>
      </c>
      <c r="O344" s="56"/>
      <c r="P344" s="56">
        <f>Worksheet!AR346</f>
        <v>0</v>
      </c>
      <c r="Q344" s="56"/>
      <c r="R344" s="56">
        <f>Worksheet!AS346</f>
        <v>1679981.5</v>
      </c>
      <c r="S344" s="56"/>
      <c r="T344" s="56">
        <f t="shared" si="5"/>
        <v>92627.780000000028</v>
      </c>
      <c r="U344" s="56"/>
      <c r="V344" s="56">
        <f>Worksheet!BC346</f>
        <v>102142.74</v>
      </c>
    </row>
    <row r="345" spans="1:22" x14ac:dyDescent="0.2">
      <c r="A345" s="7">
        <f>Worksheet!A347</f>
        <v>6992</v>
      </c>
      <c r="B345" s="48" t="str">
        <f>Worksheet!B347</f>
        <v>Westwood</v>
      </c>
      <c r="D345" s="56">
        <f>Worksheet!Z347</f>
        <v>312044.28000000003</v>
      </c>
      <c r="E345" s="56"/>
      <c r="F345" s="56">
        <f>Worksheet!AA347</f>
        <v>0</v>
      </c>
      <c r="G345" s="56"/>
      <c r="H345" s="56">
        <f>Worksheet!AB347</f>
        <v>312044.28000000003</v>
      </c>
      <c r="I345" s="56"/>
      <c r="J345" s="56">
        <f>Worksheet!AB347-Worksheet!S347</f>
        <v>11259.280000000028</v>
      </c>
      <c r="K345" s="56"/>
      <c r="L345" s="56">
        <f>Worksheet!AL347</f>
        <v>17956.63</v>
      </c>
      <c r="M345" s="11"/>
      <c r="N345" s="56">
        <f>Worksheet!AQ347</f>
        <v>306087.14</v>
      </c>
      <c r="O345" s="56"/>
      <c r="P345" s="56">
        <f>Worksheet!AR347</f>
        <v>5957.140000000014</v>
      </c>
      <c r="Q345" s="56"/>
      <c r="R345" s="56">
        <f>Worksheet!AS347</f>
        <v>312044.28000000003</v>
      </c>
      <c r="S345" s="56"/>
      <c r="T345" s="56">
        <f t="shared" si="5"/>
        <v>0</v>
      </c>
      <c r="U345" s="56"/>
      <c r="V345" s="56">
        <f>Worksheet!BC347</f>
        <v>17956.63</v>
      </c>
    </row>
    <row r="346" spans="1:22" x14ac:dyDescent="0.2">
      <c r="A346" s="7">
        <f>Worksheet!A348</f>
        <v>7002</v>
      </c>
      <c r="B346" s="57" t="str">
        <f>Worksheet!B348</f>
        <v>Whiting</v>
      </c>
      <c r="C346" s="11"/>
      <c r="D346" s="58">
        <f>Worksheet!Z348</f>
        <v>132126.29999999999</v>
      </c>
      <c r="E346" s="58"/>
      <c r="F346" s="58">
        <f>Worksheet!AA348</f>
        <v>0</v>
      </c>
      <c r="G346" s="58"/>
      <c r="H346" s="58">
        <f>Worksheet!AB348</f>
        <v>132126.29999999999</v>
      </c>
      <c r="I346" s="58"/>
      <c r="J346" s="58">
        <f>Worksheet!AB348-Worksheet!S348</f>
        <v>12547.299999999988</v>
      </c>
      <c r="K346" s="58"/>
      <c r="L346" s="58">
        <f>Worksheet!AL348</f>
        <v>6458.36</v>
      </c>
      <c r="M346" s="11"/>
      <c r="N346" s="58">
        <f>Worksheet!AQ348</f>
        <v>117481.46</v>
      </c>
      <c r="O346" s="58"/>
      <c r="P346" s="58">
        <f>Worksheet!AR348</f>
        <v>14644.839999999982</v>
      </c>
      <c r="Q346" s="58"/>
      <c r="R346" s="58">
        <f>Worksheet!AS348</f>
        <v>132126.29999999999</v>
      </c>
      <c r="S346" s="58"/>
      <c r="T346" s="58">
        <f t="shared" si="5"/>
        <v>0</v>
      </c>
      <c r="U346" s="58"/>
      <c r="V346" s="58">
        <f>Worksheet!BC348</f>
        <v>6458.36</v>
      </c>
    </row>
    <row r="347" spans="1:22" x14ac:dyDescent="0.2">
      <c r="A347" s="7">
        <f>Worksheet!A349</f>
        <v>7029</v>
      </c>
      <c r="B347" s="48" t="str">
        <f>Worksheet!B349</f>
        <v>Williamsburg</v>
      </c>
      <c r="D347" s="56">
        <f>Worksheet!Z349</f>
        <v>615513.30000000005</v>
      </c>
      <c r="E347" s="56"/>
      <c r="F347" s="56">
        <f>Worksheet!AA349</f>
        <v>0</v>
      </c>
      <c r="G347" s="56"/>
      <c r="H347" s="56">
        <f>Worksheet!AB349</f>
        <v>615513.30000000005</v>
      </c>
      <c r="I347" s="56"/>
      <c r="J347" s="56">
        <f>Worksheet!AB349-Worksheet!S349</f>
        <v>41041.300000000047</v>
      </c>
      <c r="K347" s="56"/>
      <c r="L347" s="56">
        <f>Worksheet!AL349</f>
        <v>31789.69</v>
      </c>
      <c r="M347" s="11"/>
      <c r="N347" s="56">
        <f>Worksheet!AQ349</f>
        <v>623151.46</v>
      </c>
      <c r="O347" s="56"/>
      <c r="P347" s="56">
        <f>Worksheet!AR349</f>
        <v>0</v>
      </c>
      <c r="Q347" s="56"/>
      <c r="R347" s="56">
        <f>Worksheet!AS349</f>
        <v>623151.46</v>
      </c>
      <c r="S347" s="56"/>
      <c r="T347" s="56">
        <f t="shared" si="5"/>
        <v>7638.1599999999162</v>
      </c>
      <c r="U347" s="56"/>
      <c r="V347" s="56">
        <f>Worksheet!BC349</f>
        <v>32431.35</v>
      </c>
    </row>
    <row r="348" spans="1:22" x14ac:dyDescent="0.2">
      <c r="A348" s="7">
        <f>Worksheet!A350</f>
        <v>7038</v>
      </c>
      <c r="B348" s="48" t="str">
        <f>Worksheet!B350</f>
        <v>Wilton</v>
      </c>
      <c r="D348" s="56">
        <f>Worksheet!Z350</f>
        <v>427355.96</v>
      </c>
      <c r="E348" s="56"/>
      <c r="F348" s="56">
        <f>Worksheet!AA350</f>
        <v>0</v>
      </c>
      <c r="G348" s="56"/>
      <c r="H348" s="56">
        <f>Worksheet!AB350</f>
        <v>427355.96</v>
      </c>
      <c r="I348" s="56"/>
      <c r="J348" s="56">
        <f>Worksheet!AB350-Worksheet!S350</f>
        <v>6400.960000000021</v>
      </c>
      <c r="K348" s="56"/>
      <c r="L348" s="56">
        <f>Worksheet!AL350</f>
        <v>21149.9</v>
      </c>
      <c r="M348" s="11"/>
      <c r="N348" s="56">
        <f>Worksheet!AQ350</f>
        <v>434429.65</v>
      </c>
      <c r="O348" s="56"/>
      <c r="P348" s="56">
        <f>Worksheet!AR350</f>
        <v>0</v>
      </c>
      <c r="Q348" s="56"/>
      <c r="R348" s="56">
        <f>Worksheet!AS350</f>
        <v>434429.65</v>
      </c>
      <c r="S348" s="56"/>
      <c r="T348" s="56">
        <f t="shared" si="5"/>
        <v>7073.6900000000023</v>
      </c>
      <c r="U348" s="56"/>
      <c r="V348" s="56">
        <f>Worksheet!BC350</f>
        <v>21712.6</v>
      </c>
    </row>
    <row r="349" spans="1:22" x14ac:dyDescent="0.2">
      <c r="A349" s="7">
        <f>Worksheet!A351</f>
        <v>7047</v>
      </c>
      <c r="B349" s="48" t="str">
        <f>Worksheet!B351</f>
        <v>Winfield-Mt Union</v>
      </c>
      <c r="D349" s="56">
        <f>Worksheet!Z351</f>
        <v>212250</v>
      </c>
      <c r="E349" s="56"/>
      <c r="F349" s="56">
        <f>Worksheet!AA351</f>
        <v>0</v>
      </c>
      <c r="G349" s="56"/>
      <c r="H349" s="56">
        <f>Worksheet!AB351</f>
        <v>212250</v>
      </c>
      <c r="I349" s="56"/>
      <c r="J349" s="56">
        <f>Worksheet!AB351-Worksheet!S351</f>
        <v>14793</v>
      </c>
      <c r="K349" s="56"/>
      <c r="L349" s="56">
        <f>Worksheet!AL351</f>
        <v>11241.98</v>
      </c>
      <c r="M349" s="11"/>
      <c r="N349" s="56">
        <f>Worksheet!AQ351</f>
        <v>202391.32</v>
      </c>
      <c r="O349" s="56"/>
      <c r="P349" s="56">
        <f>Worksheet!AR351</f>
        <v>9858.679999999993</v>
      </c>
      <c r="Q349" s="56"/>
      <c r="R349" s="56">
        <f>Worksheet!AS351</f>
        <v>212250</v>
      </c>
      <c r="S349" s="56"/>
      <c r="T349" s="56">
        <f t="shared" si="5"/>
        <v>0</v>
      </c>
      <c r="U349" s="56"/>
      <c r="V349" s="56">
        <f>Worksheet!BC351</f>
        <v>11241.98</v>
      </c>
    </row>
    <row r="350" spans="1:22" x14ac:dyDescent="0.2">
      <c r="A350" s="7">
        <f>Worksheet!A352</f>
        <v>7056</v>
      </c>
      <c r="B350" s="48" t="str">
        <f>Worksheet!B352</f>
        <v>Winterset</v>
      </c>
      <c r="D350" s="56">
        <f>Worksheet!Z352</f>
        <v>886913.65</v>
      </c>
      <c r="E350" s="56"/>
      <c r="F350" s="56">
        <f>Worksheet!AA352</f>
        <v>0</v>
      </c>
      <c r="G350" s="56"/>
      <c r="H350" s="56">
        <f>Worksheet!AB352</f>
        <v>886913.65</v>
      </c>
      <c r="I350" s="56"/>
      <c r="J350" s="56">
        <f>Worksheet!AB352-Worksheet!S352</f>
        <v>33695.650000000023</v>
      </c>
      <c r="K350" s="56"/>
      <c r="L350" s="56">
        <f>Worksheet!AL352</f>
        <v>41103.230000000003</v>
      </c>
      <c r="M350" s="11"/>
      <c r="N350" s="56">
        <f>Worksheet!AQ352</f>
        <v>944792.35</v>
      </c>
      <c r="O350" s="56"/>
      <c r="P350" s="56">
        <f>Worksheet!AR352</f>
        <v>0</v>
      </c>
      <c r="Q350" s="56"/>
      <c r="R350" s="56">
        <f>Worksheet!AS352</f>
        <v>944792.35</v>
      </c>
      <c r="S350" s="56"/>
      <c r="T350" s="56">
        <f t="shared" si="5"/>
        <v>57878.699999999953</v>
      </c>
      <c r="U350" s="56"/>
      <c r="V350" s="56">
        <f>Worksheet!BC352</f>
        <v>44184.5</v>
      </c>
    </row>
    <row r="351" spans="1:22" x14ac:dyDescent="0.2">
      <c r="A351" s="7">
        <f>Worksheet!A353</f>
        <v>7083</v>
      </c>
      <c r="B351" s="57" t="str">
        <f>Worksheet!B353</f>
        <v>Woden-Crystal Lake</v>
      </c>
      <c r="C351" s="11"/>
      <c r="D351" s="58">
        <f>Worksheet!Z353</f>
        <v>68389.740000000005</v>
      </c>
      <c r="E351" s="58"/>
      <c r="F351" s="58">
        <f>Worksheet!AA353</f>
        <v>0</v>
      </c>
      <c r="G351" s="58"/>
      <c r="H351" s="58">
        <f>Worksheet!AB353</f>
        <v>68389.740000000005</v>
      </c>
      <c r="I351" s="58"/>
      <c r="J351" s="58">
        <f>Worksheet!AB353-Worksheet!S353</f>
        <v>4038.7400000000052</v>
      </c>
      <c r="K351" s="58"/>
      <c r="L351" s="58">
        <f>Worksheet!AL353</f>
        <v>4468.32</v>
      </c>
      <c r="M351" s="11"/>
      <c r="N351" s="58">
        <f>Worksheet!AQ353</f>
        <v>60899.16</v>
      </c>
      <c r="O351" s="58"/>
      <c r="P351" s="58">
        <f>Worksheet!AR353</f>
        <v>7490.5800000000017</v>
      </c>
      <c r="Q351" s="58"/>
      <c r="R351" s="58">
        <f>Worksheet!AS353</f>
        <v>68389.740000000005</v>
      </c>
      <c r="S351" s="58"/>
      <c r="T351" s="58">
        <f t="shared" si="5"/>
        <v>0</v>
      </c>
      <c r="U351" s="58"/>
      <c r="V351" s="58">
        <f>Worksheet!BC353</f>
        <v>4468.32</v>
      </c>
    </row>
    <row r="352" spans="1:22" x14ac:dyDescent="0.2">
      <c r="A352" s="7">
        <f>Worksheet!A354</f>
        <v>7092</v>
      </c>
      <c r="B352" s="48" t="str">
        <f>Worksheet!B354</f>
        <v>Woodbine</v>
      </c>
      <c r="D352" s="56">
        <f>Worksheet!Z354</f>
        <v>255092.83</v>
      </c>
      <c r="E352" s="56"/>
      <c r="F352" s="56">
        <f>Worksheet!AA354</f>
        <v>0</v>
      </c>
      <c r="G352" s="56"/>
      <c r="H352" s="56">
        <f>Worksheet!AB354</f>
        <v>255092.83</v>
      </c>
      <c r="I352" s="56"/>
      <c r="J352" s="56">
        <f>Worksheet!AB354-Worksheet!S354</f>
        <v>3313.8299999999872</v>
      </c>
      <c r="K352" s="56"/>
      <c r="L352" s="56">
        <f>Worksheet!AL354</f>
        <v>13698.86</v>
      </c>
      <c r="M352" s="11"/>
      <c r="N352" s="56">
        <f>Worksheet!AQ354</f>
        <v>277973.32</v>
      </c>
      <c r="O352" s="56"/>
      <c r="P352" s="56">
        <f>Worksheet!AR354</f>
        <v>0</v>
      </c>
      <c r="Q352" s="56"/>
      <c r="R352" s="56">
        <f>Worksheet!AS354</f>
        <v>277973.32</v>
      </c>
      <c r="S352" s="56"/>
      <c r="T352" s="56">
        <f t="shared" si="5"/>
        <v>22880.49000000002</v>
      </c>
      <c r="U352" s="56"/>
      <c r="V352" s="56">
        <f>Worksheet!BC354</f>
        <v>14914.98</v>
      </c>
    </row>
    <row r="353" spans="1:22" x14ac:dyDescent="0.2">
      <c r="A353" s="7">
        <f>Worksheet!A355</f>
        <v>7098</v>
      </c>
      <c r="B353" s="48" t="str">
        <f>Worksheet!B355</f>
        <v>Woodbury Central</v>
      </c>
      <c r="D353" s="56">
        <f>Worksheet!Z355</f>
        <v>318785.57</v>
      </c>
      <c r="E353" s="56"/>
      <c r="F353" s="56">
        <f>Worksheet!AA355</f>
        <v>0</v>
      </c>
      <c r="G353" s="56"/>
      <c r="H353" s="56">
        <f>Worksheet!AB355</f>
        <v>318785.57</v>
      </c>
      <c r="I353" s="56"/>
      <c r="J353" s="56">
        <f>Worksheet!AB355-Worksheet!S355</f>
        <v>7400.570000000007</v>
      </c>
      <c r="K353" s="56"/>
      <c r="L353" s="56">
        <f>Worksheet!AL355</f>
        <v>18732.13</v>
      </c>
      <c r="M353" s="11"/>
      <c r="N353" s="56">
        <f>Worksheet!AQ355</f>
        <v>326781.49</v>
      </c>
      <c r="O353" s="56"/>
      <c r="P353" s="56">
        <f>Worksheet!AR355</f>
        <v>0</v>
      </c>
      <c r="Q353" s="56"/>
      <c r="R353" s="56">
        <f>Worksheet!AS355</f>
        <v>326781.49</v>
      </c>
      <c r="S353" s="56"/>
      <c r="T353" s="56">
        <f t="shared" si="5"/>
        <v>7995.9199999999837</v>
      </c>
      <c r="U353" s="56"/>
      <c r="V353" s="56">
        <f>Worksheet!BC355</f>
        <v>19261.009999999998</v>
      </c>
    </row>
    <row r="354" spans="1:22" x14ac:dyDescent="0.2">
      <c r="A354" s="7">
        <f>Worksheet!A356</f>
        <v>7110</v>
      </c>
      <c r="B354" s="48" t="str">
        <f>Worksheet!B356</f>
        <v>Woodward-Granger</v>
      </c>
      <c r="D354" s="56">
        <f>Worksheet!Z356</f>
        <v>454040.81</v>
      </c>
      <c r="E354" s="56"/>
      <c r="F354" s="56">
        <f>Worksheet!AA356</f>
        <v>0</v>
      </c>
      <c r="G354" s="56"/>
      <c r="H354" s="56">
        <f>Worksheet!AB356</f>
        <v>454040.81</v>
      </c>
      <c r="I354" s="56"/>
      <c r="J354" s="56">
        <f>Worksheet!AB356-Worksheet!S356</f>
        <v>19335.809999999998</v>
      </c>
      <c r="K354" s="56"/>
      <c r="L354" s="56">
        <f>Worksheet!AL356</f>
        <v>20320.830000000002</v>
      </c>
      <c r="M354" s="11"/>
      <c r="N354" s="56">
        <f>Worksheet!AQ356</f>
        <v>521905.89</v>
      </c>
      <c r="O354" s="56"/>
      <c r="P354" s="56">
        <f>Worksheet!AR356</f>
        <v>0</v>
      </c>
      <c r="Q354" s="56"/>
      <c r="R354" s="56">
        <f>Worksheet!AS356</f>
        <v>521905.89</v>
      </c>
      <c r="S354" s="56"/>
      <c r="T354" s="56">
        <f t="shared" si="5"/>
        <v>67865.080000000016</v>
      </c>
      <c r="U354" s="56"/>
      <c r="V354" s="56">
        <f>Worksheet!BC356</f>
        <v>23434.2</v>
      </c>
    </row>
    <row r="355" spans="1:22" ht="5.25" customHeight="1" x14ac:dyDescent="0.2">
      <c r="M355" s="11"/>
    </row>
    <row r="356" spans="1:22" s="9" customFormat="1" ht="13.5" thickBot="1" x14ac:dyDescent="0.25">
      <c r="B356" s="10" t="s">
        <v>101</v>
      </c>
      <c r="D356" s="60">
        <f>SUM(D7:D355)</f>
        <v>256384777.80999991</v>
      </c>
      <c r="F356" s="60">
        <f>SUM(F7:F355)</f>
        <v>254865.22999999998</v>
      </c>
      <c r="H356" s="60">
        <f>SUM(H7:H355)</f>
        <v>256639643.03999999</v>
      </c>
      <c r="J356" s="60">
        <f>SUM(J7:J355)</f>
        <v>11404420.040000012</v>
      </c>
      <c r="L356" s="60">
        <f>SUM(L7:L355)</f>
        <v>14460620.539999995</v>
      </c>
      <c r="M356" s="59"/>
      <c r="N356" s="60">
        <f>SUM(N7:N355)</f>
        <v>266743266.48000002</v>
      </c>
      <c r="P356" s="60">
        <f>SUM(P7:P355)</f>
        <v>1446830.8299999991</v>
      </c>
      <c r="R356" s="60">
        <f>SUM(R7:R355)</f>
        <v>268190097.31</v>
      </c>
      <c r="T356" s="60">
        <f>SUM(T7:T355)</f>
        <v>11550454.269999988</v>
      </c>
      <c r="V356" s="60">
        <f>SUM(V7:V355)</f>
        <v>15128518.64999998</v>
      </c>
    </row>
    <row r="357" spans="1:22" ht="13.5" thickTop="1" x14ac:dyDescent="0.2"/>
    <row r="358" spans="1:22" x14ac:dyDescent="0.2">
      <c r="B358" s="61" t="s">
        <v>85</v>
      </c>
    </row>
    <row r="359" spans="1:22" x14ac:dyDescent="0.2">
      <c r="B359" s="61" t="str">
        <f>StateSummary!A58</f>
        <v>Totals may not sum due to rounding.</v>
      </c>
    </row>
    <row r="360" spans="1:22" x14ac:dyDescent="0.2">
      <c r="B360" s="61" t="str">
        <f>StateSummary!A59</f>
        <v>Estimates  are based on Department of Education enrollment projections and are subject to change.</v>
      </c>
    </row>
    <row r="361" spans="1:22" x14ac:dyDescent="0.2">
      <c r="B361" s="61" t="str">
        <f>StateSummary!A60</f>
        <v>Estimates are as of December 17, 2012.</v>
      </c>
    </row>
    <row r="362" spans="1:22" ht="5.25" customHeight="1" x14ac:dyDescent="0.2">
      <c r="B362" s="61"/>
    </row>
    <row r="363" spans="1:22" x14ac:dyDescent="0.2">
      <c r="B363" s="61" t="s">
        <v>86</v>
      </c>
    </row>
    <row r="364" spans="1:22" x14ac:dyDescent="0.2">
      <c r="B364" s="61" t="str">
        <f>StateSummary!A63</f>
        <v>Iowa Department of Education, Enrollment Projections file.</v>
      </c>
    </row>
    <row r="365" spans="1:22" x14ac:dyDescent="0.2">
      <c r="B365" s="61" t="str">
        <f>StateSummary!A64</f>
        <v>Iowa Department of Management, School Aid file.</v>
      </c>
    </row>
    <row r="366" spans="1:22" x14ac:dyDescent="0.2">
      <c r="B366" s="61" t="str">
        <f>StateSummary!A65</f>
        <v>LSA calculations.</v>
      </c>
    </row>
    <row r="367" spans="1:22" x14ac:dyDescent="0.2">
      <c r="B367" s="61"/>
    </row>
    <row r="368" spans="1:22" x14ac:dyDescent="0.2">
      <c r="B368" s="61"/>
    </row>
    <row r="369" spans="2:2" x14ac:dyDescent="0.2">
      <c r="B369" s="61"/>
    </row>
    <row r="370" spans="2:2" x14ac:dyDescent="0.2">
      <c r="B370" s="61"/>
    </row>
    <row r="371" spans="2:2" x14ac:dyDescent="0.2">
      <c r="B371" s="61"/>
    </row>
    <row r="372" spans="2:2" x14ac:dyDescent="0.2">
      <c r="B372" s="61"/>
    </row>
    <row r="373" spans="2:2" x14ac:dyDescent="0.2">
      <c r="B373" s="61"/>
    </row>
    <row r="374" spans="2:2" x14ac:dyDescent="0.2">
      <c r="B374" s="61"/>
    </row>
    <row r="375" spans="2:2" x14ac:dyDescent="0.2">
      <c r="B375" s="61"/>
    </row>
  </sheetData>
  <sheetProtection sheet="1" objects="1" scenarios="1"/>
  <protectedRanges>
    <protectedRange sqref="B3" name="return option"/>
  </protectedRanges>
  <mergeCells count="3">
    <mergeCell ref="D5:L5"/>
    <mergeCell ref="N5:V5"/>
    <mergeCell ref="B1:V1"/>
  </mergeCells>
  <phoneticPr fontId="4" type="noConversion"/>
  <hyperlinks>
    <hyperlink ref="B3" location="StateSummary!A1" display="Return to Main Page"/>
  </hyperlinks>
  <pageMargins left="0.26" right="0.2" top="0.33" bottom="0.49" header="0.18" footer="0.16"/>
  <pageSetup scale="79" fitToHeight="0" orientation="landscape" r:id="rId1"/>
  <headerFooter alignWithMargins="0">
    <oddFooter>&amp;LLSA:  &amp;F  &amp;A&amp;C&amp;P&amp;REstimates as of 1/3/2011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75"/>
  <sheetViews>
    <sheetView topLeftCell="B1" workbookViewId="0">
      <pane ySplit="6" topLeftCell="A349" activePane="bottomLeft" state="frozenSplit"/>
      <selection activeCell="B1" sqref="B1"/>
      <selection pane="bottomLeft" activeCell="H376" sqref="H376"/>
    </sheetView>
  </sheetViews>
  <sheetFormatPr defaultRowHeight="12.75" x14ac:dyDescent="0.2"/>
  <cols>
    <col min="1" max="1" width="0" style="7" hidden="1" customWidth="1"/>
    <col min="2" max="2" width="33.5703125" style="48" bestFit="1" customWidth="1"/>
    <col min="3" max="3" width="1.5703125" style="7" customWidth="1"/>
    <col min="4" max="4" width="13.5703125" style="7" customWidth="1"/>
    <col min="5" max="5" width="1.42578125" style="7" customWidth="1"/>
    <col min="6" max="6" width="11" style="7" customWidth="1"/>
    <col min="7" max="7" width="1.140625" style="7" customWidth="1"/>
    <col min="8" max="8" width="12.7109375" style="7" customWidth="1"/>
    <col min="9" max="9" width="1" style="7" customWidth="1"/>
    <col min="10" max="10" width="11.140625" style="7" customWidth="1"/>
    <col min="11" max="11" width="2" style="7" customWidth="1"/>
    <col min="12" max="12" width="15.5703125" style="7" customWidth="1"/>
    <col min="13" max="13" width="1.85546875" style="7" customWidth="1"/>
    <col min="14" max="14" width="13" style="7" customWidth="1"/>
    <col min="15" max="15" width="2.42578125" style="7" customWidth="1"/>
    <col min="16" max="16" width="10.28515625" style="7" customWidth="1"/>
    <col min="17" max="17" width="1.28515625" style="7" customWidth="1"/>
    <col min="18" max="18" width="13" style="7" customWidth="1"/>
    <col min="19" max="19" width="1.140625" style="7" customWidth="1"/>
    <col min="20" max="20" width="12.7109375" style="7" customWidth="1"/>
    <col min="21" max="21" width="1.5703125" style="7" customWidth="1"/>
    <col min="22" max="22" width="13.42578125" style="7" customWidth="1"/>
    <col min="23" max="16384" width="9.140625" style="7"/>
  </cols>
  <sheetData>
    <row r="1" spans="1:22" ht="15.75" x14ac:dyDescent="0.25">
      <c r="B1" s="67" t="s">
        <v>133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</row>
    <row r="2" spans="1:22" ht="4.5" customHeight="1" x14ac:dyDescent="0.2"/>
    <row r="3" spans="1:22" x14ac:dyDescent="0.2">
      <c r="B3" s="54" t="s">
        <v>100</v>
      </c>
      <c r="D3" s="9" t="s">
        <v>99</v>
      </c>
      <c r="E3" s="9"/>
      <c r="F3" s="9"/>
      <c r="G3" s="9"/>
      <c r="H3" s="53">
        <f>StateSummary!J10</f>
        <v>0.04</v>
      </c>
      <c r="M3" s="11"/>
      <c r="N3" s="9" t="s">
        <v>99</v>
      </c>
      <c r="R3" s="53">
        <f>StateSummary!L10</f>
        <v>0.04</v>
      </c>
    </row>
    <row r="4" spans="1:22" ht="6" customHeight="1" x14ac:dyDescent="0.2">
      <c r="M4" s="11"/>
    </row>
    <row r="5" spans="1:22" x14ac:dyDescent="0.2">
      <c r="D5" s="72" t="str">
        <f>TchSalary!D5</f>
        <v xml:space="preserve">Estimated FY 2014 </v>
      </c>
      <c r="E5" s="72"/>
      <c r="F5" s="72"/>
      <c r="G5" s="72"/>
      <c r="H5" s="72"/>
      <c r="I5" s="72"/>
      <c r="J5" s="72"/>
      <c r="K5" s="73"/>
      <c r="L5" s="73"/>
      <c r="M5" s="11"/>
      <c r="N5" s="72" t="str">
        <f>TchSalary!N5</f>
        <v>Estimated FY 2015</v>
      </c>
      <c r="O5" s="72"/>
      <c r="P5" s="72"/>
      <c r="Q5" s="72"/>
      <c r="R5" s="72"/>
      <c r="S5" s="72"/>
      <c r="T5" s="72"/>
      <c r="U5" s="73"/>
      <c r="V5" s="73"/>
    </row>
    <row r="6" spans="1:22" s="47" customFormat="1" ht="51" x14ac:dyDescent="0.2">
      <c r="A6" s="47" t="s">
        <v>0</v>
      </c>
      <c r="B6" s="49" t="s">
        <v>97</v>
      </c>
      <c r="D6" s="49" t="s">
        <v>104</v>
      </c>
      <c r="F6" s="49" t="s">
        <v>95</v>
      </c>
      <c r="H6" s="49" t="s">
        <v>105</v>
      </c>
      <c r="J6" s="49" t="str">
        <f>TchSalary!J6</f>
        <v>FY 2014 vs. FY 2013</v>
      </c>
      <c r="K6" s="50"/>
      <c r="L6" s="51" t="s">
        <v>106</v>
      </c>
      <c r="M6" s="52"/>
      <c r="N6" s="49" t="s">
        <v>104</v>
      </c>
      <c r="P6" s="49" t="s">
        <v>95</v>
      </c>
      <c r="R6" s="49" t="s">
        <v>105</v>
      </c>
      <c r="T6" s="49" t="str">
        <f>TchSalary!T6</f>
        <v>FY 2015 vs. FY 2014</v>
      </c>
      <c r="V6" s="51" t="s">
        <v>106</v>
      </c>
    </row>
    <row r="7" spans="1:22" x14ac:dyDescent="0.2">
      <c r="A7" s="7">
        <f>Worksheet!A9</f>
        <v>441</v>
      </c>
      <c r="B7" s="48" t="str">
        <f>Worksheet!B9</f>
        <v>A-H-S-T</v>
      </c>
      <c r="D7" s="55">
        <f>Worksheet!AC9</f>
        <v>29580.720000000001</v>
      </c>
      <c r="F7" s="55">
        <f>Worksheet!AD9</f>
        <v>0</v>
      </c>
      <c r="G7" s="55"/>
      <c r="H7" s="55">
        <f>Worksheet!AE9</f>
        <v>29580.720000000001</v>
      </c>
      <c r="I7" s="55"/>
      <c r="J7" s="55">
        <f>Worksheet!AE9-Worksheet!T9</f>
        <v>949.72000000000116</v>
      </c>
      <c r="K7" s="55"/>
      <c r="L7" s="55">
        <f>Worksheet!AO9</f>
        <v>1909.86</v>
      </c>
      <c r="M7" s="11"/>
      <c r="N7" s="55">
        <f>Worksheet!AT9</f>
        <v>30769.65</v>
      </c>
      <c r="P7" s="55">
        <f>Worksheet!AU9</f>
        <v>0</v>
      </c>
      <c r="Q7" s="55"/>
      <c r="R7" s="55">
        <f>Worksheet!AV9</f>
        <v>30769.65</v>
      </c>
      <c r="S7" s="55"/>
      <c r="T7" s="55">
        <f>R7-H7</f>
        <v>1188.9300000000003</v>
      </c>
      <c r="U7" s="55"/>
      <c r="V7" s="55">
        <f>Worksheet!BF9</f>
        <v>1909.86</v>
      </c>
    </row>
    <row r="8" spans="1:22" x14ac:dyDescent="0.2">
      <c r="A8" s="7">
        <f>Worksheet!A10</f>
        <v>9</v>
      </c>
      <c r="B8" s="48" t="str">
        <f>Worksheet!B10</f>
        <v>AGWSR</v>
      </c>
      <c r="D8" s="56">
        <f>Worksheet!AC10</f>
        <v>37495.269999999997</v>
      </c>
      <c r="E8" s="56"/>
      <c r="F8" s="56">
        <f>Worksheet!AD10</f>
        <v>0</v>
      </c>
      <c r="G8" s="56"/>
      <c r="H8" s="56">
        <f>Worksheet!AE10</f>
        <v>37495.269999999997</v>
      </c>
      <c r="I8" s="56"/>
      <c r="J8" s="56">
        <f>Worksheet!AE10-Worksheet!T10</f>
        <v>157.2699999999968</v>
      </c>
      <c r="K8" s="56"/>
      <c r="L8" s="56">
        <f>Worksheet!AO10</f>
        <v>2934</v>
      </c>
      <c r="M8" s="11"/>
      <c r="N8" s="56">
        <f>Worksheet!AT10</f>
        <v>33873.49</v>
      </c>
      <c r="O8" s="56"/>
      <c r="P8" s="56">
        <f>Worksheet!AU10</f>
        <v>3621.7799999999988</v>
      </c>
      <c r="Q8" s="56"/>
      <c r="R8" s="56">
        <f>Worksheet!AV10</f>
        <v>37495.269999999997</v>
      </c>
      <c r="S8" s="56"/>
      <c r="T8" s="56">
        <f t="shared" ref="T8:T71" si="0">R8-H8</f>
        <v>0</v>
      </c>
      <c r="U8" s="56"/>
      <c r="V8" s="56">
        <f>Worksheet!BF10</f>
        <v>2988.31</v>
      </c>
    </row>
    <row r="9" spans="1:22" x14ac:dyDescent="0.2">
      <c r="A9" s="7">
        <f>Worksheet!A11</f>
        <v>18</v>
      </c>
      <c r="B9" s="48" t="str">
        <f>Worksheet!B11</f>
        <v>Adair-Casey</v>
      </c>
      <c r="D9" s="56">
        <f>Worksheet!AC11</f>
        <v>20823.439999999999</v>
      </c>
      <c r="E9" s="56"/>
      <c r="F9" s="56">
        <f>Worksheet!AD11</f>
        <v>0</v>
      </c>
      <c r="G9" s="56"/>
      <c r="H9" s="56">
        <f>Worksheet!AE11</f>
        <v>20823.439999999999</v>
      </c>
      <c r="I9" s="56"/>
      <c r="J9" s="56">
        <f>Worksheet!AE11-Worksheet!T11</f>
        <v>1020.4399999999987</v>
      </c>
      <c r="K9" s="56"/>
      <c r="L9" s="56">
        <f>Worksheet!AO11</f>
        <v>1128.1099999999999</v>
      </c>
      <c r="M9" s="11"/>
      <c r="N9" s="56">
        <f>Worksheet!AT11</f>
        <v>21890.17</v>
      </c>
      <c r="O9" s="56"/>
      <c r="P9" s="56">
        <f>Worksheet!AU11</f>
        <v>0</v>
      </c>
      <c r="Q9" s="56"/>
      <c r="R9" s="56">
        <f>Worksheet!AV11</f>
        <v>21890.17</v>
      </c>
      <c r="S9" s="56"/>
      <c r="T9" s="56">
        <f t="shared" si="0"/>
        <v>1066.7299999999996</v>
      </c>
      <c r="U9" s="56"/>
      <c r="V9" s="56">
        <f>Worksheet!BF11</f>
        <v>1191.81</v>
      </c>
    </row>
    <row r="10" spans="1:22" x14ac:dyDescent="0.2">
      <c r="A10" s="7">
        <f>Worksheet!A12</f>
        <v>27</v>
      </c>
      <c r="B10" s="48" t="str">
        <f>Worksheet!B12</f>
        <v>Adel DeSoto Minburn</v>
      </c>
      <c r="D10" s="56">
        <f>Worksheet!AC12</f>
        <v>86414.24</v>
      </c>
      <c r="E10" s="56"/>
      <c r="F10" s="56">
        <f>Worksheet!AD12</f>
        <v>0</v>
      </c>
      <c r="G10" s="56"/>
      <c r="H10" s="56">
        <f>Worksheet!AE12</f>
        <v>86414.24</v>
      </c>
      <c r="I10" s="56"/>
      <c r="J10" s="56">
        <f>Worksheet!AE12-Worksheet!T12</f>
        <v>4809.2400000000052</v>
      </c>
      <c r="K10" s="56"/>
      <c r="L10" s="56">
        <f>Worksheet!AO12</f>
        <v>4495.1000000000004</v>
      </c>
      <c r="M10" s="11"/>
      <c r="N10" s="56">
        <f>Worksheet!AT12</f>
        <v>91339.38</v>
      </c>
      <c r="O10" s="56"/>
      <c r="P10" s="56">
        <f>Worksheet!AU12</f>
        <v>0</v>
      </c>
      <c r="Q10" s="56"/>
      <c r="R10" s="56">
        <f>Worksheet!AV12</f>
        <v>91339.38</v>
      </c>
      <c r="S10" s="56"/>
      <c r="T10" s="56">
        <f t="shared" si="0"/>
        <v>4925.1399999999994</v>
      </c>
      <c r="U10" s="56"/>
      <c r="V10" s="56">
        <f>Worksheet!BF12</f>
        <v>4774.97</v>
      </c>
    </row>
    <row r="11" spans="1:22" x14ac:dyDescent="0.2">
      <c r="A11" s="7">
        <f>Worksheet!A13</f>
        <v>63</v>
      </c>
      <c r="B11" s="57" t="str">
        <f>Worksheet!B13</f>
        <v>Akron Westfield</v>
      </c>
      <c r="C11" s="11"/>
      <c r="D11" s="58">
        <f>Worksheet!AC13</f>
        <v>33993.760000000002</v>
      </c>
      <c r="E11" s="58"/>
      <c r="F11" s="58">
        <f>Worksheet!AD13</f>
        <v>0</v>
      </c>
      <c r="G11" s="58"/>
      <c r="H11" s="58">
        <f>Worksheet!AE13</f>
        <v>33993.760000000002</v>
      </c>
      <c r="I11" s="58"/>
      <c r="J11" s="58">
        <f>Worksheet!AE13-Worksheet!T13</f>
        <v>1190.760000000002</v>
      </c>
      <c r="K11" s="58"/>
      <c r="L11" s="58">
        <f>Worksheet!AO13</f>
        <v>1917.44</v>
      </c>
      <c r="M11" s="11"/>
      <c r="N11" s="58">
        <f>Worksheet!AT13</f>
        <v>35126.17</v>
      </c>
      <c r="O11" s="58"/>
      <c r="P11" s="58">
        <f>Worksheet!AU13</f>
        <v>0</v>
      </c>
      <c r="Q11" s="58"/>
      <c r="R11" s="58">
        <f>Worksheet!AV13</f>
        <v>35126.17</v>
      </c>
      <c r="S11" s="58"/>
      <c r="T11" s="58">
        <f t="shared" si="0"/>
        <v>1132.4099999999962</v>
      </c>
      <c r="U11" s="58"/>
      <c r="V11" s="58">
        <f>Worksheet!BF13</f>
        <v>1987.19</v>
      </c>
    </row>
    <row r="12" spans="1:22" x14ac:dyDescent="0.2">
      <c r="A12" s="7">
        <f>Worksheet!A14</f>
        <v>72</v>
      </c>
      <c r="B12" s="48" t="str">
        <f>Worksheet!B14</f>
        <v>Albert City-Truesdale</v>
      </c>
      <c r="D12" s="56">
        <f>Worksheet!AC14</f>
        <v>8004.54</v>
      </c>
      <c r="E12" s="56"/>
      <c r="F12" s="56">
        <f>Worksheet!AD14</f>
        <v>0</v>
      </c>
      <c r="G12" s="56"/>
      <c r="H12" s="56">
        <f>Worksheet!AE14</f>
        <v>8004.54</v>
      </c>
      <c r="I12" s="56"/>
      <c r="J12" s="56">
        <f>Worksheet!AE14-Worksheet!T14</f>
        <v>738.54</v>
      </c>
      <c r="K12" s="56"/>
      <c r="L12" s="56">
        <f>Worksheet!AO14</f>
        <v>854.43</v>
      </c>
      <c r="M12" s="11"/>
      <c r="N12" s="56">
        <f>Worksheet!AT14</f>
        <v>8595.9</v>
      </c>
      <c r="O12" s="56"/>
      <c r="P12" s="56">
        <f>Worksheet!AU14</f>
        <v>0</v>
      </c>
      <c r="Q12" s="56"/>
      <c r="R12" s="56">
        <f>Worksheet!AV14</f>
        <v>8595.9</v>
      </c>
      <c r="S12" s="56"/>
      <c r="T12" s="56">
        <f t="shared" si="0"/>
        <v>591.35999999999967</v>
      </c>
      <c r="U12" s="56"/>
      <c r="V12" s="56">
        <f>Worksheet!BF14</f>
        <v>892.65</v>
      </c>
    </row>
    <row r="13" spans="1:22" x14ac:dyDescent="0.2">
      <c r="A13" s="7">
        <f>Worksheet!A15</f>
        <v>81</v>
      </c>
      <c r="B13" s="48" t="str">
        <f>Worksheet!B15</f>
        <v>Albia</v>
      </c>
      <c r="D13" s="56">
        <f>Worksheet!AC15</f>
        <v>71878.759999999995</v>
      </c>
      <c r="E13" s="56"/>
      <c r="F13" s="56">
        <f>Worksheet!AD15</f>
        <v>0</v>
      </c>
      <c r="G13" s="56"/>
      <c r="H13" s="56">
        <f>Worksheet!AE15</f>
        <v>71878.759999999995</v>
      </c>
      <c r="I13" s="56"/>
      <c r="J13" s="56">
        <f>Worksheet!AE15-Worksheet!T15</f>
        <v>2066.7599999999948</v>
      </c>
      <c r="K13" s="56"/>
      <c r="L13" s="56">
        <f>Worksheet!AO15</f>
        <v>3839.23</v>
      </c>
      <c r="M13" s="11"/>
      <c r="N13" s="56">
        <f>Worksheet!AT15</f>
        <v>76217.990000000005</v>
      </c>
      <c r="O13" s="56"/>
      <c r="P13" s="56">
        <f>Worksheet!AU15</f>
        <v>0</v>
      </c>
      <c r="Q13" s="56"/>
      <c r="R13" s="56">
        <f>Worksheet!AV15</f>
        <v>76217.990000000005</v>
      </c>
      <c r="S13" s="56"/>
      <c r="T13" s="56">
        <f t="shared" si="0"/>
        <v>4339.2300000000105</v>
      </c>
      <c r="U13" s="56"/>
      <c r="V13" s="56">
        <f>Worksheet!BF15</f>
        <v>4083.35</v>
      </c>
    </row>
    <row r="14" spans="1:22" x14ac:dyDescent="0.2">
      <c r="A14" s="7">
        <f>Worksheet!A16</f>
        <v>99</v>
      </c>
      <c r="B14" s="48" t="str">
        <f>Worksheet!B16</f>
        <v>Alburnett</v>
      </c>
      <c r="D14" s="56">
        <f>Worksheet!AC16</f>
        <v>35184.78</v>
      </c>
      <c r="E14" s="56"/>
      <c r="F14" s="56">
        <f>Worksheet!AD16</f>
        <v>0</v>
      </c>
      <c r="G14" s="56"/>
      <c r="H14" s="56">
        <f>Worksheet!AE16</f>
        <v>35184.78</v>
      </c>
      <c r="I14" s="56"/>
      <c r="J14" s="56">
        <f>Worksheet!AE16-Worksheet!T16</f>
        <v>1919.7799999999988</v>
      </c>
      <c r="K14" s="56"/>
      <c r="L14" s="56">
        <f>Worksheet!AO16</f>
        <v>1822.41</v>
      </c>
      <c r="M14" s="11"/>
      <c r="N14" s="56">
        <f>Worksheet!AT16</f>
        <v>34689.15</v>
      </c>
      <c r="O14" s="56"/>
      <c r="P14" s="56">
        <f>Worksheet!AU16</f>
        <v>495.62999999999738</v>
      </c>
      <c r="Q14" s="56"/>
      <c r="R14" s="56">
        <f>Worksheet!AV16</f>
        <v>35184.78</v>
      </c>
      <c r="S14" s="56"/>
      <c r="T14" s="56">
        <f t="shared" si="0"/>
        <v>0</v>
      </c>
      <c r="U14" s="56"/>
      <c r="V14" s="56">
        <f>Worksheet!BF16</f>
        <v>1822.41</v>
      </c>
    </row>
    <row r="15" spans="1:22" x14ac:dyDescent="0.2">
      <c r="A15" s="7">
        <f>Worksheet!A17</f>
        <v>108</v>
      </c>
      <c r="B15" s="48" t="str">
        <f>Worksheet!B17</f>
        <v>Alden</v>
      </c>
      <c r="D15" s="56">
        <f>Worksheet!AC17</f>
        <v>14407.32</v>
      </c>
      <c r="E15" s="56"/>
      <c r="F15" s="56">
        <f>Worksheet!AD17</f>
        <v>0</v>
      </c>
      <c r="G15" s="56"/>
      <c r="H15" s="56">
        <f>Worksheet!AE17</f>
        <v>14407.32</v>
      </c>
      <c r="I15" s="56"/>
      <c r="J15" s="56">
        <f>Worksheet!AE17-Worksheet!T17</f>
        <v>572.31999999999971</v>
      </c>
      <c r="K15" s="56"/>
      <c r="L15" s="56">
        <f>Worksheet!AO17</f>
        <v>1209.45</v>
      </c>
      <c r="M15" s="11"/>
      <c r="N15" s="56">
        <f>Worksheet!AT17</f>
        <v>15184.16</v>
      </c>
      <c r="O15" s="56"/>
      <c r="P15" s="56">
        <f>Worksheet!AU17</f>
        <v>0</v>
      </c>
      <c r="Q15" s="56"/>
      <c r="R15" s="56">
        <f>Worksheet!AV17</f>
        <v>15184.16</v>
      </c>
      <c r="S15" s="56"/>
      <c r="T15" s="56">
        <f t="shared" si="0"/>
        <v>776.84000000000015</v>
      </c>
      <c r="U15" s="56"/>
      <c r="V15" s="56">
        <f>Worksheet!BF17</f>
        <v>1258.95</v>
      </c>
    </row>
    <row r="16" spans="1:22" x14ac:dyDescent="0.2">
      <c r="A16" s="7">
        <f>Worksheet!A18</f>
        <v>126</v>
      </c>
      <c r="B16" s="57" t="str">
        <f>Worksheet!B18</f>
        <v>Algona</v>
      </c>
      <c r="C16" s="11"/>
      <c r="D16" s="58">
        <f>Worksheet!AC18</f>
        <v>79488.34</v>
      </c>
      <c r="E16" s="58"/>
      <c r="F16" s="58">
        <f>Worksheet!AD18</f>
        <v>0</v>
      </c>
      <c r="G16" s="58"/>
      <c r="H16" s="58">
        <f>Worksheet!AE18</f>
        <v>79488.34</v>
      </c>
      <c r="I16" s="58"/>
      <c r="J16" s="58">
        <f>Worksheet!AE18-Worksheet!T18</f>
        <v>1565.3399999999965</v>
      </c>
      <c r="K16" s="58"/>
      <c r="L16" s="58">
        <f>Worksheet!AO18</f>
        <v>5018.26</v>
      </c>
      <c r="M16" s="11"/>
      <c r="N16" s="58">
        <f>Worksheet!AT18</f>
        <v>81932.350000000006</v>
      </c>
      <c r="O16" s="58"/>
      <c r="P16" s="58">
        <f>Worksheet!AU18</f>
        <v>0</v>
      </c>
      <c r="Q16" s="58"/>
      <c r="R16" s="58">
        <f>Worksheet!AV18</f>
        <v>81932.350000000006</v>
      </c>
      <c r="S16" s="58"/>
      <c r="T16" s="58">
        <f t="shared" si="0"/>
        <v>2444.0100000000093</v>
      </c>
      <c r="U16" s="58"/>
      <c r="V16" s="58">
        <f>Worksheet!BF18</f>
        <v>5179.2</v>
      </c>
    </row>
    <row r="17" spans="1:22" x14ac:dyDescent="0.2">
      <c r="A17" s="7">
        <f>Worksheet!A19</f>
        <v>135</v>
      </c>
      <c r="B17" s="48" t="str">
        <f>Worksheet!B19</f>
        <v>Allamakee</v>
      </c>
      <c r="D17" s="56">
        <f>Worksheet!AC19</f>
        <v>67219.64</v>
      </c>
      <c r="E17" s="56"/>
      <c r="F17" s="56">
        <f>Worksheet!AD19</f>
        <v>0</v>
      </c>
      <c r="G17" s="56"/>
      <c r="H17" s="56">
        <f>Worksheet!AE19</f>
        <v>67219.64</v>
      </c>
      <c r="I17" s="56"/>
      <c r="J17" s="56">
        <f>Worksheet!AE19-Worksheet!T19</f>
        <v>2996.6399999999994</v>
      </c>
      <c r="K17" s="56"/>
      <c r="L17" s="56">
        <f>Worksheet!AO19</f>
        <v>4130.41</v>
      </c>
      <c r="M17" s="11"/>
      <c r="N17" s="56">
        <f>Worksheet!AT19</f>
        <v>63761.33</v>
      </c>
      <c r="O17" s="56"/>
      <c r="P17" s="56">
        <f>Worksheet!AU19</f>
        <v>3458.3099999999977</v>
      </c>
      <c r="Q17" s="56"/>
      <c r="R17" s="56">
        <f>Worksheet!AV19</f>
        <v>67219.64</v>
      </c>
      <c r="S17" s="56"/>
      <c r="T17" s="56">
        <f t="shared" si="0"/>
        <v>0</v>
      </c>
      <c r="U17" s="56"/>
      <c r="V17" s="56">
        <f>Worksheet!BF19</f>
        <v>4130.41</v>
      </c>
    </row>
    <row r="18" spans="1:22" x14ac:dyDescent="0.2">
      <c r="A18" s="7">
        <f>Worksheet!A20</f>
        <v>171</v>
      </c>
      <c r="B18" s="48" t="str">
        <f>Worksheet!B20</f>
        <v>Alta</v>
      </c>
      <c r="D18" s="56">
        <f>Worksheet!AC20</f>
        <v>34084.81</v>
      </c>
      <c r="E18" s="56"/>
      <c r="F18" s="56">
        <f>Worksheet!AD20</f>
        <v>0</v>
      </c>
      <c r="G18" s="56"/>
      <c r="H18" s="56">
        <f>Worksheet!AE20</f>
        <v>34084.81</v>
      </c>
      <c r="I18" s="56"/>
      <c r="J18" s="56">
        <f>Worksheet!AE20-Worksheet!T20</f>
        <v>1006.8099999999977</v>
      </c>
      <c r="K18" s="56"/>
      <c r="L18" s="56">
        <f>Worksheet!AO20</f>
        <v>2008.45</v>
      </c>
      <c r="M18" s="11"/>
      <c r="N18" s="56">
        <f>Worksheet!AT20</f>
        <v>32494.720000000001</v>
      </c>
      <c r="O18" s="56"/>
      <c r="P18" s="56">
        <f>Worksheet!AU20</f>
        <v>1590.0899999999965</v>
      </c>
      <c r="Q18" s="56"/>
      <c r="R18" s="56">
        <f>Worksheet!AV20</f>
        <v>34084.81</v>
      </c>
      <c r="S18" s="56"/>
      <c r="T18" s="56">
        <f t="shared" si="0"/>
        <v>0</v>
      </c>
      <c r="U18" s="56"/>
      <c r="V18" s="56">
        <f>Worksheet!BF20</f>
        <v>2008.45</v>
      </c>
    </row>
    <row r="19" spans="1:22" x14ac:dyDescent="0.2">
      <c r="A19" s="7">
        <f>Worksheet!A21</f>
        <v>225</v>
      </c>
      <c r="B19" s="48" t="str">
        <f>Worksheet!B21</f>
        <v>Ames</v>
      </c>
      <c r="D19" s="56">
        <f>Worksheet!AC21</f>
        <v>280743.39</v>
      </c>
      <c r="E19" s="56"/>
      <c r="F19" s="56">
        <f>Worksheet!AD21</f>
        <v>0</v>
      </c>
      <c r="G19" s="56"/>
      <c r="H19" s="56">
        <f>Worksheet!AE21</f>
        <v>280743.39</v>
      </c>
      <c r="I19" s="56"/>
      <c r="J19" s="56">
        <f>Worksheet!AE21-Worksheet!T21</f>
        <v>10177.390000000014</v>
      </c>
      <c r="K19" s="56"/>
      <c r="L19" s="56">
        <f>Worksheet!AO21</f>
        <v>12797.04</v>
      </c>
      <c r="M19" s="11"/>
      <c r="N19" s="56">
        <f>Worksheet!AT21</f>
        <v>289395.74</v>
      </c>
      <c r="O19" s="56"/>
      <c r="P19" s="56">
        <f>Worksheet!AU21</f>
        <v>0</v>
      </c>
      <c r="Q19" s="56"/>
      <c r="R19" s="56">
        <f>Worksheet!AV21</f>
        <v>289395.74</v>
      </c>
      <c r="S19" s="56"/>
      <c r="T19" s="56">
        <f t="shared" si="0"/>
        <v>8652.3499999999767</v>
      </c>
      <c r="U19" s="56"/>
      <c r="V19" s="56">
        <f>Worksheet!BF21</f>
        <v>13338.78</v>
      </c>
    </row>
    <row r="20" spans="1:22" x14ac:dyDescent="0.2">
      <c r="A20" s="7">
        <f>Worksheet!A22</f>
        <v>234</v>
      </c>
      <c r="B20" s="48" t="str">
        <f>Worksheet!B22</f>
        <v>Anamosa</v>
      </c>
      <c r="D20" s="56">
        <f>Worksheet!AC22</f>
        <v>83621.27</v>
      </c>
      <c r="E20" s="56"/>
      <c r="F20" s="56">
        <f>Worksheet!AD22</f>
        <v>0</v>
      </c>
      <c r="G20" s="56"/>
      <c r="H20" s="56">
        <f>Worksheet!AE22</f>
        <v>83621.27</v>
      </c>
      <c r="I20" s="56"/>
      <c r="J20" s="56">
        <f>Worksheet!AE22-Worksheet!T22</f>
        <v>2910.2700000000041</v>
      </c>
      <c r="K20" s="56"/>
      <c r="L20" s="56">
        <f>Worksheet!AO22</f>
        <v>4119.34</v>
      </c>
      <c r="M20" s="11"/>
      <c r="N20" s="56">
        <f>Worksheet!AT22</f>
        <v>80489.600000000006</v>
      </c>
      <c r="O20" s="56"/>
      <c r="P20" s="56">
        <f>Worksheet!AU22</f>
        <v>3131.6699999999983</v>
      </c>
      <c r="Q20" s="56"/>
      <c r="R20" s="56">
        <f>Worksheet!AV22</f>
        <v>83621.27</v>
      </c>
      <c r="S20" s="56"/>
      <c r="T20" s="56">
        <f t="shared" si="0"/>
        <v>0</v>
      </c>
      <c r="U20" s="56"/>
      <c r="V20" s="56">
        <f>Worksheet!BF22</f>
        <v>4119.34</v>
      </c>
    </row>
    <row r="21" spans="1:22" x14ac:dyDescent="0.2">
      <c r="A21" s="7">
        <f>Worksheet!A23</f>
        <v>243</v>
      </c>
      <c r="B21" s="57" t="str">
        <f>Worksheet!B23</f>
        <v>Andrew</v>
      </c>
      <c r="C21" s="11"/>
      <c r="D21" s="58">
        <f>Worksheet!AC23</f>
        <v>17493.93</v>
      </c>
      <c r="E21" s="58"/>
      <c r="F21" s="58">
        <f>Worksheet!AD23</f>
        <v>0</v>
      </c>
      <c r="G21" s="58"/>
      <c r="H21" s="58">
        <f>Worksheet!AE23</f>
        <v>17493.93</v>
      </c>
      <c r="I21" s="58"/>
      <c r="J21" s="58">
        <f>Worksheet!AE23-Worksheet!T23</f>
        <v>386.93000000000029</v>
      </c>
      <c r="K21" s="58"/>
      <c r="L21" s="58">
        <f>Worksheet!AO23</f>
        <v>927.83</v>
      </c>
      <c r="M21" s="11"/>
      <c r="N21" s="58">
        <f>Worksheet!AT23</f>
        <v>17705.599999999999</v>
      </c>
      <c r="O21" s="58"/>
      <c r="P21" s="58">
        <f>Worksheet!AU23</f>
        <v>0</v>
      </c>
      <c r="Q21" s="58"/>
      <c r="R21" s="58">
        <f>Worksheet!AV23</f>
        <v>17705.599999999999</v>
      </c>
      <c r="S21" s="58"/>
      <c r="T21" s="58">
        <f t="shared" si="0"/>
        <v>211.66999999999825</v>
      </c>
      <c r="U21" s="58"/>
      <c r="V21" s="58">
        <f>Worksheet!BF23</f>
        <v>950.09</v>
      </c>
    </row>
    <row r="22" spans="1:22" x14ac:dyDescent="0.2">
      <c r="A22" s="7">
        <f>Worksheet!A24</f>
        <v>261</v>
      </c>
      <c r="B22" s="48" t="str">
        <f>Worksheet!B24</f>
        <v>Ankeny</v>
      </c>
      <c r="D22" s="56">
        <f>Worksheet!AC24</f>
        <v>501697.74</v>
      </c>
      <c r="E22" s="56"/>
      <c r="F22" s="56">
        <f>Worksheet!AD24</f>
        <v>0</v>
      </c>
      <c r="G22" s="56"/>
      <c r="H22" s="56">
        <f>Worksheet!AE24</f>
        <v>501697.74</v>
      </c>
      <c r="I22" s="56"/>
      <c r="J22" s="56">
        <f>Worksheet!AE24-Worksheet!T24</f>
        <v>43557.739999999991</v>
      </c>
      <c r="K22" s="56"/>
      <c r="L22" s="56">
        <f>Worksheet!AO24</f>
        <v>27939.66</v>
      </c>
      <c r="M22" s="11"/>
      <c r="N22" s="56">
        <f>Worksheet!AT24</f>
        <v>571734.02</v>
      </c>
      <c r="O22" s="56"/>
      <c r="P22" s="56">
        <f>Worksheet!AU24</f>
        <v>0</v>
      </c>
      <c r="Q22" s="56"/>
      <c r="R22" s="56">
        <f>Worksheet!AV24</f>
        <v>571734.02</v>
      </c>
      <c r="S22" s="56"/>
      <c r="T22" s="56">
        <f t="shared" si="0"/>
        <v>70036.280000000028</v>
      </c>
      <c r="U22" s="56"/>
      <c r="V22" s="56">
        <f>Worksheet!BF24</f>
        <v>31716.87</v>
      </c>
    </row>
    <row r="23" spans="1:22" x14ac:dyDescent="0.2">
      <c r="A23" s="7">
        <f>Worksheet!A25</f>
        <v>279</v>
      </c>
      <c r="B23" s="48" t="str">
        <f>Worksheet!B25</f>
        <v>Aplington-Parkersburg</v>
      </c>
      <c r="D23" s="56">
        <f>Worksheet!AC25</f>
        <v>52936.54</v>
      </c>
      <c r="E23" s="56"/>
      <c r="F23" s="56">
        <f>Worksheet!AD25</f>
        <v>0</v>
      </c>
      <c r="G23" s="56"/>
      <c r="H23" s="56">
        <f>Worksheet!AE25</f>
        <v>52936.54</v>
      </c>
      <c r="I23" s="56"/>
      <c r="J23" s="56">
        <f>Worksheet!AE25-Worksheet!T25</f>
        <v>2393.5400000000009</v>
      </c>
      <c r="K23" s="56"/>
      <c r="L23" s="56">
        <f>Worksheet!AO25</f>
        <v>3841.37</v>
      </c>
      <c r="M23" s="11"/>
      <c r="N23" s="56">
        <f>Worksheet!AT25</f>
        <v>57054.16</v>
      </c>
      <c r="O23" s="56"/>
      <c r="P23" s="56">
        <f>Worksheet!AU25</f>
        <v>0</v>
      </c>
      <c r="Q23" s="56"/>
      <c r="R23" s="56">
        <f>Worksheet!AV25</f>
        <v>57054.16</v>
      </c>
      <c r="S23" s="56"/>
      <c r="T23" s="56">
        <f t="shared" si="0"/>
        <v>4117.6200000000026</v>
      </c>
      <c r="U23" s="56"/>
      <c r="V23" s="56">
        <f>Worksheet!BF25</f>
        <v>4100.91</v>
      </c>
    </row>
    <row r="24" spans="1:22" x14ac:dyDescent="0.2">
      <c r="A24" s="7">
        <f>Worksheet!A26</f>
        <v>355</v>
      </c>
      <c r="B24" s="48" t="str">
        <f>Worksheet!B26</f>
        <v>Ar-We-Va</v>
      </c>
      <c r="D24" s="56">
        <f>Worksheet!AC26</f>
        <v>16454.03</v>
      </c>
      <c r="E24" s="56"/>
      <c r="F24" s="56">
        <f>Worksheet!AD26</f>
        <v>0</v>
      </c>
      <c r="G24" s="56"/>
      <c r="H24" s="56">
        <f>Worksheet!AE26</f>
        <v>16454.03</v>
      </c>
      <c r="I24" s="56"/>
      <c r="J24" s="56">
        <f>Worksheet!AE26-Worksheet!T26</f>
        <v>1153.0299999999988</v>
      </c>
      <c r="K24" s="56"/>
      <c r="L24" s="56">
        <f>Worksheet!AO26</f>
        <v>1156.1300000000001</v>
      </c>
      <c r="M24" s="11"/>
      <c r="N24" s="56">
        <f>Worksheet!AT26</f>
        <v>13650.53</v>
      </c>
      <c r="O24" s="56"/>
      <c r="P24" s="56">
        <f>Worksheet!AU26</f>
        <v>2803.4999999999982</v>
      </c>
      <c r="Q24" s="56"/>
      <c r="R24" s="56">
        <f>Worksheet!AV26</f>
        <v>16454.03</v>
      </c>
      <c r="S24" s="56"/>
      <c r="T24" s="56">
        <f t="shared" si="0"/>
        <v>0</v>
      </c>
      <c r="U24" s="56"/>
      <c r="V24" s="56">
        <f>Worksheet!BF26</f>
        <v>1156.1300000000001</v>
      </c>
    </row>
    <row r="25" spans="1:22" x14ac:dyDescent="0.2">
      <c r="A25" s="7">
        <f>Worksheet!A27</f>
        <v>333</v>
      </c>
      <c r="B25" s="48" t="str">
        <f>Worksheet!B27</f>
        <v>Armstrong-Ringsted</v>
      </c>
      <c r="D25" s="56">
        <f>Worksheet!AC27</f>
        <v>22347.11</v>
      </c>
      <c r="E25" s="56"/>
      <c r="F25" s="56">
        <f>Worksheet!AD27</f>
        <v>0</v>
      </c>
      <c r="G25" s="56"/>
      <c r="H25" s="56">
        <f>Worksheet!AE27</f>
        <v>22347.11</v>
      </c>
      <c r="I25" s="56"/>
      <c r="J25" s="56">
        <f>Worksheet!AE27-Worksheet!T27</f>
        <v>640.11000000000058</v>
      </c>
      <c r="K25" s="56"/>
      <c r="L25" s="56">
        <f>Worksheet!AO27</f>
        <v>1232.94</v>
      </c>
      <c r="M25" s="11"/>
      <c r="N25" s="56">
        <f>Worksheet!AT27</f>
        <v>21452.06</v>
      </c>
      <c r="O25" s="56"/>
      <c r="P25" s="56">
        <f>Worksheet!AU27</f>
        <v>895.04999999999927</v>
      </c>
      <c r="Q25" s="56"/>
      <c r="R25" s="56">
        <f>Worksheet!AV27</f>
        <v>22347.11</v>
      </c>
      <c r="S25" s="56"/>
      <c r="T25" s="56">
        <f t="shared" si="0"/>
        <v>0</v>
      </c>
      <c r="U25" s="56"/>
      <c r="V25" s="56">
        <f>Worksheet!BF27</f>
        <v>1232.94</v>
      </c>
    </row>
    <row r="26" spans="1:22" x14ac:dyDescent="0.2">
      <c r="A26" s="7">
        <f>Worksheet!A28</f>
        <v>387</v>
      </c>
      <c r="B26" s="57" t="str">
        <f>Worksheet!B28</f>
        <v>Atlantic</v>
      </c>
      <c r="C26" s="11"/>
      <c r="D26" s="58">
        <f>Worksheet!AC28</f>
        <v>92957.73</v>
      </c>
      <c r="E26" s="58"/>
      <c r="F26" s="58">
        <f>Worksheet!AD28</f>
        <v>0</v>
      </c>
      <c r="G26" s="58"/>
      <c r="H26" s="58">
        <f>Worksheet!AE28</f>
        <v>92957.73</v>
      </c>
      <c r="I26" s="58"/>
      <c r="J26" s="58">
        <f>Worksheet!AE28-Worksheet!T28</f>
        <v>3525.7299999999959</v>
      </c>
      <c r="K26" s="58"/>
      <c r="L26" s="58">
        <f>Worksheet!AO28</f>
        <v>4851.42</v>
      </c>
      <c r="M26" s="11"/>
      <c r="N26" s="58">
        <f>Worksheet!AT28</f>
        <v>96865.88</v>
      </c>
      <c r="O26" s="58"/>
      <c r="P26" s="58">
        <f>Worksheet!AU28</f>
        <v>0</v>
      </c>
      <c r="Q26" s="58"/>
      <c r="R26" s="58">
        <f>Worksheet!AV28</f>
        <v>96865.88</v>
      </c>
      <c r="S26" s="58"/>
      <c r="T26" s="58">
        <f t="shared" si="0"/>
        <v>3908.1500000000087</v>
      </c>
      <c r="U26" s="58"/>
      <c r="V26" s="58">
        <f>Worksheet!BF28</f>
        <v>5087.91</v>
      </c>
    </row>
    <row r="27" spans="1:22" x14ac:dyDescent="0.2">
      <c r="A27" s="7">
        <f>Worksheet!A29</f>
        <v>414</v>
      </c>
      <c r="B27" s="48" t="str">
        <f>Worksheet!B29</f>
        <v>Audubon</v>
      </c>
      <c r="D27" s="56">
        <f>Worksheet!AC29</f>
        <v>34331.64</v>
      </c>
      <c r="E27" s="56"/>
      <c r="F27" s="56">
        <f>Worksheet!AD29</f>
        <v>0</v>
      </c>
      <c r="G27" s="56"/>
      <c r="H27" s="56">
        <f>Worksheet!AE29</f>
        <v>34331.64</v>
      </c>
      <c r="I27" s="56"/>
      <c r="J27" s="56">
        <f>Worksheet!AE29-Worksheet!T29</f>
        <v>310.63999999999942</v>
      </c>
      <c r="K27" s="56"/>
      <c r="L27" s="56">
        <f>Worksheet!AO29</f>
        <v>1667.57</v>
      </c>
      <c r="M27" s="11"/>
      <c r="N27" s="56">
        <f>Worksheet!AT29</f>
        <v>33288.99</v>
      </c>
      <c r="O27" s="56"/>
      <c r="P27" s="56">
        <f>Worksheet!AU29</f>
        <v>1042.6500000000015</v>
      </c>
      <c r="Q27" s="56"/>
      <c r="R27" s="56">
        <f>Worksheet!AV29</f>
        <v>34331.64</v>
      </c>
      <c r="S27" s="56"/>
      <c r="T27" s="56">
        <f t="shared" si="0"/>
        <v>0</v>
      </c>
      <c r="U27" s="56"/>
      <c r="V27" s="56">
        <f>Worksheet!BF29</f>
        <v>1667.57</v>
      </c>
    </row>
    <row r="28" spans="1:22" x14ac:dyDescent="0.2">
      <c r="A28" s="7">
        <f>Worksheet!A30</f>
        <v>423</v>
      </c>
      <c r="B28" s="48" t="str">
        <f>Worksheet!B30</f>
        <v>Aurelia</v>
      </c>
      <c r="D28" s="56">
        <f>Worksheet!AC30</f>
        <v>17732.189999999999</v>
      </c>
      <c r="E28" s="56"/>
      <c r="F28" s="56">
        <f>Worksheet!AD30</f>
        <v>0</v>
      </c>
      <c r="G28" s="56"/>
      <c r="H28" s="56">
        <f>Worksheet!AE30</f>
        <v>17732.189999999999</v>
      </c>
      <c r="I28" s="56"/>
      <c r="J28" s="56">
        <f>Worksheet!AE30-Worksheet!T30</f>
        <v>521.18999999999869</v>
      </c>
      <c r="K28" s="56"/>
      <c r="L28" s="56">
        <f>Worksheet!AO30</f>
        <v>961.88</v>
      </c>
      <c r="M28" s="11"/>
      <c r="N28" s="56">
        <f>Worksheet!AT30</f>
        <v>16886.32</v>
      </c>
      <c r="O28" s="56"/>
      <c r="P28" s="56">
        <f>Worksheet!AU30</f>
        <v>845.86999999999898</v>
      </c>
      <c r="Q28" s="56"/>
      <c r="R28" s="56">
        <f>Worksheet!AV30</f>
        <v>17732.189999999999</v>
      </c>
      <c r="S28" s="56"/>
      <c r="T28" s="56">
        <f t="shared" si="0"/>
        <v>0</v>
      </c>
      <c r="U28" s="56"/>
      <c r="V28" s="56">
        <f>Worksheet!BF30</f>
        <v>961.88</v>
      </c>
    </row>
    <row r="29" spans="1:22" x14ac:dyDescent="0.2">
      <c r="A29" s="7">
        <f>Worksheet!A31</f>
        <v>540</v>
      </c>
      <c r="B29" s="48" t="str">
        <f>Worksheet!B31</f>
        <v>BCLUW</v>
      </c>
      <c r="D29" s="56">
        <f>Worksheet!AC31</f>
        <v>35311.620000000003</v>
      </c>
      <c r="E29" s="56"/>
      <c r="F29" s="56">
        <f>Worksheet!AD31</f>
        <v>0</v>
      </c>
      <c r="G29" s="56"/>
      <c r="H29" s="56">
        <f>Worksheet!AE31</f>
        <v>35311.620000000003</v>
      </c>
      <c r="I29" s="56"/>
      <c r="J29" s="56">
        <f>Worksheet!AE31-Worksheet!T31</f>
        <v>716.62000000000262</v>
      </c>
      <c r="K29" s="56"/>
      <c r="L29" s="56">
        <f>Worksheet!AO31</f>
        <v>2678.05</v>
      </c>
      <c r="M29" s="11"/>
      <c r="N29" s="56">
        <f>Worksheet!AT31</f>
        <v>35751.24</v>
      </c>
      <c r="O29" s="56"/>
      <c r="P29" s="56">
        <f>Worksheet!AU31</f>
        <v>0</v>
      </c>
      <c r="Q29" s="56"/>
      <c r="R29" s="56">
        <f>Worksheet!AV31</f>
        <v>35751.24</v>
      </c>
      <c r="S29" s="56"/>
      <c r="T29" s="56">
        <f t="shared" si="0"/>
        <v>439.61999999999534</v>
      </c>
      <c r="U29" s="56"/>
      <c r="V29" s="56">
        <f>Worksheet!BF31</f>
        <v>2700.46</v>
      </c>
    </row>
    <row r="30" spans="1:22" x14ac:dyDescent="0.2">
      <c r="A30" s="7">
        <f>Worksheet!A32</f>
        <v>472</v>
      </c>
      <c r="B30" s="48" t="str">
        <f>Worksheet!B32</f>
        <v>Ballard</v>
      </c>
      <c r="D30" s="56">
        <f>Worksheet!AC32</f>
        <v>80650.710000000006</v>
      </c>
      <c r="E30" s="56"/>
      <c r="F30" s="56">
        <f>Worksheet!AD32</f>
        <v>0</v>
      </c>
      <c r="G30" s="56"/>
      <c r="H30" s="56">
        <f>Worksheet!AE32</f>
        <v>80650.710000000006</v>
      </c>
      <c r="I30" s="56"/>
      <c r="J30" s="56">
        <f>Worksheet!AE32-Worksheet!T32</f>
        <v>4640.7100000000064</v>
      </c>
      <c r="K30" s="56"/>
      <c r="L30" s="56">
        <f>Worksheet!AO32</f>
        <v>4622.83</v>
      </c>
      <c r="M30" s="11"/>
      <c r="N30" s="56">
        <f>Worksheet!AT32</f>
        <v>87256.320000000007</v>
      </c>
      <c r="O30" s="56"/>
      <c r="P30" s="56">
        <f>Worksheet!AU32</f>
        <v>0</v>
      </c>
      <c r="Q30" s="56"/>
      <c r="R30" s="56">
        <f>Worksheet!AV32</f>
        <v>87256.320000000007</v>
      </c>
      <c r="S30" s="56"/>
      <c r="T30" s="56">
        <f t="shared" si="0"/>
        <v>6605.6100000000006</v>
      </c>
      <c r="U30" s="56"/>
      <c r="V30" s="56">
        <f>Worksheet!BF32</f>
        <v>4994.1499999999996</v>
      </c>
    </row>
    <row r="31" spans="1:22" x14ac:dyDescent="0.2">
      <c r="A31" s="7">
        <f>Worksheet!A33</f>
        <v>504</v>
      </c>
      <c r="B31" s="57" t="str">
        <f>Worksheet!B33</f>
        <v>Battle Creek-Ida Grove</v>
      </c>
      <c r="C31" s="11"/>
      <c r="D31" s="58">
        <f>Worksheet!AC33</f>
        <v>42501.81</v>
      </c>
      <c r="E31" s="58"/>
      <c r="F31" s="58">
        <f>Worksheet!AD33</f>
        <v>0</v>
      </c>
      <c r="G31" s="58"/>
      <c r="H31" s="58">
        <f>Worksheet!AE33</f>
        <v>42501.81</v>
      </c>
      <c r="I31" s="58"/>
      <c r="J31" s="58">
        <f>Worksheet!AE33-Worksheet!T33</f>
        <v>1571.8099999999977</v>
      </c>
      <c r="K31" s="58"/>
      <c r="L31" s="58">
        <f>Worksheet!AO33</f>
        <v>2458.65</v>
      </c>
      <c r="M31" s="11"/>
      <c r="N31" s="58">
        <f>Worksheet!AT33</f>
        <v>42304.32</v>
      </c>
      <c r="O31" s="58"/>
      <c r="P31" s="58">
        <f>Worksheet!AU33</f>
        <v>197.48999999999796</v>
      </c>
      <c r="Q31" s="58"/>
      <c r="R31" s="58">
        <f>Worksheet!AV33</f>
        <v>42501.81</v>
      </c>
      <c r="S31" s="58"/>
      <c r="T31" s="58">
        <f t="shared" si="0"/>
        <v>0</v>
      </c>
      <c r="U31" s="58"/>
      <c r="V31" s="58">
        <f>Worksheet!BF33</f>
        <v>2464.37</v>
      </c>
    </row>
    <row r="32" spans="1:22" x14ac:dyDescent="0.2">
      <c r="A32" s="7">
        <f>Worksheet!A34</f>
        <v>513</v>
      </c>
      <c r="B32" s="48" t="str">
        <f>Worksheet!B34</f>
        <v>Baxter</v>
      </c>
      <c r="D32" s="56">
        <f>Worksheet!AC34</f>
        <v>20215.830000000002</v>
      </c>
      <c r="E32" s="56"/>
      <c r="F32" s="56">
        <f>Worksheet!AD34</f>
        <v>907.16999999999825</v>
      </c>
      <c r="G32" s="56"/>
      <c r="H32" s="56">
        <f>Worksheet!AE34</f>
        <v>21123</v>
      </c>
      <c r="I32" s="56"/>
      <c r="J32" s="56">
        <f>Worksheet!AE34-Worksheet!T34</f>
        <v>0</v>
      </c>
      <c r="K32" s="56"/>
      <c r="L32" s="56">
        <f>Worksheet!AO34</f>
        <v>1122</v>
      </c>
      <c r="M32" s="11"/>
      <c r="N32" s="56">
        <f>Worksheet!AT34</f>
        <v>23785.85</v>
      </c>
      <c r="O32" s="56"/>
      <c r="P32" s="56">
        <f>Worksheet!AU34</f>
        <v>0</v>
      </c>
      <c r="Q32" s="56"/>
      <c r="R32" s="56">
        <f>Worksheet!AV34</f>
        <v>23785.85</v>
      </c>
      <c r="S32" s="56"/>
      <c r="T32" s="56">
        <f t="shared" si="0"/>
        <v>2662.8499999999985</v>
      </c>
      <c r="U32" s="56"/>
      <c r="V32" s="56">
        <f>Worksheet!BF34</f>
        <v>1266.26</v>
      </c>
    </row>
    <row r="33" spans="1:22" x14ac:dyDescent="0.2">
      <c r="A33" s="7">
        <f>Worksheet!A35</f>
        <v>549</v>
      </c>
      <c r="B33" s="48" t="str">
        <f>Worksheet!B35</f>
        <v>Bedford</v>
      </c>
      <c r="D33" s="56">
        <f>Worksheet!AC35</f>
        <v>30318.97</v>
      </c>
      <c r="E33" s="56"/>
      <c r="F33" s="56">
        <f>Worksheet!AD35</f>
        <v>43.029999999998836</v>
      </c>
      <c r="G33" s="56"/>
      <c r="H33" s="56">
        <f>Worksheet!AE35</f>
        <v>30362</v>
      </c>
      <c r="I33" s="56"/>
      <c r="J33" s="56">
        <f>Worksheet!AE35-Worksheet!T35</f>
        <v>0</v>
      </c>
      <c r="K33" s="56"/>
      <c r="L33" s="56">
        <f>Worksheet!AO35</f>
        <v>1670</v>
      </c>
      <c r="M33" s="11"/>
      <c r="N33" s="56">
        <f>Worksheet!AT35</f>
        <v>28919.49</v>
      </c>
      <c r="O33" s="56"/>
      <c r="P33" s="56">
        <f>Worksheet!AU35</f>
        <v>1399.4799999999996</v>
      </c>
      <c r="Q33" s="56"/>
      <c r="R33" s="56">
        <f>Worksheet!AV35</f>
        <v>30318.97</v>
      </c>
      <c r="S33" s="56"/>
      <c r="T33" s="56">
        <f t="shared" si="0"/>
        <v>-43.029999999998836</v>
      </c>
      <c r="U33" s="56"/>
      <c r="V33" s="56">
        <f>Worksheet!BF35</f>
        <v>1647.37</v>
      </c>
    </row>
    <row r="34" spans="1:22" x14ac:dyDescent="0.2">
      <c r="A34" s="7">
        <f>Worksheet!A36</f>
        <v>576</v>
      </c>
      <c r="B34" s="48" t="str">
        <f>Worksheet!B36</f>
        <v>Belle Plaine</v>
      </c>
      <c r="D34" s="56">
        <f>Worksheet!AC36</f>
        <v>29937.65</v>
      </c>
      <c r="E34" s="56"/>
      <c r="F34" s="56">
        <f>Worksheet!AD36</f>
        <v>0</v>
      </c>
      <c r="G34" s="56"/>
      <c r="H34" s="56">
        <f>Worksheet!AE36</f>
        <v>29937.65</v>
      </c>
      <c r="I34" s="56"/>
      <c r="J34" s="56">
        <f>Worksheet!AE36-Worksheet!T36</f>
        <v>694.65000000000146</v>
      </c>
      <c r="K34" s="56"/>
      <c r="L34" s="56">
        <f>Worksheet!AO36</f>
        <v>1875.9</v>
      </c>
      <c r="M34" s="11"/>
      <c r="N34" s="56">
        <f>Worksheet!AT36</f>
        <v>32245.759999999998</v>
      </c>
      <c r="O34" s="56"/>
      <c r="P34" s="56">
        <f>Worksheet!AU36</f>
        <v>0</v>
      </c>
      <c r="Q34" s="56"/>
      <c r="R34" s="56">
        <f>Worksheet!AV36</f>
        <v>32245.759999999998</v>
      </c>
      <c r="S34" s="56"/>
      <c r="T34" s="56">
        <f t="shared" si="0"/>
        <v>2308.1099999999969</v>
      </c>
      <c r="U34" s="56"/>
      <c r="V34" s="56">
        <f>Worksheet!BF36</f>
        <v>2011.28</v>
      </c>
    </row>
    <row r="35" spans="1:22" x14ac:dyDescent="0.2">
      <c r="A35" s="7">
        <f>Worksheet!A37</f>
        <v>585</v>
      </c>
      <c r="B35" s="48" t="str">
        <f>Worksheet!B37</f>
        <v>Bellevue</v>
      </c>
      <c r="D35" s="56">
        <f>Worksheet!AC37</f>
        <v>34974.589999999997</v>
      </c>
      <c r="E35" s="56"/>
      <c r="F35" s="56">
        <f>Worksheet!AD37</f>
        <v>0</v>
      </c>
      <c r="G35" s="56"/>
      <c r="H35" s="56">
        <f>Worksheet!AE37</f>
        <v>34974.589999999997</v>
      </c>
      <c r="I35" s="56"/>
      <c r="J35" s="56">
        <f>Worksheet!AE37-Worksheet!T37</f>
        <v>1360.5899999999965</v>
      </c>
      <c r="K35" s="56"/>
      <c r="L35" s="56">
        <f>Worksheet!AO37</f>
        <v>1837.03</v>
      </c>
      <c r="M35" s="11"/>
      <c r="N35" s="56">
        <f>Worksheet!AT37</f>
        <v>34895.599999999999</v>
      </c>
      <c r="O35" s="56"/>
      <c r="P35" s="56">
        <f>Worksheet!AU37</f>
        <v>78.989999999997963</v>
      </c>
      <c r="Q35" s="56"/>
      <c r="R35" s="56">
        <f>Worksheet!AV37</f>
        <v>34974.589999999997</v>
      </c>
      <c r="S35" s="56"/>
      <c r="T35" s="56">
        <f t="shared" si="0"/>
        <v>0</v>
      </c>
      <c r="U35" s="56"/>
      <c r="V35" s="56">
        <f>Worksheet!BF37</f>
        <v>1851.88</v>
      </c>
    </row>
    <row r="36" spans="1:22" x14ac:dyDescent="0.2">
      <c r="A36" s="7">
        <f>Worksheet!A38</f>
        <v>594</v>
      </c>
      <c r="B36" s="57" t="str">
        <f>Worksheet!B38</f>
        <v>Belmond-Klemme</v>
      </c>
      <c r="C36" s="11"/>
      <c r="D36" s="58">
        <f>Worksheet!AC38</f>
        <v>43105.31</v>
      </c>
      <c r="E36" s="58"/>
      <c r="F36" s="58">
        <f>Worksheet!AD38</f>
        <v>0</v>
      </c>
      <c r="G36" s="58"/>
      <c r="H36" s="58">
        <f>Worksheet!AE38</f>
        <v>43105.31</v>
      </c>
      <c r="I36" s="58"/>
      <c r="J36" s="58">
        <f>Worksheet!AE38-Worksheet!T38</f>
        <v>3059.3099999999977</v>
      </c>
      <c r="K36" s="58"/>
      <c r="L36" s="58">
        <f>Worksheet!AO38</f>
        <v>3571.8</v>
      </c>
      <c r="M36" s="11"/>
      <c r="N36" s="58">
        <f>Worksheet!AT38</f>
        <v>45329.74</v>
      </c>
      <c r="O36" s="58"/>
      <c r="P36" s="58">
        <f>Worksheet!AU38</f>
        <v>0</v>
      </c>
      <c r="Q36" s="58"/>
      <c r="R36" s="58">
        <f>Worksheet!AV38</f>
        <v>45329.74</v>
      </c>
      <c r="S36" s="58"/>
      <c r="T36" s="58">
        <f t="shared" si="0"/>
        <v>2224.4300000000003</v>
      </c>
      <c r="U36" s="58"/>
      <c r="V36" s="58">
        <f>Worksheet!BF38</f>
        <v>3715.5</v>
      </c>
    </row>
    <row r="37" spans="1:22" x14ac:dyDescent="0.2">
      <c r="A37" s="7">
        <f>Worksheet!A39</f>
        <v>603</v>
      </c>
      <c r="B37" s="48" t="str">
        <f>Worksheet!B39</f>
        <v>Bennett</v>
      </c>
      <c r="D37" s="56">
        <f>Worksheet!AC39</f>
        <v>6832.56</v>
      </c>
      <c r="E37" s="56"/>
      <c r="F37" s="56">
        <f>Worksheet!AD39</f>
        <v>0</v>
      </c>
      <c r="G37" s="56"/>
      <c r="H37" s="56">
        <f>Worksheet!AE39</f>
        <v>6832.56</v>
      </c>
      <c r="I37" s="56"/>
      <c r="J37" s="56">
        <f>Worksheet!AE39-Worksheet!T39</f>
        <v>653.5600000000004</v>
      </c>
      <c r="K37" s="56"/>
      <c r="L37" s="56">
        <f>Worksheet!AO39</f>
        <v>645.28</v>
      </c>
      <c r="M37" s="11"/>
      <c r="N37" s="56">
        <f>Worksheet!AT39</f>
        <v>7020.98</v>
      </c>
      <c r="O37" s="56"/>
      <c r="P37" s="56">
        <f>Worksheet!AU39</f>
        <v>0</v>
      </c>
      <c r="Q37" s="56"/>
      <c r="R37" s="56">
        <f>Worksheet!AV39</f>
        <v>7020.98</v>
      </c>
      <c r="S37" s="56"/>
      <c r="T37" s="56">
        <f t="shared" si="0"/>
        <v>188.41999999999916</v>
      </c>
      <c r="U37" s="56"/>
      <c r="V37" s="56">
        <f>Worksheet!BF39</f>
        <v>651.45000000000005</v>
      </c>
    </row>
    <row r="38" spans="1:22" x14ac:dyDescent="0.2">
      <c r="A38" s="7">
        <f>Worksheet!A40</f>
        <v>609</v>
      </c>
      <c r="B38" s="48" t="str">
        <f>Worksheet!B40</f>
        <v>Benton</v>
      </c>
      <c r="D38" s="56">
        <f>Worksheet!AC40</f>
        <v>86794.69</v>
      </c>
      <c r="E38" s="56"/>
      <c r="F38" s="56">
        <f>Worksheet!AD40</f>
        <v>0</v>
      </c>
      <c r="G38" s="56"/>
      <c r="H38" s="56">
        <f>Worksheet!AE40</f>
        <v>86794.69</v>
      </c>
      <c r="I38" s="56"/>
      <c r="J38" s="56">
        <f>Worksheet!AE40-Worksheet!T40</f>
        <v>1310.6900000000023</v>
      </c>
      <c r="K38" s="56"/>
      <c r="L38" s="56">
        <f>Worksheet!AO40</f>
        <v>4926.0600000000004</v>
      </c>
      <c r="M38" s="11"/>
      <c r="N38" s="56">
        <f>Worksheet!AT40</f>
        <v>90195.49</v>
      </c>
      <c r="O38" s="56"/>
      <c r="P38" s="56">
        <f>Worksheet!AU40</f>
        <v>0</v>
      </c>
      <c r="Q38" s="56"/>
      <c r="R38" s="56">
        <f>Worksheet!AV40</f>
        <v>90195.49</v>
      </c>
      <c r="S38" s="56"/>
      <c r="T38" s="56">
        <f t="shared" si="0"/>
        <v>3400.8000000000029</v>
      </c>
      <c r="U38" s="56"/>
      <c r="V38" s="56">
        <f>Worksheet!BF40</f>
        <v>5135.43</v>
      </c>
    </row>
    <row r="39" spans="1:22" x14ac:dyDescent="0.2">
      <c r="A39" s="7">
        <f>Worksheet!A41</f>
        <v>621</v>
      </c>
      <c r="B39" s="48" t="str">
        <f>Worksheet!B41</f>
        <v>Bettendorf</v>
      </c>
      <c r="D39" s="56">
        <f>Worksheet!AC41</f>
        <v>241979.3</v>
      </c>
      <c r="E39" s="56"/>
      <c r="F39" s="56">
        <f>Worksheet!AD41</f>
        <v>0</v>
      </c>
      <c r="G39" s="56"/>
      <c r="H39" s="56">
        <f>Worksheet!AE41</f>
        <v>241979.3</v>
      </c>
      <c r="I39" s="56"/>
      <c r="J39" s="56">
        <f>Worksheet!AE41-Worksheet!T41</f>
        <v>6226.2999999999884</v>
      </c>
      <c r="K39" s="56"/>
      <c r="L39" s="56">
        <f>Worksheet!AO41</f>
        <v>12978.63</v>
      </c>
      <c r="M39" s="11"/>
      <c r="N39" s="56">
        <f>Worksheet!AT41</f>
        <v>260374.94</v>
      </c>
      <c r="O39" s="56"/>
      <c r="P39" s="56">
        <f>Worksheet!AU41</f>
        <v>0</v>
      </c>
      <c r="Q39" s="56"/>
      <c r="R39" s="56">
        <f>Worksheet!AV41</f>
        <v>260374.94</v>
      </c>
      <c r="S39" s="56"/>
      <c r="T39" s="56">
        <f t="shared" si="0"/>
        <v>18395.640000000014</v>
      </c>
      <c r="U39" s="56"/>
      <c r="V39" s="56">
        <f>Worksheet!BF41</f>
        <v>13988.36</v>
      </c>
    </row>
    <row r="40" spans="1:22" x14ac:dyDescent="0.2">
      <c r="A40" s="7">
        <f>Worksheet!A42</f>
        <v>720</v>
      </c>
      <c r="B40" s="48" t="str">
        <f>Worksheet!B42</f>
        <v>Bondurant-Farrar</v>
      </c>
      <c r="D40" s="56">
        <f>Worksheet!AC42</f>
        <v>76737.740000000005</v>
      </c>
      <c r="E40" s="56"/>
      <c r="F40" s="56">
        <f>Worksheet!AD42</f>
        <v>0</v>
      </c>
      <c r="G40" s="56"/>
      <c r="H40" s="56">
        <f>Worksheet!AE42</f>
        <v>76737.740000000005</v>
      </c>
      <c r="I40" s="56"/>
      <c r="J40" s="56">
        <f>Worksheet!AE42-Worksheet!T42</f>
        <v>7225.7400000000052</v>
      </c>
      <c r="K40" s="56"/>
      <c r="L40" s="56">
        <f>Worksheet!AO42</f>
        <v>4438.7299999999996</v>
      </c>
      <c r="M40" s="11"/>
      <c r="N40" s="56">
        <f>Worksheet!AT42</f>
        <v>83834.820000000007</v>
      </c>
      <c r="O40" s="56"/>
      <c r="P40" s="56">
        <f>Worksheet!AU42</f>
        <v>0</v>
      </c>
      <c r="Q40" s="56"/>
      <c r="R40" s="56">
        <f>Worksheet!AV42</f>
        <v>83834.820000000007</v>
      </c>
      <c r="S40" s="56"/>
      <c r="T40" s="56">
        <f t="shared" si="0"/>
        <v>7097.0800000000017</v>
      </c>
      <c r="U40" s="56"/>
      <c r="V40" s="56">
        <f>Worksheet!BF42</f>
        <v>4837.29</v>
      </c>
    </row>
    <row r="41" spans="1:22" x14ac:dyDescent="0.2">
      <c r="A41" s="7">
        <f>Worksheet!A43</f>
        <v>729</v>
      </c>
      <c r="B41" s="57" t="str">
        <f>Worksheet!B43</f>
        <v>Boone</v>
      </c>
      <c r="C41" s="11"/>
      <c r="D41" s="58">
        <f>Worksheet!AC43</f>
        <v>149967.17000000001</v>
      </c>
      <c r="E41" s="58"/>
      <c r="F41" s="58">
        <f>Worksheet!AD43</f>
        <v>0</v>
      </c>
      <c r="G41" s="58"/>
      <c r="H41" s="58">
        <f>Worksheet!AE43</f>
        <v>149967.17000000001</v>
      </c>
      <c r="I41" s="58"/>
      <c r="J41" s="58">
        <f>Worksheet!AE43-Worksheet!T43</f>
        <v>4434.1700000000128</v>
      </c>
      <c r="K41" s="58"/>
      <c r="L41" s="58">
        <f>Worksheet!AO43</f>
        <v>6958.88</v>
      </c>
      <c r="M41" s="11"/>
      <c r="N41" s="58">
        <f>Worksheet!AT43</f>
        <v>155283.10999999999</v>
      </c>
      <c r="O41" s="58"/>
      <c r="P41" s="58">
        <f>Worksheet!AU43</f>
        <v>0</v>
      </c>
      <c r="Q41" s="58"/>
      <c r="R41" s="58">
        <f>Worksheet!AV43</f>
        <v>155283.10999999999</v>
      </c>
      <c r="S41" s="58"/>
      <c r="T41" s="58">
        <f t="shared" si="0"/>
        <v>5315.9399999999732</v>
      </c>
      <c r="U41" s="58"/>
      <c r="V41" s="58">
        <f>Worksheet!BF43</f>
        <v>7294.43</v>
      </c>
    </row>
    <row r="42" spans="1:22" x14ac:dyDescent="0.2">
      <c r="A42" s="7">
        <f>Worksheet!A44</f>
        <v>747</v>
      </c>
      <c r="B42" s="48" t="str">
        <f>Worksheet!B44</f>
        <v>Boyden-Hull</v>
      </c>
      <c r="D42" s="56">
        <f>Worksheet!AC44</f>
        <v>36601.980000000003</v>
      </c>
      <c r="E42" s="56"/>
      <c r="F42" s="56">
        <f>Worksheet!AD44</f>
        <v>0</v>
      </c>
      <c r="G42" s="56"/>
      <c r="H42" s="56">
        <f>Worksheet!AE44</f>
        <v>36601.980000000003</v>
      </c>
      <c r="I42" s="56"/>
      <c r="J42" s="56">
        <f>Worksheet!AE44-Worksheet!T44</f>
        <v>1571.9800000000032</v>
      </c>
      <c r="K42" s="56"/>
      <c r="L42" s="56">
        <f>Worksheet!AO44</f>
        <v>2344.4699999999998</v>
      </c>
      <c r="M42" s="11"/>
      <c r="N42" s="56">
        <f>Worksheet!AT44</f>
        <v>39510.6</v>
      </c>
      <c r="O42" s="56"/>
      <c r="P42" s="56">
        <f>Worksheet!AU44</f>
        <v>0</v>
      </c>
      <c r="Q42" s="56"/>
      <c r="R42" s="56">
        <f>Worksheet!AV44</f>
        <v>39510.6</v>
      </c>
      <c r="S42" s="56"/>
      <c r="T42" s="56">
        <f t="shared" si="0"/>
        <v>2908.6199999999953</v>
      </c>
      <c r="U42" s="56"/>
      <c r="V42" s="56">
        <f>Worksheet!BF44</f>
        <v>2516.46</v>
      </c>
    </row>
    <row r="43" spans="1:22" x14ac:dyDescent="0.2">
      <c r="A43" s="7">
        <f>Worksheet!A45</f>
        <v>1917</v>
      </c>
      <c r="B43" s="48" t="str">
        <f>Worksheet!B45</f>
        <v>Boyer Valley</v>
      </c>
      <c r="D43" s="56">
        <f>Worksheet!AC45</f>
        <v>32532.26</v>
      </c>
      <c r="E43" s="56"/>
      <c r="F43" s="56">
        <f>Worksheet!AD45</f>
        <v>0</v>
      </c>
      <c r="G43" s="56"/>
      <c r="H43" s="56">
        <f>Worksheet!AE45</f>
        <v>32532.26</v>
      </c>
      <c r="I43" s="56"/>
      <c r="J43" s="56">
        <f>Worksheet!AE45-Worksheet!T45</f>
        <v>973.2599999999984</v>
      </c>
      <c r="K43" s="56"/>
      <c r="L43" s="56">
        <f>Worksheet!AO45</f>
        <v>1575.43</v>
      </c>
      <c r="M43" s="11"/>
      <c r="N43" s="56">
        <f>Worksheet!AT45</f>
        <v>32169.22</v>
      </c>
      <c r="O43" s="56"/>
      <c r="P43" s="56">
        <f>Worksheet!AU45</f>
        <v>363.03999999999724</v>
      </c>
      <c r="Q43" s="56"/>
      <c r="R43" s="56">
        <f>Worksheet!AV45</f>
        <v>32532.26</v>
      </c>
      <c r="S43" s="56"/>
      <c r="T43" s="56">
        <f t="shared" si="0"/>
        <v>0</v>
      </c>
      <c r="U43" s="56"/>
      <c r="V43" s="56">
        <f>Worksheet!BF45</f>
        <v>1587.05</v>
      </c>
    </row>
    <row r="44" spans="1:22" x14ac:dyDescent="0.2">
      <c r="A44" s="7">
        <f>Worksheet!A46</f>
        <v>846</v>
      </c>
      <c r="B44" s="48" t="str">
        <f>Worksheet!B46</f>
        <v>Brooklyn-Guernsey-Malcom</v>
      </c>
      <c r="D44" s="56">
        <f>Worksheet!AC46</f>
        <v>29290.01</v>
      </c>
      <c r="E44" s="56"/>
      <c r="F44" s="56">
        <f>Worksheet!AD46</f>
        <v>0</v>
      </c>
      <c r="G44" s="56"/>
      <c r="H44" s="56">
        <f>Worksheet!AE46</f>
        <v>29290.01</v>
      </c>
      <c r="I44" s="56"/>
      <c r="J44" s="56">
        <f>Worksheet!AE46-Worksheet!T46</f>
        <v>310.0099999999984</v>
      </c>
      <c r="K44" s="56"/>
      <c r="L44" s="56">
        <f>Worksheet!AO46</f>
        <v>2451</v>
      </c>
      <c r="M44" s="11"/>
      <c r="N44" s="56">
        <f>Worksheet!AT46</f>
        <v>29612.98</v>
      </c>
      <c r="O44" s="56"/>
      <c r="P44" s="56">
        <f>Worksheet!AU46</f>
        <v>0</v>
      </c>
      <c r="Q44" s="56"/>
      <c r="R44" s="56">
        <f>Worksheet!AV46</f>
        <v>29612.98</v>
      </c>
      <c r="S44" s="56"/>
      <c r="T44" s="56">
        <f t="shared" si="0"/>
        <v>322.97000000000116</v>
      </c>
      <c r="U44" s="56"/>
      <c r="V44" s="56">
        <f>Worksheet!BF46</f>
        <v>2409.0300000000002</v>
      </c>
    </row>
    <row r="45" spans="1:22" x14ac:dyDescent="0.2">
      <c r="A45" s="7">
        <f>Worksheet!A47</f>
        <v>882</v>
      </c>
      <c r="B45" s="48" t="str">
        <f>Worksheet!B47</f>
        <v>Burlington</v>
      </c>
      <c r="D45" s="56">
        <f>Worksheet!AC47</f>
        <v>269576.61</v>
      </c>
      <c r="E45" s="56"/>
      <c r="F45" s="56">
        <f>Worksheet!AD47</f>
        <v>0</v>
      </c>
      <c r="G45" s="56"/>
      <c r="H45" s="56">
        <f>Worksheet!AE47</f>
        <v>269576.61</v>
      </c>
      <c r="I45" s="56"/>
      <c r="J45" s="56">
        <f>Worksheet!AE47-Worksheet!T47</f>
        <v>16628.609999999986</v>
      </c>
      <c r="K45" s="56"/>
      <c r="L45" s="56">
        <f>Worksheet!AO47</f>
        <v>16056.1</v>
      </c>
      <c r="M45" s="11"/>
      <c r="N45" s="56">
        <f>Worksheet!AT47</f>
        <v>277160.33</v>
      </c>
      <c r="O45" s="56"/>
      <c r="P45" s="56">
        <f>Worksheet!AU47</f>
        <v>0</v>
      </c>
      <c r="Q45" s="56"/>
      <c r="R45" s="56">
        <f>Worksheet!AV47</f>
        <v>277160.33</v>
      </c>
      <c r="S45" s="56"/>
      <c r="T45" s="56">
        <f t="shared" si="0"/>
        <v>7583.7200000000303</v>
      </c>
      <c r="U45" s="56"/>
      <c r="V45" s="56">
        <f>Worksheet!BF47</f>
        <v>16598.63</v>
      </c>
    </row>
    <row r="46" spans="1:22" x14ac:dyDescent="0.2">
      <c r="A46" s="7">
        <f>Worksheet!A48</f>
        <v>916</v>
      </c>
      <c r="B46" s="57" t="str">
        <f>Worksheet!B48</f>
        <v>CAL</v>
      </c>
      <c r="C46" s="11"/>
      <c r="D46" s="58">
        <f>Worksheet!AC48</f>
        <v>18583.990000000002</v>
      </c>
      <c r="E46" s="58"/>
      <c r="F46" s="58">
        <f>Worksheet!AD48</f>
        <v>0</v>
      </c>
      <c r="G46" s="58"/>
      <c r="H46" s="58">
        <f>Worksheet!AE48</f>
        <v>18583.990000000002</v>
      </c>
      <c r="I46" s="58"/>
      <c r="J46" s="58">
        <f>Worksheet!AE48-Worksheet!T48</f>
        <v>533.9900000000016</v>
      </c>
      <c r="K46" s="58"/>
      <c r="L46" s="58">
        <f>Worksheet!AO48</f>
        <v>1364.96</v>
      </c>
      <c r="M46" s="11"/>
      <c r="N46" s="58">
        <f>Worksheet!AT48</f>
        <v>18951.12</v>
      </c>
      <c r="O46" s="58"/>
      <c r="P46" s="58">
        <f>Worksheet!AU48</f>
        <v>0</v>
      </c>
      <c r="Q46" s="58"/>
      <c r="R46" s="58">
        <f>Worksheet!AV48</f>
        <v>18951.12</v>
      </c>
      <c r="S46" s="58"/>
      <c r="T46" s="58">
        <f t="shared" si="0"/>
        <v>367.12999999999738</v>
      </c>
      <c r="U46" s="58"/>
      <c r="V46" s="58">
        <f>Worksheet!BF48</f>
        <v>1392.39</v>
      </c>
    </row>
    <row r="47" spans="1:22" x14ac:dyDescent="0.2">
      <c r="A47" s="7">
        <f>Worksheet!A49</f>
        <v>914</v>
      </c>
      <c r="B47" s="48" t="str">
        <f>Worksheet!B49</f>
        <v>CAM</v>
      </c>
      <c r="D47" s="56">
        <f>Worksheet!AC49</f>
        <v>25857.279999999999</v>
      </c>
      <c r="E47" s="56"/>
      <c r="F47" s="56">
        <f>Worksheet!AD49</f>
        <v>0</v>
      </c>
      <c r="G47" s="56"/>
      <c r="H47" s="56">
        <f>Worksheet!AE49</f>
        <v>25857.279999999999</v>
      </c>
      <c r="I47" s="56"/>
      <c r="J47" s="56">
        <f>Worksheet!AE49-Worksheet!T49</f>
        <v>1426.2799999999988</v>
      </c>
      <c r="K47" s="56"/>
      <c r="L47" s="56">
        <f>Worksheet!AO49</f>
        <v>1438.43</v>
      </c>
      <c r="M47" s="11"/>
      <c r="N47" s="56">
        <f>Worksheet!AT49</f>
        <v>25198.240000000002</v>
      </c>
      <c r="O47" s="56"/>
      <c r="P47" s="56">
        <f>Worksheet!AU49</f>
        <v>659.03999999999724</v>
      </c>
      <c r="Q47" s="56"/>
      <c r="R47" s="56">
        <f>Worksheet!AV49</f>
        <v>25857.279999999999</v>
      </c>
      <c r="S47" s="56"/>
      <c r="T47" s="56">
        <f t="shared" si="0"/>
        <v>0</v>
      </c>
      <c r="U47" s="56"/>
      <c r="V47" s="56">
        <f>Worksheet!BF49</f>
        <v>1438.43</v>
      </c>
    </row>
    <row r="48" spans="1:22" x14ac:dyDescent="0.2">
      <c r="A48" s="7">
        <f>Worksheet!A50</f>
        <v>918</v>
      </c>
      <c r="B48" s="48" t="str">
        <f>Worksheet!B50</f>
        <v>Calamus-Wheatland</v>
      </c>
      <c r="D48" s="56">
        <f>Worksheet!AC50</f>
        <v>30530.57</v>
      </c>
      <c r="E48" s="56"/>
      <c r="F48" s="56">
        <f>Worksheet!AD50</f>
        <v>0</v>
      </c>
      <c r="G48" s="56"/>
      <c r="H48" s="56">
        <f>Worksheet!AE50</f>
        <v>30530.57</v>
      </c>
      <c r="I48" s="56"/>
      <c r="J48" s="56">
        <f>Worksheet!AE50-Worksheet!T50</f>
        <v>1981.5699999999997</v>
      </c>
      <c r="K48" s="56"/>
      <c r="L48" s="56">
        <f>Worksheet!AO50</f>
        <v>1516.21</v>
      </c>
      <c r="M48" s="11"/>
      <c r="N48" s="56">
        <f>Worksheet!AT50</f>
        <v>28655.7</v>
      </c>
      <c r="O48" s="56"/>
      <c r="P48" s="56">
        <f>Worksheet!AU50</f>
        <v>1874.869999999999</v>
      </c>
      <c r="Q48" s="56"/>
      <c r="R48" s="56">
        <f>Worksheet!AV50</f>
        <v>30530.57</v>
      </c>
      <c r="S48" s="56"/>
      <c r="T48" s="56">
        <f t="shared" si="0"/>
        <v>0</v>
      </c>
      <c r="U48" s="56"/>
      <c r="V48" s="56">
        <f>Worksheet!BF50</f>
        <v>1516.21</v>
      </c>
    </row>
    <row r="49" spans="1:22" x14ac:dyDescent="0.2">
      <c r="A49" s="7">
        <f>Worksheet!A51</f>
        <v>936</v>
      </c>
      <c r="B49" s="48" t="str">
        <f>Worksheet!B51</f>
        <v>Camanche</v>
      </c>
      <c r="D49" s="56">
        <f>Worksheet!AC51</f>
        <v>51253.02</v>
      </c>
      <c r="E49" s="56"/>
      <c r="F49" s="56">
        <f>Worksheet!AD51</f>
        <v>0</v>
      </c>
      <c r="G49" s="56"/>
      <c r="H49" s="56">
        <f>Worksheet!AE51</f>
        <v>51253.02</v>
      </c>
      <c r="I49" s="56"/>
      <c r="J49" s="56">
        <f>Worksheet!AE51-Worksheet!T51</f>
        <v>871.0199999999968</v>
      </c>
      <c r="K49" s="56"/>
      <c r="L49" s="56">
        <f>Worksheet!AO51</f>
        <v>2913.98</v>
      </c>
      <c r="M49" s="11"/>
      <c r="N49" s="56">
        <f>Worksheet!AT51</f>
        <v>54442.7</v>
      </c>
      <c r="O49" s="56"/>
      <c r="P49" s="56">
        <f>Worksheet!AU51</f>
        <v>0</v>
      </c>
      <c r="Q49" s="56"/>
      <c r="R49" s="56">
        <f>Worksheet!AV51</f>
        <v>54442.7</v>
      </c>
      <c r="S49" s="56"/>
      <c r="T49" s="56">
        <f t="shared" si="0"/>
        <v>3189.6800000000003</v>
      </c>
      <c r="U49" s="56"/>
      <c r="V49" s="56">
        <f>Worksheet!BF51</f>
        <v>3099.08</v>
      </c>
    </row>
    <row r="50" spans="1:22" x14ac:dyDescent="0.2">
      <c r="A50" s="7">
        <f>Worksheet!A52</f>
        <v>977</v>
      </c>
      <c r="B50" s="48" t="str">
        <f>Worksheet!B52</f>
        <v>Cardinal</v>
      </c>
      <c r="D50" s="56">
        <f>Worksheet!AC52</f>
        <v>30688.99</v>
      </c>
      <c r="E50" s="56"/>
      <c r="F50" s="56">
        <f>Worksheet!AD52</f>
        <v>0</v>
      </c>
      <c r="G50" s="56"/>
      <c r="H50" s="56">
        <f>Worksheet!AE52</f>
        <v>30688.99</v>
      </c>
      <c r="I50" s="56"/>
      <c r="J50" s="56">
        <f>Worksheet!AE52-Worksheet!T52</f>
        <v>229.9900000000016</v>
      </c>
      <c r="K50" s="56"/>
      <c r="L50" s="56">
        <f>Worksheet!AO52</f>
        <v>1949.48</v>
      </c>
      <c r="M50" s="11"/>
      <c r="N50" s="56">
        <f>Worksheet!AT52</f>
        <v>32942.6</v>
      </c>
      <c r="O50" s="56"/>
      <c r="P50" s="56">
        <f>Worksheet!AU52</f>
        <v>0</v>
      </c>
      <c r="Q50" s="56"/>
      <c r="R50" s="56">
        <f>Worksheet!AV52</f>
        <v>32942.6</v>
      </c>
      <c r="S50" s="56"/>
      <c r="T50" s="56">
        <f t="shared" si="0"/>
        <v>2253.6099999999969</v>
      </c>
      <c r="U50" s="56"/>
      <c r="V50" s="56">
        <f>Worksheet!BF52</f>
        <v>2083.79</v>
      </c>
    </row>
    <row r="51" spans="1:22" x14ac:dyDescent="0.2">
      <c r="A51" s="7">
        <f>Worksheet!A53</f>
        <v>981</v>
      </c>
      <c r="B51" s="57" t="str">
        <f>Worksheet!B53</f>
        <v>Carlisle</v>
      </c>
      <c r="C51" s="11"/>
      <c r="D51" s="58">
        <f>Worksheet!AC53</f>
        <v>94154.96</v>
      </c>
      <c r="E51" s="58"/>
      <c r="F51" s="58">
        <f>Worksheet!AD53</f>
        <v>0</v>
      </c>
      <c r="G51" s="58"/>
      <c r="H51" s="58">
        <f>Worksheet!AE53</f>
        <v>94154.96</v>
      </c>
      <c r="I51" s="58"/>
      <c r="J51" s="58">
        <f>Worksheet!AE53-Worksheet!T53</f>
        <v>4433.9600000000064</v>
      </c>
      <c r="K51" s="58"/>
      <c r="L51" s="58">
        <f>Worksheet!AO53</f>
        <v>5501.44</v>
      </c>
      <c r="M51" s="11"/>
      <c r="N51" s="58">
        <f>Worksheet!AT53</f>
        <v>99324.59</v>
      </c>
      <c r="O51" s="58"/>
      <c r="P51" s="58">
        <f>Worksheet!AU53</f>
        <v>0</v>
      </c>
      <c r="Q51" s="58"/>
      <c r="R51" s="58">
        <f>Worksheet!AV53</f>
        <v>99324.59</v>
      </c>
      <c r="S51" s="58"/>
      <c r="T51" s="58">
        <f t="shared" si="0"/>
        <v>5169.6299999999901</v>
      </c>
      <c r="U51" s="58"/>
      <c r="V51" s="58">
        <f>Worksheet!BF53</f>
        <v>5807.95</v>
      </c>
    </row>
    <row r="52" spans="1:22" x14ac:dyDescent="0.2">
      <c r="A52" s="7">
        <f>Worksheet!A54</f>
        <v>999</v>
      </c>
      <c r="B52" s="48" t="str">
        <f>Worksheet!B54</f>
        <v>Carroll</v>
      </c>
      <c r="D52" s="56">
        <f>Worksheet!AC54</f>
        <v>101244.05</v>
      </c>
      <c r="E52" s="56"/>
      <c r="F52" s="56">
        <f>Worksheet!AD54</f>
        <v>0</v>
      </c>
      <c r="G52" s="56"/>
      <c r="H52" s="56">
        <f>Worksheet!AE54</f>
        <v>101244.05</v>
      </c>
      <c r="I52" s="56"/>
      <c r="J52" s="56">
        <f>Worksheet!AE54-Worksheet!T54</f>
        <v>2304.0500000000029</v>
      </c>
      <c r="K52" s="56"/>
      <c r="L52" s="56">
        <f>Worksheet!AO54</f>
        <v>5198.6499999999996</v>
      </c>
      <c r="M52" s="11"/>
      <c r="N52" s="56">
        <f>Worksheet!AT54</f>
        <v>103350</v>
      </c>
      <c r="O52" s="56"/>
      <c r="P52" s="56">
        <f>Worksheet!AU54</f>
        <v>0</v>
      </c>
      <c r="Q52" s="56"/>
      <c r="R52" s="56">
        <f>Worksheet!AV54</f>
        <v>103350</v>
      </c>
      <c r="S52" s="56"/>
      <c r="T52" s="56">
        <f t="shared" si="0"/>
        <v>2105.9499999999971</v>
      </c>
      <c r="U52" s="56"/>
      <c r="V52" s="56">
        <f>Worksheet!BF54</f>
        <v>5354.1</v>
      </c>
    </row>
    <row r="53" spans="1:22" x14ac:dyDescent="0.2">
      <c r="A53" s="7">
        <f>Worksheet!A55</f>
        <v>1044</v>
      </c>
      <c r="B53" s="48" t="str">
        <f>Worksheet!B55</f>
        <v>Cedar Falls</v>
      </c>
      <c r="D53" s="56">
        <f>Worksheet!AC55</f>
        <v>305115.59999999998</v>
      </c>
      <c r="E53" s="56"/>
      <c r="F53" s="56">
        <f>Worksheet!AD55</f>
        <v>0</v>
      </c>
      <c r="G53" s="56"/>
      <c r="H53" s="56">
        <f>Worksheet!AE55</f>
        <v>305115.59999999998</v>
      </c>
      <c r="I53" s="56"/>
      <c r="J53" s="56">
        <f>Worksheet!AE55-Worksheet!T55</f>
        <v>16271.599999999977</v>
      </c>
      <c r="K53" s="56"/>
      <c r="L53" s="56">
        <f>Worksheet!AO55</f>
        <v>22323.87</v>
      </c>
      <c r="M53" s="11"/>
      <c r="N53" s="56">
        <f>Worksheet!AT55</f>
        <v>333262.36</v>
      </c>
      <c r="O53" s="56"/>
      <c r="P53" s="56">
        <f>Worksheet!AU55</f>
        <v>0</v>
      </c>
      <c r="Q53" s="56"/>
      <c r="R53" s="56">
        <f>Worksheet!AV55</f>
        <v>333262.36</v>
      </c>
      <c r="S53" s="56"/>
      <c r="T53" s="56">
        <f t="shared" si="0"/>
        <v>28146.760000000009</v>
      </c>
      <c r="U53" s="56"/>
      <c r="V53" s="56">
        <f>Worksheet!BF55</f>
        <v>24112.57</v>
      </c>
    </row>
    <row r="54" spans="1:22" x14ac:dyDescent="0.2">
      <c r="A54" s="7">
        <f>Worksheet!A56</f>
        <v>1053</v>
      </c>
      <c r="B54" s="48" t="str">
        <f>Worksheet!B56</f>
        <v>Cedar Rapids</v>
      </c>
      <c r="D54" s="56">
        <f>Worksheet!AC56</f>
        <v>1038029.57</v>
      </c>
      <c r="E54" s="56"/>
      <c r="F54" s="56">
        <f>Worksheet!AD56</f>
        <v>0</v>
      </c>
      <c r="G54" s="56"/>
      <c r="H54" s="56">
        <f>Worksheet!AE56</f>
        <v>1038029.57</v>
      </c>
      <c r="I54" s="56"/>
      <c r="J54" s="56">
        <f>Worksheet!AE56-Worksheet!T56</f>
        <v>31373.569999999949</v>
      </c>
      <c r="K54" s="56"/>
      <c r="L54" s="56">
        <f>Worksheet!AO56</f>
        <v>57492.05</v>
      </c>
      <c r="M54" s="11"/>
      <c r="N54" s="56">
        <f>Worksheet!AT56</f>
        <v>1088630.49</v>
      </c>
      <c r="O54" s="56"/>
      <c r="P54" s="56">
        <f>Worksheet!AU56</f>
        <v>0</v>
      </c>
      <c r="Q54" s="56"/>
      <c r="R54" s="56">
        <f>Worksheet!AV56</f>
        <v>1088630.49</v>
      </c>
      <c r="S54" s="56"/>
      <c r="T54" s="56">
        <f t="shared" si="0"/>
        <v>50600.920000000042</v>
      </c>
      <c r="U54" s="56"/>
      <c r="V54" s="56">
        <f>Worksheet!BF56</f>
        <v>60578.37</v>
      </c>
    </row>
    <row r="55" spans="1:22" x14ac:dyDescent="0.2">
      <c r="A55" s="7">
        <f>Worksheet!A57</f>
        <v>1062</v>
      </c>
      <c r="B55" s="48" t="str">
        <f>Worksheet!B57</f>
        <v>Center Point-Urbana</v>
      </c>
      <c r="D55" s="56">
        <f>Worksheet!AC57</f>
        <v>77698.87</v>
      </c>
      <c r="E55" s="56"/>
      <c r="F55" s="56">
        <f>Worksheet!AD57</f>
        <v>0</v>
      </c>
      <c r="G55" s="56"/>
      <c r="H55" s="56">
        <f>Worksheet!AE57</f>
        <v>77698.87</v>
      </c>
      <c r="I55" s="56"/>
      <c r="J55" s="56">
        <f>Worksheet!AE57-Worksheet!T57</f>
        <v>3467.8699999999953</v>
      </c>
      <c r="K55" s="56"/>
      <c r="L55" s="56">
        <f>Worksheet!AO57</f>
        <v>4214.8</v>
      </c>
      <c r="M55" s="11"/>
      <c r="N55" s="56">
        <f>Worksheet!AT57</f>
        <v>81887.16</v>
      </c>
      <c r="O55" s="56"/>
      <c r="P55" s="56">
        <f>Worksheet!AU57</f>
        <v>0</v>
      </c>
      <c r="Q55" s="56"/>
      <c r="R55" s="56">
        <f>Worksheet!AV57</f>
        <v>81887.16</v>
      </c>
      <c r="S55" s="56"/>
      <c r="T55" s="56">
        <f t="shared" si="0"/>
        <v>4188.2900000000081</v>
      </c>
      <c r="U55" s="56"/>
      <c r="V55" s="56">
        <f>Worksheet!BF57</f>
        <v>4452.16</v>
      </c>
    </row>
    <row r="56" spans="1:22" x14ac:dyDescent="0.2">
      <c r="A56" s="7">
        <f>Worksheet!A58</f>
        <v>1071</v>
      </c>
      <c r="B56" s="57" t="str">
        <f>Worksheet!B58</f>
        <v>Centerville</v>
      </c>
      <c r="C56" s="11"/>
      <c r="D56" s="58">
        <f>Worksheet!AC58</f>
        <v>85421.73</v>
      </c>
      <c r="E56" s="58"/>
      <c r="F56" s="58">
        <f>Worksheet!AD58</f>
        <v>0</v>
      </c>
      <c r="G56" s="58"/>
      <c r="H56" s="58">
        <f>Worksheet!AE58</f>
        <v>85421.73</v>
      </c>
      <c r="I56" s="58"/>
      <c r="J56" s="58">
        <f>Worksheet!AE58-Worksheet!T58</f>
        <v>2635.7299999999959</v>
      </c>
      <c r="K56" s="58"/>
      <c r="L56" s="58">
        <f>Worksheet!AO58</f>
        <v>4536.45</v>
      </c>
      <c r="M56" s="11"/>
      <c r="N56" s="58">
        <f>Worksheet!AT58</f>
        <v>87050.78</v>
      </c>
      <c r="O56" s="58"/>
      <c r="P56" s="58">
        <f>Worksheet!AU58</f>
        <v>0</v>
      </c>
      <c r="Q56" s="58"/>
      <c r="R56" s="58">
        <f>Worksheet!AV58</f>
        <v>87050.78</v>
      </c>
      <c r="S56" s="58"/>
      <c r="T56" s="58">
        <f t="shared" si="0"/>
        <v>1629.0500000000029</v>
      </c>
      <c r="U56" s="58"/>
      <c r="V56" s="58">
        <f>Worksheet!BF58</f>
        <v>4658.4799999999996</v>
      </c>
    </row>
    <row r="57" spans="1:22" x14ac:dyDescent="0.2">
      <c r="A57" s="7">
        <f>Worksheet!A59</f>
        <v>1080</v>
      </c>
      <c r="B57" s="48" t="str">
        <f>Worksheet!B59</f>
        <v>Central</v>
      </c>
      <c r="D57" s="56">
        <f>Worksheet!AC59</f>
        <v>26857.77</v>
      </c>
      <c r="E57" s="56"/>
      <c r="F57" s="56">
        <f>Worksheet!AD59</f>
        <v>0</v>
      </c>
      <c r="G57" s="56"/>
      <c r="H57" s="56">
        <f>Worksheet!AE59</f>
        <v>26857.77</v>
      </c>
      <c r="I57" s="56"/>
      <c r="J57" s="56">
        <f>Worksheet!AE59-Worksheet!T59</f>
        <v>744.77000000000044</v>
      </c>
      <c r="K57" s="56"/>
      <c r="L57" s="56">
        <f>Worksheet!AO59</f>
        <v>1648.47</v>
      </c>
      <c r="M57" s="11"/>
      <c r="N57" s="56">
        <f>Worksheet!AT59</f>
        <v>27103.13</v>
      </c>
      <c r="O57" s="56"/>
      <c r="P57" s="56">
        <f>Worksheet!AU59</f>
        <v>0</v>
      </c>
      <c r="Q57" s="56"/>
      <c r="R57" s="56">
        <f>Worksheet!AV59</f>
        <v>27103.13</v>
      </c>
      <c r="S57" s="56"/>
      <c r="T57" s="56">
        <f t="shared" si="0"/>
        <v>245.36000000000058</v>
      </c>
      <c r="U57" s="56"/>
      <c r="V57" s="56">
        <f>Worksheet!BF59</f>
        <v>1673.16</v>
      </c>
    </row>
    <row r="58" spans="1:22" x14ac:dyDescent="0.2">
      <c r="A58" s="7">
        <f>Worksheet!A60</f>
        <v>1089</v>
      </c>
      <c r="B58" s="48" t="str">
        <f>Worksheet!B60</f>
        <v>Central City</v>
      </c>
      <c r="D58" s="56">
        <f>Worksheet!AC60</f>
        <v>27632.28</v>
      </c>
      <c r="E58" s="56"/>
      <c r="F58" s="56">
        <f>Worksheet!AD60</f>
        <v>0</v>
      </c>
      <c r="G58" s="56"/>
      <c r="H58" s="56">
        <f>Worksheet!AE60</f>
        <v>27632.28</v>
      </c>
      <c r="I58" s="56"/>
      <c r="J58" s="56">
        <f>Worksheet!AE60-Worksheet!T60</f>
        <v>1638.2799999999988</v>
      </c>
      <c r="K58" s="56"/>
      <c r="L58" s="56">
        <f>Worksheet!AO60</f>
        <v>1568.62</v>
      </c>
      <c r="M58" s="11"/>
      <c r="N58" s="56">
        <f>Worksheet!AT60</f>
        <v>28257.78</v>
      </c>
      <c r="O58" s="56"/>
      <c r="P58" s="56">
        <f>Worksheet!AU60</f>
        <v>0</v>
      </c>
      <c r="Q58" s="56"/>
      <c r="R58" s="56">
        <f>Worksheet!AV60</f>
        <v>28257.78</v>
      </c>
      <c r="S58" s="56"/>
      <c r="T58" s="56">
        <f t="shared" si="0"/>
        <v>625.5</v>
      </c>
      <c r="U58" s="56"/>
      <c r="V58" s="56">
        <f>Worksheet!BF60</f>
        <v>1608.9</v>
      </c>
    </row>
    <row r="59" spans="1:22" x14ac:dyDescent="0.2">
      <c r="A59" s="7">
        <f>Worksheet!A61</f>
        <v>1082</v>
      </c>
      <c r="B59" s="48" t="str">
        <f>Worksheet!B61</f>
        <v>Central Clinton</v>
      </c>
      <c r="D59" s="56">
        <f>Worksheet!AC61</f>
        <v>88735.34</v>
      </c>
      <c r="E59" s="56"/>
      <c r="F59" s="56">
        <f>Worksheet!AD61</f>
        <v>0</v>
      </c>
      <c r="G59" s="56"/>
      <c r="H59" s="56">
        <f>Worksheet!AE61</f>
        <v>88735.34</v>
      </c>
      <c r="I59" s="56"/>
      <c r="J59" s="56">
        <f>Worksheet!AE61-Worksheet!T61</f>
        <v>1377.3399999999965</v>
      </c>
      <c r="K59" s="56"/>
      <c r="L59" s="56">
        <f>Worksheet!AO61</f>
        <v>4773.05</v>
      </c>
      <c r="M59" s="11"/>
      <c r="N59" s="56">
        <f>Worksheet!AT61</f>
        <v>95673.24</v>
      </c>
      <c r="O59" s="56"/>
      <c r="P59" s="56">
        <f>Worksheet!AU61</f>
        <v>0</v>
      </c>
      <c r="Q59" s="56"/>
      <c r="R59" s="56">
        <f>Worksheet!AV61</f>
        <v>95673.24</v>
      </c>
      <c r="S59" s="56"/>
      <c r="T59" s="56">
        <f t="shared" si="0"/>
        <v>6937.9000000000087</v>
      </c>
      <c r="U59" s="56"/>
      <c r="V59" s="56">
        <f>Worksheet!BF61</f>
        <v>5153.2700000000004</v>
      </c>
    </row>
    <row r="60" spans="1:22" x14ac:dyDescent="0.2">
      <c r="A60" s="7">
        <f>Worksheet!A62</f>
        <v>1093</v>
      </c>
      <c r="B60" s="48" t="str">
        <f>Worksheet!B62</f>
        <v>Central Decatur</v>
      </c>
      <c r="D60" s="56">
        <f>Worksheet!AC62</f>
        <v>38814.79</v>
      </c>
      <c r="E60" s="56"/>
      <c r="F60" s="56">
        <f>Worksheet!AD62</f>
        <v>0</v>
      </c>
      <c r="G60" s="56"/>
      <c r="H60" s="56">
        <f>Worksheet!AE62</f>
        <v>38814.79</v>
      </c>
      <c r="I60" s="56"/>
      <c r="J60" s="56">
        <f>Worksheet!AE62-Worksheet!T62</f>
        <v>2365.7900000000009</v>
      </c>
      <c r="K60" s="56"/>
      <c r="L60" s="56">
        <f>Worksheet!AO62</f>
        <v>2294.62</v>
      </c>
      <c r="M60" s="11"/>
      <c r="N60" s="56">
        <f>Worksheet!AT62</f>
        <v>38674.230000000003</v>
      </c>
      <c r="O60" s="56"/>
      <c r="P60" s="56">
        <f>Worksheet!AU62</f>
        <v>140.55999999999767</v>
      </c>
      <c r="Q60" s="56"/>
      <c r="R60" s="56">
        <f>Worksheet!AV62</f>
        <v>38814.79</v>
      </c>
      <c r="S60" s="56"/>
      <c r="T60" s="56">
        <f t="shared" si="0"/>
        <v>0</v>
      </c>
      <c r="U60" s="56"/>
      <c r="V60" s="56">
        <f>Worksheet!BF62</f>
        <v>2304.9</v>
      </c>
    </row>
    <row r="61" spans="1:22" x14ac:dyDescent="0.2">
      <c r="A61" s="7">
        <f>Worksheet!A63</f>
        <v>1079</v>
      </c>
      <c r="B61" s="57" t="str">
        <f>Worksheet!B63</f>
        <v>Central Lee</v>
      </c>
      <c r="C61" s="11"/>
      <c r="D61" s="58">
        <f>Worksheet!AC63</f>
        <v>60896.36</v>
      </c>
      <c r="E61" s="58"/>
      <c r="F61" s="58">
        <f>Worksheet!AD63</f>
        <v>0</v>
      </c>
      <c r="G61" s="58"/>
      <c r="H61" s="58">
        <f>Worksheet!AE63</f>
        <v>60896.36</v>
      </c>
      <c r="I61" s="58"/>
      <c r="J61" s="58">
        <f>Worksheet!AE63-Worksheet!T63</f>
        <v>3364.3600000000006</v>
      </c>
      <c r="K61" s="58"/>
      <c r="L61" s="58">
        <f>Worksheet!AO63</f>
        <v>2729.17</v>
      </c>
      <c r="M61" s="11"/>
      <c r="N61" s="58">
        <f>Worksheet!AT63</f>
        <v>56823.31</v>
      </c>
      <c r="O61" s="58"/>
      <c r="P61" s="58">
        <f>Worksheet!AU63</f>
        <v>4073.0500000000029</v>
      </c>
      <c r="Q61" s="58"/>
      <c r="R61" s="58">
        <f>Worksheet!AV63</f>
        <v>60896.36</v>
      </c>
      <c r="S61" s="58"/>
      <c r="T61" s="58">
        <f t="shared" si="0"/>
        <v>0</v>
      </c>
      <c r="U61" s="58"/>
      <c r="V61" s="58">
        <f>Worksheet!BF63</f>
        <v>2729.17</v>
      </c>
    </row>
    <row r="62" spans="1:22" x14ac:dyDescent="0.2">
      <c r="A62" s="7">
        <f>Worksheet!A64</f>
        <v>1095</v>
      </c>
      <c r="B62" s="48" t="str">
        <f>Worksheet!B64</f>
        <v>Central Lyon</v>
      </c>
      <c r="D62" s="56">
        <f>Worksheet!AC64</f>
        <v>41936.269999999997</v>
      </c>
      <c r="E62" s="56"/>
      <c r="F62" s="56">
        <f>Worksheet!AD64</f>
        <v>0</v>
      </c>
      <c r="G62" s="56"/>
      <c r="H62" s="56">
        <f>Worksheet!AE64</f>
        <v>41936.269999999997</v>
      </c>
      <c r="I62" s="56"/>
      <c r="J62" s="56">
        <f>Worksheet!AE64-Worksheet!T64</f>
        <v>582.2699999999968</v>
      </c>
      <c r="K62" s="56"/>
      <c r="L62" s="56">
        <f>Worksheet!AO64</f>
        <v>2630.08</v>
      </c>
      <c r="M62" s="11"/>
      <c r="N62" s="56">
        <f>Worksheet!AT64</f>
        <v>44811.040000000001</v>
      </c>
      <c r="O62" s="56"/>
      <c r="P62" s="56">
        <f>Worksheet!AU64</f>
        <v>0</v>
      </c>
      <c r="Q62" s="56"/>
      <c r="R62" s="56">
        <f>Worksheet!AV64</f>
        <v>44811.040000000001</v>
      </c>
      <c r="S62" s="56"/>
      <c r="T62" s="56">
        <f t="shared" si="0"/>
        <v>2874.7700000000041</v>
      </c>
      <c r="U62" s="56"/>
      <c r="V62" s="56">
        <f>Worksheet!BF64</f>
        <v>2799.96</v>
      </c>
    </row>
    <row r="63" spans="1:22" x14ac:dyDescent="0.2">
      <c r="A63" s="7">
        <f>Worksheet!A65</f>
        <v>4772</v>
      </c>
      <c r="B63" s="48" t="str">
        <f>Worksheet!B65</f>
        <v>Central Springs</v>
      </c>
      <c r="D63" s="56">
        <f>Worksheet!AC65</f>
        <v>55173.8</v>
      </c>
      <c r="E63" s="56"/>
      <c r="F63" s="56">
        <f>Worksheet!AD65</f>
        <v>0</v>
      </c>
      <c r="G63" s="56"/>
      <c r="H63" s="56">
        <f>Worksheet!AE65</f>
        <v>55173.8</v>
      </c>
      <c r="I63" s="56"/>
      <c r="J63" s="56">
        <f>Worksheet!AE65-Worksheet!T65</f>
        <v>2018.8000000000029</v>
      </c>
      <c r="K63" s="56"/>
      <c r="L63" s="56">
        <f>Worksheet!AO65</f>
        <v>4026.03</v>
      </c>
      <c r="M63" s="11"/>
      <c r="N63" s="56">
        <f>Worksheet!AT65</f>
        <v>55853.43</v>
      </c>
      <c r="O63" s="56"/>
      <c r="P63" s="56">
        <f>Worksheet!AU65</f>
        <v>0</v>
      </c>
      <c r="Q63" s="56"/>
      <c r="R63" s="56">
        <f>Worksheet!AV65</f>
        <v>55853.43</v>
      </c>
      <c r="S63" s="56"/>
      <c r="T63" s="56">
        <f t="shared" si="0"/>
        <v>679.62999999999738</v>
      </c>
      <c r="U63" s="56"/>
      <c r="V63" s="56">
        <f>Worksheet!BF65</f>
        <v>4067.78</v>
      </c>
    </row>
    <row r="64" spans="1:22" x14ac:dyDescent="0.2">
      <c r="A64" s="7">
        <f>Worksheet!A66</f>
        <v>1107</v>
      </c>
      <c r="B64" s="48" t="str">
        <f>Worksheet!B66</f>
        <v>Chariton</v>
      </c>
      <c r="D64" s="56">
        <f>Worksheet!AC66</f>
        <v>76507.429999999993</v>
      </c>
      <c r="E64" s="56"/>
      <c r="F64" s="56">
        <f>Worksheet!AD66</f>
        <v>0</v>
      </c>
      <c r="G64" s="56"/>
      <c r="H64" s="56">
        <f>Worksheet!AE66</f>
        <v>76507.429999999993</v>
      </c>
      <c r="I64" s="56"/>
      <c r="J64" s="56">
        <f>Worksheet!AE66-Worksheet!T66</f>
        <v>2145.429999999993</v>
      </c>
      <c r="K64" s="56"/>
      <c r="L64" s="56">
        <f>Worksheet!AO66</f>
        <v>4508.93</v>
      </c>
      <c r="M64" s="11"/>
      <c r="N64" s="56">
        <f>Worksheet!AT66</f>
        <v>78210.36</v>
      </c>
      <c r="O64" s="56"/>
      <c r="P64" s="56">
        <f>Worksheet!AU66</f>
        <v>0</v>
      </c>
      <c r="Q64" s="56"/>
      <c r="R64" s="56">
        <f>Worksheet!AV66</f>
        <v>78210.36</v>
      </c>
      <c r="S64" s="56"/>
      <c r="T64" s="56">
        <f t="shared" si="0"/>
        <v>1702.9300000000076</v>
      </c>
      <c r="U64" s="56"/>
      <c r="V64" s="56">
        <f>Worksheet!BF66</f>
        <v>4628.92</v>
      </c>
    </row>
    <row r="65" spans="1:22" x14ac:dyDescent="0.2">
      <c r="A65" s="7">
        <f>Worksheet!A67</f>
        <v>1116</v>
      </c>
      <c r="B65" s="48" t="str">
        <f>Worksheet!B67</f>
        <v>Charles City</v>
      </c>
      <c r="D65" s="56">
        <f>Worksheet!AC67</f>
        <v>100405.73</v>
      </c>
      <c r="E65" s="56"/>
      <c r="F65" s="56">
        <f>Worksheet!AD67</f>
        <v>0</v>
      </c>
      <c r="G65" s="56"/>
      <c r="H65" s="56">
        <f>Worksheet!AE67</f>
        <v>100405.73</v>
      </c>
      <c r="I65" s="56"/>
      <c r="J65" s="56">
        <f>Worksheet!AE67-Worksheet!T67</f>
        <v>5545.7299999999959</v>
      </c>
      <c r="K65" s="56"/>
      <c r="L65" s="56">
        <f>Worksheet!AO67</f>
        <v>7423.15</v>
      </c>
      <c r="M65" s="11"/>
      <c r="N65" s="56">
        <f>Worksheet!AT67</f>
        <v>101952.18</v>
      </c>
      <c r="O65" s="56"/>
      <c r="P65" s="56">
        <f>Worksheet!AU67</f>
        <v>0</v>
      </c>
      <c r="Q65" s="56"/>
      <c r="R65" s="56">
        <f>Worksheet!AV67</f>
        <v>101952.18</v>
      </c>
      <c r="S65" s="56"/>
      <c r="T65" s="56">
        <f t="shared" si="0"/>
        <v>1546.4499999999971</v>
      </c>
      <c r="U65" s="56"/>
      <c r="V65" s="56">
        <f>Worksheet!BF67</f>
        <v>7521.47</v>
      </c>
    </row>
    <row r="66" spans="1:22" x14ac:dyDescent="0.2">
      <c r="A66" s="7">
        <f>Worksheet!A68</f>
        <v>1134</v>
      </c>
      <c r="B66" s="57" t="str">
        <f>Worksheet!B68</f>
        <v>Charter Oak-Ute</v>
      </c>
      <c r="C66" s="11"/>
      <c r="D66" s="58">
        <f>Worksheet!AC68</f>
        <v>19189.8</v>
      </c>
      <c r="E66" s="58"/>
      <c r="F66" s="58">
        <f>Worksheet!AD68</f>
        <v>45.200000000000728</v>
      </c>
      <c r="G66" s="58"/>
      <c r="H66" s="58">
        <f>Worksheet!AE68</f>
        <v>19235</v>
      </c>
      <c r="I66" s="58"/>
      <c r="J66" s="58">
        <f>Worksheet!AE68-Worksheet!T68</f>
        <v>0</v>
      </c>
      <c r="K66" s="58"/>
      <c r="L66" s="58">
        <f>Worksheet!AO68</f>
        <v>1195</v>
      </c>
      <c r="M66" s="11"/>
      <c r="N66" s="58">
        <f>Worksheet!AT68</f>
        <v>20241.25</v>
      </c>
      <c r="O66" s="58"/>
      <c r="P66" s="58">
        <f>Worksheet!AU68</f>
        <v>0</v>
      </c>
      <c r="Q66" s="58"/>
      <c r="R66" s="58">
        <f>Worksheet!AV68</f>
        <v>20241.25</v>
      </c>
      <c r="S66" s="58"/>
      <c r="T66" s="58">
        <f t="shared" si="0"/>
        <v>1006.25</v>
      </c>
      <c r="U66" s="58"/>
      <c r="V66" s="58">
        <f>Worksheet!BF68</f>
        <v>1240.75</v>
      </c>
    </row>
    <row r="67" spans="1:22" x14ac:dyDescent="0.2">
      <c r="A67" s="7">
        <f>Worksheet!A69</f>
        <v>1152</v>
      </c>
      <c r="B67" s="48" t="str">
        <f>Worksheet!B69</f>
        <v>Cherokee</v>
      </c>
      <c r="D67" s="56">
        <f>Worksheet!AC69</f>
        <v>59393.66</v>
      </c>
      <c r="E67" s="56"/>
      <c r="F67" s="56">
        <f>Worksheet!AD69</f>
        <v>0</v>
      </c>
      <c r="G67" s="56"/>
      <c r="H67" s="56">
        <f>Worksheet!AE69</f>
        <v>59393.66</v>
      </c>
      <c r="I67" s="56"/>
      <c r="J67" s="56">
        <f>Worksheet!AE69-Worksheet!T69</f>
        <v>3853.6600000000035</v>
      </c>
      <c r="K67" s="56"/>
      <c r="L67" s="56">
        <f>Worksheet!AO69</f>
        <v>3747.91</v>
      </c>
      <c r="M67" s="11"/>
      <c r="N67" s="56">
        <f>Worksheet!AT69</f>
        <v>57801.72</v>
      </c>
      <c r="O67" s="56"/>
      <c r="P67" s="56">
        <f>Worksheet!AU69</f>
        <v>1591.9400000000023</v>
      </c>
      <c r="Q67" s="56"/>
      <c r="R67" s="56">
        <f>Worksheet!AV69</f>
        <v>59393.66</v>
      </c>
      <c r="S67" s="56"/>
      <c r="T67" s="56">
        <f t="shared" si="0"/>
        <v>0</v>
      </c>
      <c r="U67" s="56"/>
      <c r="V67" s="56">
        <f>Worksheet!BF69</f>
        <v>3747.91</v>
      </c>
    </row>
    <row r="68" spans="1:22" x14ac:dyDescent="0.2">
      <c r="A68" s="7">
        <f>Worksheet!A70</f>
        <v>1197</v>
      </c>
      <c r="B68" s="48" t="str">
        <f>Worksheet!B70</f>
        <v>Clarinda</v>
      </c>
      <c r="D68" s="56">
        <f>Worksheet!AC70</f>
        <v>45541.38</v>
      </c>
      <c r="E68" s="56"/>
      <c r="F68" s="56">
        <f>Worksheet!AD70</f>
        <v>0</v>
      </c>
      <c r="G68" s="56"/>
      <c r="H68" s="56">
        <f>Worksheet!AE70</f>
        <v>45541.38</v>
      </c>
      <c r="I68" s="56"/>
      <c r="J68" s="56">
        <f>Worksheet!AE70-Worksheet!T70</f>
        <v>2102.3799999999974</v>
      </c>
      <c r="K68" s="56"/>
      <c r="L68" s="56">
        <f>Worksheet!AO70</f>
        <v>3082.48</v>
      </c>
      <c r="M68" s="11"/>
      <c r="N68" s="56">
        <f>Worksheet!AT70</f>
        <v>49145.86</v>
      </c>
      <c r="O68" s="56"/>
      <c r="P68" s="56">
        <f>Worksheet!AU70</f>
        <v>0</v>
      </c>
      <c r="Q68" s="56"/>
      <c r="R68" s="56">
        <f>Worksheet!AV70</f>
        <v>49145.86</v>
      </c>
      <c r="S68" s="56"/>
      <c r="T68" s="56">
        <f t="shared" si="0"/>
        <v>3604.4800000000032</v>
      </c>
      <c r="U68" s="56"/>
      <c r="V68" s="56">
        <f>Worksheet!BF70</f>
        <v>3298.99</v>
      </c>
    </row>
    <row r="69" spans="1:22" x14ac:dyDescent="0.2">
      <c r="A69" s="7">
        <f>Worksheet!A71</f>
        <v>1206</v>
      </c>
      <c r="B69" s="48" t="str">
        <f>Worksheet!B71</f>
        <v>Clarion-Goldfield</v>
      </c>
      <c r="D69" s="56">
        <f>Worksheet!AC71</f>
        <v>50990.61</v>
      </c>
      <c r="E69" s="56"/>
      <c r="F69" s="56">
        <f>Worksheet!AD71</f>
        <v>0</v>
      </c>
      <c r="G69" s="56"/>
      <c r="H69" s="56">
        <f>Worksheet!AE71</f>
        <v>50990.61</v>
      </c>
      <c r="I69" s="56"/>
      <c r="J69" s="56">
        <f>Worksheet!AE71-Worksheet!T71</f>
        <v>3258.6100000000006</v>
      </c>
      <c r="K69" s="56"/>
      <c r="L69" s="56">
        <f>Worksheet!AO71</f>
        <v>3258.43</v>
      </c>
      <c r="M69" s="11"/>
      <c r="N69" s="56">
        <f>Worksheet!AT71</f>
        <v>47050.65</v>
      </c>
      <c r="O69" s="56"/>
      <c r="P69" s="56">
        <f>Worksheet!AU71</f>
        <v>3939.9599999999991</v>
      </c>
      <c r="Q69" s="56"/>
      <c r="R69" s="56">
        <f>Worksheet!AV71</f>
        <v>50990.61</v>
      </c>
      <c r="S69" s="56"/>
      <c r="T69" s="56">
        <f t="shared" si="0"/>
        <v>0</v>
      </c>
      <c r="U69" s="56"/>
      <c r="V69" s="56">
        <f>Worksheet!BF71</f>
        <v>3258.43</v>
      </c>
    </row>
    <row r="70" spans="1:22" x14ac:dyDescent="0.2">
      <c r="A70" s="7">
        <f>Worksheet!A72</f>
        <v>1211</v>
      </c>
      <c r="B70" s="48" t="str">
        <f>Worksheet!B72</f>
        <v>Clarke</v>
      </c>
      <c r="D70" s="56">
        <f>Worksheet!AC72</f>
        <v>79115.92</v>
      </c>
      <c r="E70" s="56"/>
      <c r="F70" s="56">
        <f>Worksheet!AD72</f>
        <v>0</v>
      </c>
      <c r="G70" s="56"/>
      <c r="H70" s="56">
        <f>Worksheet!AE72</f>
        <v>79115.92</v>
      </c>
      <c r="I70" s="56"/>
      <c r="J70" s="56">
        <f>Worksheet!AE72-Worksheet!T72</f>
        <v>5955.9199999999983</v>
      </c>
      <c r="K70" s="56"/>
      <c r="L70" s="56">
        <f>Worksheet!AO72</f>
        <v>4920.79</v>
      </c>
      <c r="M70" s="11"/>
      <c r="N70" s="56">
        <f>Worksheet!AT72</f>
        <v>82278.66</v>
      </c>
      <c r="O70" s="56"/>
      <c r="P70" s="56">
        <f>Worksheet!AU72</f>
        <v>0</v>
      </c>
      <c r="Q70" s="56"/>
      <c r="R70" s="56">
        <f>Worksheet!AV72</f>
        <v>82278.66</v>
      </c>
      <c r="S70" s="56"/>
      <c r="T70" s="56">
        <f t="shared" si="0"/>
        <v>3162.7400000000052</v>
      </c>
      <c r="U70" s="56"/>
      <c r="V70" s="56">
        <f>Worksheet!BF72</f>
        <v>5122.8500000000004</v>
      </c>
    </row>
    <row r="71" spans="1:22" x14ac:dyDescent="0.2">
      <c r="A71" s="7">
        <f>Worksheet!A73</f>
        <v>1215</v>
      </c>
      <c r="B71" s="57" t="str">
        <f>Worksheet!B73</f>
        <v>Clarksville</v>
      </c>
      <c r="C71" s="11"/>
      <c r="D71" s="58">
        <f>Worksheet!AC73</f>
        <v>22691.84</v>
      </c>
      <c r="E71" s="58"/>
      <c r="F71" s="58">
        <f>Worksheet!AD73</f>
        <v>191.15999999999985</v>
      </c>
      <c r="G71" s="58"/>
      <c r="H71" s="58">
        <f>Worksheet!AE73</f>
        <v>22883</v>
      </c>
      <c r="I71" s="58"/>
      <c r="J71" s="58">
        <f>Worksheet!AE73-Worksheet!T73</f>
        <v>0</v>
      </c>
      <c r="K71" s="58"/>
      <c r="L71" s="58">
        <f>Worksheet!AO73</f>
        <v>1602.79</v>
      </c>
      <c r="M71" s="11"/>
      <c r="N71" s="58">
        <f>Worksheet!AT73</f>
        <v>23091.79</v>
      </c>
      <c r="O71" s="58"/>
      <c r="P71" s="58">
        <f>Worksheet!AU73</f>
        <v>0</v>
      </c>
      <c r="Q71" s="58"/>
      <c r="R71" s="58">
        <f>Worksheet!AV73</f>
        <v>23091.79</v>
      </c>
      <c r="S71" s="58"/>
      <c r="T71" s="58">
        <f t="shared" si="0"/>
        <v>208.79000000000087</v>
      </c>
      <c r="U71" s="58"/>
      <c r="V71" s="58">
        <f>Worksheet!BF73</f>
        <v>1629.76</v>
      </c>
    </row>
    <row r="72" spans="1:22" x14ac:dyDescent="0.2">
      <c r="A72" s="7">
        <f>Worksheet!A74</f>
        <v>1218</v>
      </c>
      <c r="B72" s="48" t="str">
        <f>Worksheet!B74</f>
        <v>Clay Central-Everly</v>
      </c>
      <c r="D72" s="56">
        <f>Worksheet!AC74</f>
        <v>22514.7</v>
      </c>
      <c r="E72" s="56"/>
      <c r="F72" s="56">
        <f>Worksheet!AD74</f>
        <v>1898.2999999999993</v>
      </c>
      <c r="G72" s="56"/>
      <c r="H72" s="56">
        <f>Worksheet!AE74</f>
        <v>24413</v>
      </c>
      <c r="I72" s="56"/>
      <c r="J72" s="56">
        <f>Worksheet!AE74-Worksheet!T74</f>
        <v>0</v>
      </c>
      <c r="K72" s="56"/>
      <c r="L72" s="56">
        <f>Worksheet!AO74</f>
        <v>1487</v>
      </c>
      <c r="M72" s="11"/>
      <c r="N72" s="56">
        <f>Worksheet!AT74</f>
        <v>24788.36</v>
      </c>
      <c r="O72" s="56"/>
      <c r="P72" s="56">
        <f>Worksheet!AU74</f>
        <v>0</v>
      </c>
      <c r="Q72" s="56"/>
      <c r="R72" s="56">
        <f>Worksheet!AV74</f>
        <v>24788.36</v>
      </c>
      <c r="S72" s="56"/>
      <c r="T72" s="56">
        <f t="shared" ref="T72:T135" si="1">R72-H72</f>
        <v>375.36000000000058</v>
      </c>
      <c r="U72" s="56"/>
      <c r="V72" s="56">
        <f>Worksheet!BF74</f>
        <v>1505.29</v>
      </c>
    </row>
    <row r="73" spans="1:22" x14ac:dyDescent="0.2">
      <c r="A73" s="7">
        <f>Worksheet!A75</f>
        <v>2763</v>
      </c>
      <c r="B73" s="48" t="str">
        <f>Worksheet!B75</f>
        <v>Clayton Ridge</v>
      </c>
      <c r="D73" s="56">
        <f>Worksheet!AC75</f>
        <v>38576.879999999997</v>
      </c>
      <c r="E73" s="56"/>
      <c r="F73" s="56">
        <f>Worksheet!AD75</f>
        <v>0</v>
      </c>
      <c r="G73" s="56"/>
      <c r="H73" s="56">
        <f>Worksheet!AE75</f>
        <v>38576.879999999997</v>
      </c>
      <c r="I73" s="56"/>
      <c r="J73" s="56">
        <f>Worksheet!AE75-Worksheet!T75</f>
        <v>515.87999999999738</v>
      </c>
      <c r="K73" s="56"/>
      <c r="L73" s="56">
        <f>Worksheet!AO75</f>
        <v>2146.27</v>
      </c>
      <c r="M73" s="11"/>
      <c r="N73" s="56">
        <f>Worksheet!AT75</f>
        <v>40479.22</v>
      </c>
      <c r="O73" s="56"/>
      <c r="P73" s="56">
        <f>Worksheet!AU75</f>
        <v>0</v>
      </c>
      <c r="Q73" s="56"/>
      <c r="R73" s="56">
        <f>Worksheet!AV75</f>
        <v>40479.22</v>
      </c>
      <c r="S73" s="56"/>
      <c r="T73" s="56">
        <f t="shared" si="1"/>
        <v>1902.3400000000038</v>
      </c>
      <c r="U73" s="56"/>
      <c r="V73" s="56">
        <f>Worksheet!BF75</f>
        <v>2259.08</v>
      </c>
    </row>
    <row r="74" spans="1:22" x14ac:dyDescent="0.2">
      <c r="A74" s="7">
        <f>Worksheet!A76</f>
        <v>1221</v>
      </c>
      <c r="B74" s="48" t="str">
        <f>Worksheet!B76</f>
        <v>Clear Creek Amana</v>
      </c>
      <c r="D74" s="56">
        <f>Worksheet!AC76</f>
        <v>97854.62</v>
      </c>
      <c r="E74" s="56"/>
      <c r="F74" s="56">
        <f>Worksheet!AD76</f>
        <v>0</v>
      </c>
      <c r="G74" s="56"/>
      <c r="H74" s="56">
        <f>Worksheet!AE76</f>
        <v>97854.62</v>
      </c>
      <c r="I74" s="56"/>
      <c r="J74" s="56">
        <f>Worksheet!AE76-Worksheet!T76</f>
        <v>9239.6199999999953</v>
      </c>
      <c r="K74" s="56"/>
      <c r="L74" s="56">
        <f>Worksheet!AO76</f>
        <v>5588.98</v>
      </c>
      <c r="M74" s="11"/>
      <c r="N74" s="56">
        <f>Worksheet!AT76</f>
        <v>105604.79</v>
      </c>
      <c r="O74" s="56"/>
      <c r="P74" s="56">
        <f>Worksheet!AU76</f>
        <v>0</v>
      </c>
      <c r="Q74" s="56"/>
      <c r="R74" s="56">
        <f>Worksheet!AV76</f>
        <v>105604.79</v>
      </c>
      <c r="S74" s="56"/>
      <c r="T74" s="56">
        <f t="shared" si="1"/>
        <v>7750.1699999999983</v>
      </c>
      <c r="U74" s="56"/>
      <c r="V74" s="56">
        <f>Worksheet!BF76</f>
        <v>6027.2</v>
      </c>
    </row>
    <row r="75" spans="1:22" x14ac:dyDescent="0.2">
      <c r="A75" s="7">
        <f>Worksheet!A77</f>
        <v>1233</v>
      </c>
      <c r="B75" s="48" t="str">
        <f>Worksheet!B77</f>
        <v>Clear Lake</v>
      </c>
      <c r="D75" s="56">
        <f>Worksheet!AC77</f>
        <v>71483.17</v>
      </c>
      <c r="E75" s="56"/>
      <c r="F75" s="56">
        <f>Worksheet!AD77</f>
        <v>0</v>
      </c>
      <c r="G75" s="56"/>
      <c r="H75" s="56">
        <f>Worksheet!AE77</f>
        <v>71483.17</v>
      </c>
      <c r="I75" s="56"/>
      <c r="J75" s="56">
        <f>Worksheet!AE77-Worksheet!T77</f>
        <v>1562.1699999999983</v>
      </c>
      <c r="K75" s="56"/>
      <c r="L75" s="56">
        <f>Worksheet!AO77</f>
        <v>5897.66</v>
      </c>
      <c r="M75" s="11"/>
      <c r="N75" s="56">
        <f>Worksheet!AT77</f>
        <v>75281.78</v>
      </c>
      <c r="O75" s="56"/>
      <c r="P75" s="56">
        <f>Worksheet!AU77</f>
        <v>0</v>
      </c>
      <c r="Q75" s="56"/>
      <c r="R75" s="56">
        <f>Worksheet!AV77</f>
        <v>75281.78</v>
      </c>
      <c r="S75" s="56"/>
      <c r="T75" s="56">
        <f t="shared" si="1"/>
        <v>3798.6100000000006</v>
      </c>
      <c r="U75" s="56"/>
      <c r="V75" s="56">
        <f>Worksheet!BF77</f>
        <v>6143.81</v>
      </c>
    </row>
    <row r="76" spans="1:22" x14ac:dyDescent="0.2">
      <c r="A76" s="7">
        <f>Worksheet!A78</f>
        <v>1224</v>
      </c>
      <c r="B76" s="57" t="str">
        <f>Worksheet!B78</f>
        <v>Clearfield</v>
      </c>
      <c r="C76" s="11"/>
      <c r="D76" s="58">
        <f>Worksheet!AC78</f>
        <v>3840.06</v>
      </c>
      <c r="E76" s="58"/>
      <c r="F76" s="58">
        <f>Worksheet!AD78</f>
        <v>92.940000000000055</v>
      </c>
      <c r="G76" s="58"/>
      <c r="H76" s="58">
        <f>Worksheet!AE78</f>
        <v>3933</v>
      </c>
      <c r="I76" s="58"/>
      <c r="J76" s="58">
        <f>Worksheet!AE78-Worksheet!T78</f>
        <v>0</v>
      </c>
      <c r="K76" s="58"/>
      <c r="L76" s="58">
        <f>Worksheet!AO78</f>
        <v>281</v>
      </c>
      <c r="M76" s="11"/>
      <c r="N76" s="58">
        <f>Worksheet!AT78</f>
        <v>4425.43</v>
      </c>
      <c r="O76" s="58"/>
      <c r="P76" s="58">
        <f>Worksheet!AU78</f>
        <v>0</v>
      </c>
      <c r="Q76" s="58"/>
      <c r="R76" s="58">
        <f>Worksheet!AV78</f>
        <v>4425.43</v>
      </c>
      <c r="S76" s="58"/>
      <c r="T76" s="58">
        <f t="shared" si="1"/>
        <v>492.43000000000029</v>
      </c>
      <c r="U76" s="58"/>
      <c r="V76" s="58">
        <f>Worksheet!BF78</f>
        <v>313.08999999999997</v>
      </c>
    </row>
    <row r="77" spans="1:22" x14ac:dyDescent="0.2">
      <c r="A77" s="7">
        <f>Worksheet!A79</f>
        <v>1278</v>
      </c>
      <c r="B77" s="48" t="str">
        <f>Worksheet!B79</f>
        <v>Clinton</v>
      </c>
      <c r="D77" s="56">
        <f>Worksheet!AC79</f>
        <v>246733.41</v>
      </c>
      <c r="E77" s="56"/>
      <c r="F77" s="56">
        <f>Worksheet!AD79</f>
        <v>0</v>
      </c>
      <c r="G77" s="56"/>
      <c r="H77" s="56">
        <f>Worksheet!AE79</f>
        <v>246733.41</v>
      </c>
      <c r="I77" s="56"/>
      <c r="J77" s="56">
        <f>Worksheet!AE79-Worksheet!T79</f>
        <v>3878.4100000000035</v>
      </c>
      <c r="K77" s="56"/>
      <c r="L77" s="56">
        <f>Worksheet!AO79</f>
        <v>13696.67</v>
      </c>
      <c r="M77" s="11"/>
      <c r="N77" s="56">
        <f>Worksheet!AT79</f>
        <v>261372.53</v>
      </c>
      <c r="O77" s="56"/>
      <c r="P77" s="56">
        <f>Worksheet!AU79</f>
        <v>0</v>
      </c>
      <c r="Q77" s="56"/>
      <c r="R77" s="56">
        <f>Worksheet!AV79</f>
        <v>261372.53</v>
      </c>
      <c r="S77" s="56"/>
      <c r="T77" s="56">
        <f t="shared" si="1"/>
        <v>14639.119999999995</v>
      </c>
      <c r="U77" s="56"/>
      <c r="V77" s="56">
        <f>Worksheet!BF79</f>
        <v>14566.21</v>
      </c>
    </row>
    <row r="78" spans="1:22" x14ac:dyDescent="0.2">
      <c r="A78" s="7">
        <f>Worksheet!A80</f>
        <v>1332</v>
      </c>
      <c r="B78" s="48" t="str">
        <f>Worksheet!B80</f>
        <v>Colfax-Mingo</v>
      </c>
      <c r="D78" s="56">
        <f>Worksheet!AC80</f>
        <v>38016.06</v>
      </c>
      <c r="E78" s="56"/>
      <c r="F78" s="56">
        <f>Worksheet!AD80</f>
        <v>278.94000000000233</v>
      </c>
      <c r="G78" s="56"/>
      <c r="H78" s="56">
        <f>Worksheet!AE80</f>
        <v>38295</v>
      </c>
      <c r="I78" s="56"/>
      <c r="J78" s="56">
        <f>Worksheet!AE80-Worksheet!T80</f>
        <v>0</v>
      </c>
      <c r="K78" s="56"/>
      <c r="L78" s="56">
        <f>Worksheet!AO80</f>
        <v>2237.5</v>
      </c>
      <c r="M78" s="11"/>
      <c r="N78" s="56">
        <f>Worksheet!AT80</f>
        <v>39086.51</v>
      </c>
      <c r="O78" s="56"/>
      <c r="P78" s="56">
        <f>Worksheet!AU80</f>
        <v>0</v>
      </c>
      <c r="Q78" s="56"/>
      <c r="R78" s="56">
        <f>Worksheet!AV80</f>
        <v>39086.51</v>
      </c>
      <c r="S78" s="56"/>
      <c r="T78" s="56">
        <f t="shared" si="1"/>
        <v>791.51000000000204</v>
      </c>
      <c r="U78" s="56"/>
      <c r="V78" s="56">
        <f>Worksheet!BF80</f>
        <v>2306.63</v>
      </c>
    </row>
    <row r="79" spans="1:22" x14ac:dyDescent="0.2">
      <c r="A79" s="7">
        <f>Worksheet!A81</f>
        <v>1337</v>
      </c>
      <c r="B79" s="48" t="str">
        <f>Worksheet!B81</f>
        <v>College</v>
      </c>
      <c r="D79" s="56">
        <f>Worksheet!AC81</f>
        <v>289245.76</v>
      </c>
      <c r="E79" s="56"/>
      <c r="F79" s="56">
        <f>Worksheet!AD81</f>
        <v>0</v>
      </c>
      <c r="G79" s="56"/>
      <c r="H79" s="56">
        <f>Worksheet!AE81</f>
        <v>289245.76</v>
      </c>
      <c r="I79" s="56"/>
      <c r="J79" s="56">
        <f>Worksheet!AE81-Worksheet!T81</f>
        <v>14353.760000000009</v>
      </c>
      <c r="K79" s="56"/>
      <c r="L79" s="56">
        <f>Worksheet!AO81</f>
        <v>14867.13</v>
      </c>
      <c r="M79" s="11"/>
      <c r="N79" s="56">
        <f>Worksheet!AT81</f>
        <v>312716.42</v>
      </c>
      <c r="O79" s="56"/>
      <c r="P79" s="56">
        <f>Worksheet!AU81</f>
        <v>0</v>
      </c>
      <c r="Q79" s="56"/>
      <c r="R79" s="56">
        <f>Worksheet!AV81</f>
        <v>312716.42</v>
      </c>
      <c r="S79" s="56"/>
      <c r="T79" s="56">
        <f t="shared" si="1"/>
        <v>23470.659999999974</v>
      </c>
      <c r="U79" s="56"/>
      <c r="V79" s="56">
        <f>Worksheet!BF81</f>
        <v>16113.27</v>
      </c>
    </row>
    <row r="80" spans="1:22" x14ac:dyDescent="0.2">
      <c r="A80" s="7">
        <f>Worksheet!A82</f>
        <v>1350</v>
      </c>
      <c r="B80" s="48" t="str">
        <f>Worksheet!B82</f>
        <v>Collins-Maxwell</v>
      </c>
      <c r="D80" s="56">
        <f>Worksheet!AC82</f>
        <v>26493.9</v>
      </c>
      <c r="E80" s="56"/>
      <c r="F80" s="56">
        <f>Worksheet!AD82</f>
        <v>548.09999999999854</v>
      </c>
      <c r="G80" s="56"/>
      <c r="H80" s="56">
        <f>Worksheet!AE82</f>
        <v>27042</v>
      </c>
      <c r="I80" s="56"/>
      <c r="J80" s="56">
        <f>Worksheet!AE82-Worksheet!T82</f>
        <v>0</v>
      </c>
      <c r="K80" s="56"/>
      <c r="L80" s="56">
        <f>Worksheet!AO82</f>
        <v>1498</v>
      </c>
      <c r="M80" s="11"/>
      <c r="N80" s="56">
        <f>Worksheet!AT82</f>
        <v>27664.81</v>
      </c>
      <c r="O80" s="56"/>
      <c r="P80" s="56">
        <f>Worksheet!AU82</f>
        <v>0</v>
      </c>
      <c r="Q80" s="56"/>
      <c r="R80" s="56">
        <f>Worksheet!AV82</f>
        <v>27664.81</v>
      </c>
      <c r="S80" s="56"/>
      <c r="T80" s="56">
        <f t="shared" si="1"/>
        <v>622.81000000000131</v>
      </c>
      <c r="U80" s="56"/>
      <c r="V80" s="56">
        <f>Worksheet!BF82</f>
        <v>1501.3</v>
      </c>
    </row>
    <row r="81" spans="1:22" x14ac:dyDescent="0.2">
      <c r="A81" s="7">
        <f>Worksheet!A83</f>
        <v>1359</v>
      </c>
      <c r="B81" s="57" t="str">
        <f>Worksheet!B83</f>
        <v>Colo-NESCO School</v>
      </c>
      <c r="C81" s="11"/>
      <c r="D81" s="58">
        <f>Worksheet!AC83</f>
        <v>29088.25</v>
      </c>
      <c r="E81" s="58"/>
      <c r="F81" s="58">
        <f>Worksheet!AD83</f>
        <v>0</v>
      </c>
      <c r="G81" s="58"/>
      <c r="H81" s="58">
        <f>Worksheet!AE83</f>
        <v>29088.25</v>
      </c>
      <c r="I81" s="58"/>
      <c r="J81" s="58">
        <f>Worksheet!AE83-Worksheet!T83</f>
        <v>2275.25</v>
      </c>
      <c r="K81" s="58"/>
      <c r="L81" s="58">
        <f>Worksheet!AO83</f>
        <v>1505.02</v>
      </c>
      <c r="M81" s="11"/>
      <c r="N81" s="58">
        <f>Worksheet!AT83</f>
        <v>28169.9</v>
      </c>
      <c r="O81" s="58"/>
      <c r="P81" s="58">
        <f>Worksheet!AU83</f>
        <v>918.34999999999854</v>
      </c>
      <c r="Q81" s="58"/>
      <c r="R81" s="58">
        <f>Worksheet!AV83</f>
        <v>29088.25</v>
      </c>
      <c r="S81" s="58"/>
      <c r="T81" s="58">
        <f t="shared" si="1"/>
        <v>0</v>
      </c>
      <c r="U81" s="58"/>
      <c r="V81" s="58">
        <f>Worksheet!BF83</f>
        <v>1505.02</v>
      </c>
    </row>
    <row r="82" spans="1:22" x14ac:dyDescent="0.2">
      <c r="A82" s="7">
        <f>Worksheet!A84</f>
        <v>1368</v>
      </c>
      <c r="B82" s="48" t="str">
        <f>Worksheet!B84</f>
        <v>Columbus</v>
      </c>
      <c r="D82" s="56">
        <f>Worksheet!AC84</f>
        <v>56569.91</v>
      </c>
      <c r="E82" s="56"/>
      <c r="F82" s="56">
        <f>Worksheet!AD84</f>
        <v>2861.0899999999965</v>
      </c>
      <c r="G82" s="56"/>
      <c r="H82" s="56">
        <f>Worksheet!AE84</f>
        <v>59431</v>
      </c>
      <c r="I82" s="56"/>
      <c r="J82" s="56">
        <f>Worksheet!AE84-Worksheet!T84</f>
        <v>0</v>
      </c>
      <c r="K82" s="56"/>
      <c r="L82" s="56">
        <f>Worksheet!AO84</f>
        <v>2904</v>
      </c>
      <c r="M82" s="11"/>
      <c r="N82" s="56">
        <f>Worksheet!AT84</f>
        <v>56498.96</v>
      </c>
      <c r="O82" s="56"/>
      <c r="P82" s="56">
        <f>Worksheet!AU84</f>
        <v>70.950000000004366</v>
      </c>
      <c r="Q82" s="56"/>
      <c r="R82" s="56">
        <f>Worksheet!AV84</f>
        <v>56569.91</v>
      </c>
      <c r="S82" s="56"/>
      <c r="T82" s="56">
        <f t="shared" si="1"/>
        <v>-2861.0899999999965</v>
      </c>
      <c r="U82" s="56"/>
      <c r="V82" s="56">
        <f>Worksheet!BF84</f>
        <v>2833.2</v>
      </c>
    </row>
    <row r="83" spans="1:22" x14ac:dyDescent="0.2">
      <c r="A83" s="7">
        <f>Worksheet!A85</f>
        <v>1413</v>
      </c>
      <c r="B83" s="48" t="str">
        <f>Worksheet!B85</f>
        <v>Coon Rapids-Bayard</v>
      </c>
      <c r="D83" s="56">
        <f>Worksheet!AC85</f>
        <v>25753.25</v>
      </c>
      <c r="E83" s="56"/>
      <c r="F83" s="56">
        <f>Worksheet!AD85</f>
        <v>1154.75</v>
      </c>
      <c r="G83" s="56"/>
      <c r="H83" s="56">
        <f>Worksheet!AE85</f>
        <v>26908</v>
      </c>
      <c r="I83" s="56"/>
      <c r="J83" s="56">
        <f>Worksheet!AE85-Worksheet!T85</f>
        <v>0</v>
      </c>
      <c r="K83" s="56"/>
      <c r="L83" s="56">
        <f>Worksheet!AO85</f>
        <v>1305</v>
      </c>
      <c r="M83" s="11"/>
      <c r="N83" s="56">
        <f>Worksheet!AT85</f>
        <v>27101.85</v>
      </c>
      <c r="O83" s="56"/>
      <c r="P83" s="56">
        <f>Worksheet!AU85</f>
        <v>0</v>
      </c>
      <c r="Q83" s="56"/>
      <c r="R83" s="56">
        <f>Worksheet!AV85</f>
        <v>27101.85</v>
      </c>
      <c r="S83" s="56"/>
      <c r="T83" s="56">
        <f t="shared" si="1"/>
        <v>193.84999999999854</v>
      </c>
      <c r="U83" s="56"/>
      <c r="V83" s="56">
        <f>Worksheet!BF85</f>
        <v>1313.85</v>
      </c>
    </row>
    <row r="84" spans="1:22" x14ac:dyDescent="0.2">
      <c r="A84" s="7">
        <f>Worksheet!A86</f>
        <v>1431</v>
      </c>
      <c r="B84" s="48" t="str">
        <f>Worksheet!B86</f>
        <v>Corning</v>
      </c>
      <c r="D84" s="56">
        <f>Worksheet!AC86</f>
        <v>26218.86</v>
      </c>
      <c r="E84" s="56"/>
      <c r="F84" s="56">
        <f>Worksheet!AD86</f>
        <v>0</v>
      </c>
      <c r="G84" s="56"/>
      <c r="H84" s="56">
        <f>Worksheet!AE86</f>
        <v>26218.86</v>
      </c>
      <c r="I84" s="56"/>
      <c r="J84" s="56">
        <f>Worksheet!AE86-Worksheet!T86</f>
        <v>437.86000000000058</v>
      </c>
      <c r="K84" s="56"/>
      <c r="L84" s="56">
        <f>Worksheet!AO86</f>
        <v>1410.95</v>
      </c>
      <c r="M84" s="11"/>
      <c r="N84" s="56">
        <f>Worksheet!AT86</f>
        <v>24331.27</v>
      </c>
      <c r="O84" s="56"/>
      <c r="P84" s="56">
        <f>Worksheet!AU86</f>
        <v>1887.5900000000001</v>
      </c>
      <c r="Q84" s="56"/>
      <c r="R84" s="56">
        <f>Worksheet!AV86</f>
        <v>26218.86</v>
      </c>
      <c r="S84" s="56"/>
      <c r="T84" s="56">
        <f t="shared" si="1"/>
        <v>0</v>
      </c>
      <c r="U84" s="56"/>
      <c r="V84" s="56">
        <f>Worksheet!BF86</f>
        <v>1410.95</v>
      </c>
    </row>
    <row r="85" spans="1:22" x14ac:dyDescent="0.2">
      <c r="A85" s="7">
        <f>Worksheet!A87</f>
        <v>1449</v>
      </c>
      <c r="B85" s="48" t="str">
        <f>Worksheet!B87</f>
        <v>Corwith-Wesley</v>
      </c>
      <c r="D85" s="56">
        <f>Worksheet!AC87</f>
        <v>12605.15</v>
      </c>
      <c r="E85" s="56"/>
      <c r="F85" s="56">
        <f>Worksheet!AD87</f>
        <v>0</v>
      </c>
      <c r="G85" s="56"/>
      <c r="H85" s="56">
        <f>Worksheet!AE87</f>
        <v>12605.15</v>
      </c>
      <c r="I85" s="56"/>
      <c r="J85" s="56">
        <f>Worksheet!AE87-Worksheet!T87</f>
        <v>483.14999999999964</v>
      </c>
      <c r="K85" s="56"/>
      <c r="L85" s="56">
        <f>Worksheet!AO87</f>
        <v>539.42999999999995</v>
      </c>
      <c r="M85" s="11"/>
      <c r="N85" s="56">
        <f>Worksheet!AT87</f>
        <v>11918.76</v>
      </c>
      <c r="O85" s="56"/>
      <c r="P85" s="56">
        <f>Worksheet!AU87</f>
        <v>686.38999999999942</v>
      </c>
      <c r="Q85" s="56"/>
      <c r="R85" s="56">
        <f>Worksheet!AV87</f>
        <v>12605.15</v>
      </c>
      <c r="S85" s="56"/>
      <c r="T85" s="56">
        <f t="shared" si="1"/>
        <v>0</v>
      </c>
      <c r="U85" s="56"/>
      <c r="V85" s="56">
        <f>Worksheet!BF87</f>
        <v>539.42999999999995</v>
      </c>
    </row>
    <row r="86" spans="1:22" x14ac:dyDescent="0.2">
      <c r="A86" s="7">
        <f>Worksheet!A88</f>
        <v>1476</v>
      </c>
      <c r="B86" s="57" t="str">
        <f>Worksheet!B88</f>
        <v>Council Bluffs</v>
      </c>
      <c r="C86" s="11"/>
      <c r="D86" s="58">
        <f>Worksheet!AC88</f>
        <v>535781.54</v>
      </c>
      <c r="E86" s="58"/>
      <c r="F86" s="58">
        <f>Worksheet!AD88</f>
        <v>0</v>
      </c>
      <c r="G86" s="58"/>
      <c r="H86" s="58">
        <f>Worksheet!AE88</f>
        <v>535781.54</v>
      </c>
      <c r="I86" s="58"/>
      <c r="J86" s="58">
        <f>Worksheet!AE88-Worksheet!T88</f>
        <v>15847.540000000037</v>
      </c>
      <c r="K86" s="58"/>
      <c r="L86" s="58">
        <f>Worksheet!AO88</f>
        <v>31493.19</v>
      </c>
      <c r="M86" s="11"/>
      <c r="N86" s="58">
        <f>Worksheet!AT88</f>
        <v>556791.57999999996</v>
      </c>
      <c r="O86" s="58"/>
      <c r="P86" s="58">
        <f>Worksheet!AU88</f>
        <v>0</v>
      </c>
      <c r="Q86" s="58"/>
      <c r="R86" s="58">
        <f>Worksheet!AV88</f>
        <v>556791.57999999996</v>
      </c>
      <c r="S86" s="58"/>
      <c r="T86" s="58">
        <f t="shared" si="1"/>
        <v>21010.039999999921</v>
      </c>
      <c r="U86" s="58"/>
      <c r="V86" s="58">
        <f>Worksheet!BF88</f>
        <v>32871.230000000003</v>
      </c>
    </row>
    <row r="87" spans="1:22" x14ac:dyDescent="0.2">
      <c r="A87" s="7">
        <f>Worksheet!A89</f>
        <v>1503</v>
      </c>
      <c r="B87" s="48" t="str">
        <f>Worksheet!B89</f>
        <v>Creston</v>
      </c>
      <c r="D87" s="56">
        <f>Worksheet!AC89</f>
        <v>86148.78</v>
      </c>
      <c r="E87" s="56"/>
      <c r="F87" s="56">
        <f>Worksheet!AD89</f>
        <v>0</v>
      </c>
      <c r="G87" s="56"/>
      <c r="H87" s="56">
        <f>Worksheet!AE89</f>
        <v>86148.78</v>
      </c>
      <c r="I87" s="56"/>
      <c r="J87" s="56">
        <f>Worksheet!AE89-Worksheet!T89</f>
        <v>3793.7799999999988</v>
      </c>
      <c r="K87" s="56"/>
      <c r="L87" s="56">
        <f>Worksheet!AO89</f>
        <v>4748.63</v>
      </c>
      <c r="M87" s="11"/>
      <c r="N87" s="56">
        <f>Worksheet!AT89</f>
        <v>90719.96</v>
      </c>
      <c r="O87" s="56"/>
      <c r="P87" s="56">
        <f>Worksheet!AU89</f>
        <v>0</v>
      </c>
      <c r="Q87" s="56"/>
      <c r="R87" s="56">
        <f>Worksheet!AV89</f>
        <v>90719.96</v>
      </c>
      <c r="S87" s="56"/>
      <c r="T87" s="56">
        <f t="shared" si="1"/>
        <v>4571.1800000000076</v>
      </c>
      <c r="U87" s="56"/>
      <c r="V87" s="56">
        <f>Worksheet!BF89</f>
        <v>5016.49</v>
      </c>
    </row>
    <row r="88" spans="1:22" x14ac:dyDescent="0.2">
      <c r="A88" s="7">
        <f>Worksheet!A90</f>
        <v>1576</v>
      </c>
      <c r="B88" s="48" t="str">
        <f>Worksheet!B90</f>
        <v>Dallas Center-Grimes</v>
      </c>
      <c r="D88" s="56">
        <f>Worksheet!AC90</f>
        <v>114693.28</v>
      </c>
      <c r="E88" s="56"/>
      <c r="F88" s="56">
        <f>Worksheet!AD90</f>
        <v>0</v>
      </c>
      <c r="G88" s="56"/>
      <c r="H88" s="56">
        <f>Worksheet!AE90</f>
        <v>114693.28</v>
      </c>
      <c r="I88" s="56"/>
      <c r="J88" s="56">
        <f>Worksheet!AE90-Worksheet!T90</f>
        <v>13080.279999999999</v>
      </c>
      <c r="K88" s="56"/>
      <c r="L88" s="56">
        <f>Worksheet!AO90</f>
        <v>6390.58</v>
      </c>
      <c r="M88" s="11"/>
      <c r="N88" s="56">
        <f>Worksheet!AT90</f>
        <v>125336.82</v>
      </c>
      <c r="O88" s="56"/>
      <c r="P88" s="56">
        <f>Worksheet!AU90</f>
        <v>0</v>
      </c>
      <c r="Q88" s="56"/>
      <c r="R88" s="56">
        <f>Worksheet!AV90</f>
        <v>125336.82</v>
      </c>
      <c r="S88" s="56"/>
      <c r="T88" s="56">
        <f t="shared" si="1"/>
        <v>10643.540000000008</v>
      </c>
      <c r="U88" s="56"/>
      <c r="V88" s="56">
        <f>Worksheet!BF90</f>
        <v>6975.98</v>
      </c>
    </row>
    <row r="89" spans="1:22" x14ac:dyDescent="0.2">
      <c r="A89" s="7">
        <f>Worksheet!A91</f>
        <v>1602</v>
      </c>
      <c r="B89" s="48" t="str">
        <f>Worksheet!B91</f>
        <v>Danville</v>
      </c>
      <c r="D89" s="56">
        <f>Worksheet!AC91</f>
        <v>28883.4</v>
      </c>
      <c r="E89" s="56"/>
      <c r="F89" s="56">
        <f>Worksheet!AD91</f>
        <v>0</v>
      </c>
      <c r="G89" s="56"/>
      <c r="H89" s="56">
        <f>Worksheet!AE91</f>
        <v>28883.4</v>
      </c>
      <c r="I89" s="56"/>
      <c r="J89" s="56">
        <f>Worksheet!AE91-Worksheet!T91</f>
        <v>1371.4000000000015</v>
      </c>
      <c r="K89" s="56"/>
      <c r="L89" s="56">
        <f>Worksheet!AO91</f>
        <v>1552.35</v>
      </c>
      <c r="M89" s="11"/>
      <c r="N89" s="56">
        <f>Worksheet!AT91</f>
        <v>29560.89</v>
      </c>
      <c r="O89" s="56"/>
      <c r="P89" s="56">
        <f>Worksheet!AU91</f>
        <v>0</v>
      </c>
      <c r="Q89" s="56"/>
      <c r="R89" s="56">
        <f>Worksheet!AV91</f>
        <v>29560.89</v>
      </c>
      <c r="S89" s="56"/>
      <c r="T89" s="56">
        <f t="shared" si="1"/>
        <v>677.48999999999796</v>
      </c>
      <c r="U89" s="56"/>
      <c r="V89" s="56">
        <f>Worksheet!BF91</f>
        <v>1597.66</v>
      </c>
    </row>
    <row r="90" spans="1:22" x14ac:dyDescent="0.2">
      <c r="A90" s="7">
        <f>Worksheet!A92</f>
        <v>1611</v>
      </c>
      <c r="B90" s="48" t="str">
        <f>Worksheet!B92</f>
        <v>Davenport</v>
      </c>
      <c r="D90" s="56">
        <f>Worksheet!AC92</f>
        <v>1038822.83</v>
      </c>
      <c r="E90" s="56"/>
      <c r="F90" s="56">
        <f>Worksheet!AD92</f>
        <v>0</v>
      </c>
      <c r="G90" s="56"/>
      <c r="H90" s="56">
        <f>Worksheet!AE92</f>
        <v>1038822.83</v>
      </c>
      <c r="I90" s="56"/>
      <c r="J90" s="56">
        <f>Worksheet!AE92-Worksheet!T92</f>
        <v>25299.829999999958</v>
      </c>
      <c r="K90" s="56"/>
      <c r="L90" s="56">
        <f>Worksheet!AO92</f>
        <v>52875.32</v>
      </c>
      <c r="M90" s="11"/>
      <c r="N90" s="56">
        <f>Worksheet!AT92</f>
        <v>1114479.8600000001</v>
      </c>
      <c r="O90" s="56"/>
      <c r="P90" s="56">
        <f>Worksheet!AU92</f>
        <v>0</v>
      </c>
      <c r="Q90" s="56"/>
      <c r="R90" s="56">
        <f>Worksheet!AV92</f>
        <v>1114479.8600000001</v>
      </c>
      <c r="S90" s="56"/>
      <c r="T90" s="56">
        <f t="shared" si="1"/>
        <v>75657.030000000144</v>
      </c>
      <c r="U90" s="56"/>
      <c r="V90" s="56">
        <f>Worksheet!BF92</f>
        <v>56962.64</v>
      </c>
    </row>
    <row r="91" spans="1:22" x14ac:dyDescent="0.2">
      <c r="A91" s="7">
        <f>Worksheet!A93</f>
        <v>1619</v>
      </c>
      <c r="B91" s="57" t="str">
        <f>Worksheet!B93</f>
        <v>Davis County</v>
      </c>
      <c r="C91" s="11"/>
      <c r="D91" s="58">
        <f>Worksheet!AC93</f>
        <v>71227.850000000006</v>
      </c>
      <c r="E91" s="58"/>
      <c r="F91" s="58">
        <f>Worksheet!AD93</f>
        <v>0</v>
      </c>
      <c r="G91" s="58"/>
      <c r="H91" s="58">
        <f>Worksheet!AE93</f>
        <v>71227.850000000006</v>
      </c>
      <c r="I91" s="58"/>
      <c r="J91" s="58">
        <f>Worksheet!AE93-Worksheet!T93</f>
        <v>2940.8500000000058</v>
      </c>
      <c r="K91" s="58"/>
      <c r="L91" s="58">
        <f>Worksheet!AO93</f>
        <v>3789.66</v>
      </c>
      <c r="M91" s="11"/>
      <c r="N91" s="58">
        <f>Worksheet!AT93</f>
        <v>75880.399999999994</v>
      </c>
      <c r="O91" s="58"/>
      <c r="P91" s="58">
        <f>Worksheet!AU93</f>
        <v>0</v>
      </c>
      <c r="Q91" s="58"/>
      <c r="R91" s="58">
        <f>Worksheet!AV93</f>
        <v>75880.399999999994</v>
      </c>
      <c r="S91" s="58"/>
      <c r="T91" s="58">
        <f t="shared" si="1"/>
        <v>4652.5499999999884</v>
      </c>
      <c r="U91" s="58"/>
      <c r="V91" s="58">
        <f>Worksheet!BF93</f>
        <v>4046.01</v>
      </c>
    </row>
    <row r="92" spans="1:22" x14ac:dyDescent="0.2">
      <c r="A92" s="7">
        <f>Worksheet!A94</f>
        <v>1638</v>
      </c>
      <c r="B92" s="48" t="str">
        <f>Worksheet!B94</f>
        <v>Decorah Community</v>
      </c>
      <c r="D92" s="56">
        <f>Worksheet!AC94</f>
        <v>94568.82</v>
      </c>
      <c r="E92" s="56"/>
      <c r="F92" s="56">
        <f>Worksheet!AD94</f>
        <v>0</v>
      </c>
      <c r="G92" s="56"/>
      <c r="H92" s="56">
        <f>Worksheet!AE94</f>
        <v>94568.82</v>
      </c>
      <c r="I92" s="56"/>
      <c r="J92" s="56">
        <f>Worksheet!AE94-Worksheet!T94</f>
        <v>4960.820000000007</v>
      </c>
      <c r="K92" s="56"/>
      <c r="L92" s="56">
        <f>Worksheet!AO94</f>
        <v>4663.8100000000004</v>
      </c>
      <c r="M92" s="11"/>
      <c r="N92" s="56">
        <f>Worksheet!AT94</f>
        <v>95101.05</v>
      </c>
      <c r="O92" s="56"/>
      <c r="P92" s="56">
        <f>Worksheet!AU94</f>
        <v>0</v>
      </c>
      <c r="Q92" s="56"/>
      <c r="R92" s="56">
        <f>Worksheet!AV94</f>
        <v>95101.05</v>
      </c>
      <c r="S92" s="56"/>
      <c r="T92" s="56">
        <f t="shared" si="1"/>
        <v>532.22999999999593</v>
      </c>
      <c r="U92" s="56"/>
      <c r="V92" s="56">
        <f>Worksheet!BF94</f>
        <v>4733.68</v>
      </c>
    </row>
    <row r="93" spans="1:22" x14ac:dyDescent="0.2">
      <c r="A93" s="7">
        <f>Worksheet!A95</f>
        <v>1675</v>
      </c>
      <c r="B93" s="48" t="str">
        <f>Worksheet!B95</f>
        <v>Delwood</v>
      </c>
      <c r="D93" s="56">
        <f>Worksheet!AC95</f>
        <v>7634.69</v>
      </c>
      <c r="E93" s="56"/>
      <c r="F93" s="56">
        <f>Worksheet!AD95</f>
        <v>12.3100000000004</v>
      </c>
      <c r="G93" s="56"/>
      <c r="H93" s="56">
        <f>Worksheet!AE95</f>
        <v>7647</v>
      </c>
      <c r="I93" s="56"/>
      <c r="J93" s="56">
        <f>Worksheet!AE95-Worksheet!T95</f>
        <v>0</v>
      </c>
      <c r="K93" s="56"/>
      <c r="L93" s="56">
        <f>Worksheet!AO95</f>
        <v>683</v>
      </c>
      <c r="M93" s="11"/>
      <c r="N93" s="56">
        <f>Worksheet!AT95</f>
        <v>8347.36</v>
      </c>
      <c r="O93" s="56"/>
      <c r="P93" s="56">
        <f>Worksheet!AU95</f>
        <v>0</v>
      </c>
      <c r="Q93" s="56"/>
      <c r="R93" s="56">
        <f>Worksheet!AV95</f>
        <v>8347.36</v>
      </c>
      <c r="S93" s="56"/>
      <c r="T93" s="56">
        <f t="shared" si="1"/>
        <v>700.36000000000058</v>
      </c>
      <c r="U93" s="56"/>
      <c r="V93" s="56">
        <f>Worksheet!BF95</f>
        <v>699.26</v>
      </c>
    </row>
    <row r="94" spans="1:22" x14ac:dyDescent="0.2">
      <c r="A94" s="7">
        <f>Worksheet!A96</f>
        <v>1701</v>
      </c>
      <c r="B94" s="48" t="str">
        <f>Worksheet!B96</f>
        <v>Denison</v>
      </c>
      <c r="D94" s="56">
        <f>Worksheet!AC96</f>
        <v>127777.42</v>
      </c>
      <c r="E94" s="56"/>
      <c r="F94" s="56">
        <f>Worksheet!AD96</f>
        <v>0</v>
      </c>
      <c r="G94" s="56"/>
      <c r="H94" s="56">
        <f>Worksheet!AE96</f>
        <v>127777.42</v>
      </c>
      <c r="I94" s="56"/>
      <c r="J94" s="56">
        <f>Worksheet!AE96-Worksheet!T96</f>
        <v>7027.4199999999983</v>
      </c>
      <c r="K94" s="56"/>
      <c r="L94" s="56">
        <f>Worksheet!AO96</f>
        <v>7810</v>
      </c>
      <c r="M94" s="11"/>
      <c r="N94" s="56">
        <f>Worksheet!AT96</f>
        <v>136576.6</v>
      </c>
      <c r="O94" s="56"/>
      <c r="P94" s="56">
        <f>Worksheet!AU96</f>
        <v>0</v>
      </c>
      <c r="Q94" s="56"/>
      <c r="R94" s="56">
        <f>Worksheet!AV96</f>
        <v>136576.6</v>
      </c>
      <c r="S94" s="56"/>
      <c r="T94" s="56">
        <f t="shared" si="1"/>
        <v>8799.1800000000076</v>
      </c>
      <c r="U94" s="56"/>
      <c r="V94" s="56">
        <f>Worksheet!BF96</f>
        <v>8323.9699999999993</v>
      </c>
    </row>
    <row r="95" spans="1:22" x14ac:dyDescent="0.2">
      <c r="A95" s="7">
        <f>Worksheet!A97</f>
        <v>1719</v>
      </c>
      <c r="B95" s="48" t="str">
        <f>Worksheet!B97</f>
        <v>Denver</v>
      </c>
      <c r="D95" s="56">
        <f>Worksheet!AC97</f>
        <v>36356.97</v>
      </c>
      <c r="E95" s="56"/>
      <c r="F95" s="56">
        <f>Worksheet!AD97</f>
        <v>0</v>
      </c>
      <c r="G95" s="56"/>
      <c r="H95" s="56">
        <f>Worksheet!AE97</f>
        <v>36356.97</v>
      </c>
      <c r="I95" s="56"/>
      <c r="J95" s="56">
        <f>Worksheet!AE97-Worksheet!T97</f>
        <v>840.97000000000116</v>
      </c>
      <c r="K95" s="56"/>
      <c r="L95" s="56">
        <f>Worksheet!AO97</f>
        <v>3268.89</v>
      </c>
      <c r="M95" s="11"/>
      <c r="N95" s="56">
        <f>Worksheet!AT97</f>
        <v>39771.57</v>
      </c>
      <c r="O95" s="56"/>
      <c r="P95" s="56">
        <f>Worksheet!AU97</f>
        <v>0</v>
      </c>
      <c r="Q95" s="56"/>
      <c r="R95" s="56">
        <f>Worksheet!AV97</f>
        <v>39771.57</v>
      </c>
      <c r="S95" s="56"/>
      <c r="T95" s="56">
        <f t="shared" si="1"/>
        <v>3414.5999999999985</v>
      </c>
      <c r="U95" s="56"/>
      <c r="V95" s="56">
        <f>Worksheet!BF97</f>
        <v>3508.42</v>
      </c>
    </row>
    <row r="96" spans="1:22" x14ac:dyDescent="0.2">
      <c r="A96" s="7">
        <f>Worksheet!A98</f>
        <v>1737</v>
      </c>
      <c r="B96" s="57" t="str">
        <f>Worksheet!B98</f>
        <v>Des Moines Independent</v>
      </c>
      <c r="C96" s="11"/>
      <c r="D96" s="58">
        <f>Worksheet!AC98</f>
        <v>2275126.62</v>
      </c>
      <c r="E96" s="58"/>
      <c r="F96" s="58">
        <f>Worksheet!AD98</f>
        <v>0</v>
      </c>
      <c r="G96" s="58"/>
      <c r="H96" s="58">
        <f>Worksheet!AE98</f>
        <v>2275126.62</v>
      </c>
      <c r="I96" s="58"/>
      <c r="J96" s="58">
        <f>Worksheet!AE98-Worksheet!T98</f>
        <v>110419.62000000011</v>
      </c>
      <c r="K96" s="58"/>
      <c r="L96" s="58">
        <f>Worksheet!AO98</f>
        <v>106828.51</v>
      </c>
      <c r="M96" s="11"/>
      <c r="N96" s="58">
        <f>Worksheet!AT98</f>
        <v>2389478.2799999998</v>
      </c>
      <c r="O96" s="58"/>
      <c r="P96" s="58">
        <f>Worksheet!AU98</f>
        <v>0</v>
      </c>
      <c r="Q96" s="58"/>
      <c r="R96" s="58">
        <f>Worksheet!AV98</f>
        <v>2389478.2799999998</v>
      </c>
      <c r="S96" s="58"/>
      <c r="T96" s="58">
        <f t="shared" si="1"/>
        <v>114351.65999999968</v>
      </c>
      <c r="U96" s="58"/>
      <c r="V96" s="58">
        <f>Worksheet!BF98</f>
        <v>113457.83</v>
      </c>
    </row>
    <row r="97" spans="1:22" x14ac:dyDescent="0.2">
      <c r="A97" s="7">
        <f>Worksheet!A99</f>
        <v>1782</v>
      </c>
      <c r="B97" s="48" t="str">
        <f>Worksheet!B99</f>
        <v>Diagonal</v>
      </c>
      <c r="D97" s="56">
        <f>Worksheet!AC99</f>
        <v>10036.32</v>
      </c>
      <c r="E97" s="56"/>
      <c r="F97" s="56">
        <f>Worksheet!AD99</f>
        <v>0</v>
      </c>
      <c r="G97" s="56"/>
      <c r="H97" s="56">
        <f>Worksheet!AE99</f>
        <v>10036.32</v>
      </c>
      <c r="I97" s="56"/>
      <c r="J97" s="56">
        <f>Worksheet!AE99-Worksheet!T99</f>
        <v>1309.3199999999997</v>
      </c>
      <c r="K97" s="56"/>
      <c r="L97" s="56">
        <f>Worksheet!AO99</f>
        <v>382.48</v>
      </c>
      <c r="M97" s="11"/>
      <c r="N97" s="56">
        <f>Worksheet!AT99</f>
        <v>9352.2800000000007</v>
      </c>
      <c r="O97" s="56"/>
      <c r="P97" s="56">
        <f>Worksheet!AU99</f>
        <v>684.03999999999905</v>
      </c>
      <c r="Q97" s="56"/>
      <c r="R97" s="56">
        <f>Worksheet!AV99</f>
        <v>10036.32</v>
      </c>
      <c r="S97" s="56"/>
      <c r="T97" s="56">
        <f t="shared" si="1"/>
        <v>0</v>
      </c>
      <c r="U97" s="56"/>
      <c r="V97" s="56">
        <f>Worksheet!BF99</f>
        <v>382.48</v>
      </c>
    </row>
    <row r="98" spans="1:22" x14ac:dyDescent="0.2">
      <c r="A98" s="7">
        <f>Worksheet!A100</f>
        <v>1791</v>
      </c>
      <c r="B98" s="48" t="str">
        <f>Worksheet!B100</f>
        <v>Dike-New Hartford</v>
      </c>
      <c r="D98" s="56">
        <f>Worksheet!AC100</f>
        <v>49777.49</v>
      </c>
      <c r="E98" s="56"/>
      <c r="F98" s="56">
        <f>Worksheet!AD100</f>
        <v>0</v>
      </c>
      <c r="G98" s="56"/>
      <c r="H98" s="56">
        <f>Worksheet!AE100</f>
        <v>49777.49</v>
      </c>
      <c r="I98" s="56"/>
      <c r="J98" s="56">
        <f>Worksheet!AE100-Worksheet!T100</f>
        <v>3245.489999999998</v>
      </c>
      <c r="K98" s="56"/>
      <c r="L98" s="56">
        <f>Worksheet!AO100</f>
        <v>3886.56</v>
      </c>
      <c r="M98" s="11"/>
      <c r="N98" s="56">
        <f>Worksheet!AT100</f>
        <v>50748.65</v>
      </c>
      <c r="O98" s="56"/>
      <c r="P98" s="56">
        <f>Worksheet!AU100</f>
        <v>0</v>
      </c>
      <c r="Q98" s="56"/>
      <c r="R98" s="56">
        <f>Worksheet!AV100</f>
        <v>50748.65</v>
      </c>
      <c r="S98" s="56"/>
      <c r="T98" s="56">
        <f t="shared" si="1"/>
        <v>971.16000000000349</v>
      </c>
      <c r="U98" s="56"/>
      <c r="V98" s="56">
        <f>Worksheet!BF100</f>
        <v>3939.03</v>
      </c>
    </row>
    <row r="99" spans="1:22" x14ac:dyDescent="0.2">
      <c r="A99" s="7">
        <f>Worksheet!A101</f>
        <v>1854</v>
      </c>
      <c r="B99" s="48" t="str">
        <f>Worksheet!B101</f>
        <v>Dows</v>
      </c>
      <c r="D99" s="56">
        <f>Worksheet!AC101</f>
        <v>5966.4</v>
      </c>
      <c r="E99" s="56"/>
      <c r="F99" s="56">
        <f>Worksheet!AD101</f>
        <v>0</v>
      </c>
      <c r="G99" s="56"/>
      <c r="H99" s="56">
        <f>Worksheet!AE101</f>
        <v>5966.4</v>
      </c>
      <c r="I99" s="56"/>
      <c r="J99" s="56">
        <f>Worksheet!AE101-Worksheet!T101</f>
        <v>76.399999999999636</v>
      </c>
      <c r="K99" s="56"/>
      <c r="L99" s="56">
        <f>Worksheet!AO101</f>
        <v>609.98</v>
      </c>
      <c r="M99" s="11"/>
      <c r="N99" s="56">
        <f>Worksheet!AT101</f>
        <v>5951.42</v>
      </c>
      <c r="O99" s="56"/>
      <c r="P99" s="56">
        <f>Worksheet!AU101</f>
        <v>14.979999999999563</v>
      </c>
      <c r="Q99" s="56"/>
      <c r="R99" s="56">
        <f>Worksheet!AV101</f>
        <v>5966.4</v>
      </c>
      <c r="S99" s="56"/>
      <c r="T99" s="56">
        <f t="shared" si="1"/>
        <v>0</v>
      </c>
      <c r="U99" s="56"/>
      <c r="V99" s="56">
        <f>Worksheet!BF101</f>
        <v>609.98</v>
      </c>
    </row>
    <row r="100" spans="1:22" x14ac:dyDescent="0.2">
      <c r="A100" s="7">
        <f>Worksheet!A102</f>
        <v>1863</v>
      </c>
      <c r="B100" s="48" t="str">
        <f>Worksheet!B102</f>
        <v>Dubuque</v>
      </c>
      <c r="D100" s="56">
        <f>Worksheet!AC102</f>
        <v>697977.99</v>
      </c>
      <c r="E100" s="56"/>
      <c r="F100" s="56">
        <f>Worksheet!AD102</f>
        <v>0</v>
      </c>
      <c r="G100" s="56"/>
      <c r="H100" s="56">
        <f>Worksheet!AE102</f>
        <v>697977.99</v>
      </c>
      <c r="I100" s="56"/>
      <c r="J100" s="56">
        <f>Worksheet!AE102-Worksheet!T102</f>
        <v>27386.989999999991</v>
      </c>
      <c r="K100" s="56"/>
      <c r="L100" s="56">
        <f>Worksheet!AO102</f>
        <v>37920</v>
      </c>
      <c r="M100" s="11"/>
      <c r="N100" s="56">
        <f>Worksheet!AT102</f>
        <v>719634.86</v>
      </c>
      <c r="O100" s="56"/>
      <c r="P100" s="56">
        <f>Worksheet!AU102</f>
        <v>0</v>
      </c>
      <c r="Q100" s="56"/>
      <c r="R100" s="56">
        <f>Worksheet!AV102</f>
        <v>719634.86</v>
      </c>
      <c r="S100" s="56"/>
      <c r="T100" s="56">
        <f t="shared" si="1"/>
        <v>21656.869999999995</v>
      </c>
      <c r="U100" s="56"/>
      <c r="V100" s="56">
        <f>Worksheet!BF102</f>
        <v>39426.75</v>
      </c>
    </row>
    <row r="101" spans="1:22" x14ac:dyDescent="0.2">
      <c r="A101" s="7">
        <f>Worksheet!A103</f>
        <v>1908</v>
      </c>
      <c r="B101" s="57" t="str">
        <f>Worksheet!B103</f>
        <v>Dunkerton</v>
      </c>
      <c r="C101" s="11"/>
      <c r="D101" s="58">
        <f>Worksheet!AC103</f>
        <v>28014.55</v>
      </c>
      <c r="E101" s="58"/>
      <c r="F101" s="58">
        <f>Worksheet!AD103</f>
        <v>0</v>
      </c>
      <c r="G101" s="58"/>
      <c r="H101" s="58">
        <f>Worksheet!AE103</f>
        <v>28014.55</v>
      </c>
      <c r="I101" s="58"/>
      <c r="J101" s="58">
        <f>Worksheet!AE103-Worksheet!T103</f>
        <v>1476.5499999999993</v>
      </c>
      <c r="K101" s="58"/>
      <c r="L101" s="58">
        <f>Worksheet!AO103</f>
        <v>2286.7199999999998</v>
      </c>
      <c r="M101" s="11"/>
      <c r="N101" s="58">
        <f>Worksheet!AT103</f>
        <v>27964.07</v>
      </c>
      <c r="O101" s="58"/>
      <c r="P101" s="58">
        <f>Worksheet!AU103</f>
        <v>50.479999999999563</v>
      </c>
      <c r="Q101" s="58"/>
      <c r="R101" s="58">
        <f>Worksheet!AV103</f>
        <v>28014.55</v>
      </c>
      <c r="S101" s="58"/>
      <c r="T101" s="58">
        <f t="shared" si="1"/>
        <v>0</v>
      </c>
      <c r="U101" s="58"/>
      <c r="V101" s="58">
        <f>Worksheet!BF103</f>
        <v>2286.7199999999998</v>
      </c>
    </row>
    <row r="102" spans="1:22" x14ac:dyDescent="0.2">
      <c r="A102" s="7">
        <f>Worksheet!A104</f>
        <v>1926</v>
      </c>
      <c r="B102" s="48" t="str">
        <f>Worksheet!B104</f>
        <v>Durant</v>
      </c>
      <c r="D102" s="56">
        <f>Worksheet!AC104</f>
        <v>40991.5</v>
      </c>
      <c r="E102" s="56"/>
      <c r="F102" s="56">
        <f>Worksheet!AD104</f>
        <v>80.5</v>
      </c>
      <c r="G102" s="56"/>
      <c r="H102" s="56">
        <f>Worksheet!AE104</f>
        <v>41072</v>
      </c>
      <c r="I102" s="56"/>
      <c r="J102" s="56">
        <f>Worksheet!AE104-Worksheet!T104</f>
        <v>0</v>
      </c>
      <c r="K102" s="56"/>
      <c r="L102" s="56">
        <f>Worksheet!AO104</f>
        <v>1892.89</v>
      </c>
      <c r="M102" s="11"/>
      <c r="N102" s="56">
        <f>Worksheet!AT104</f>
        <v>43460.7</v>
      </c>
      <c r="O102" s="56"/>
      <c r="P102" s="56">
        <f>Worksheet!AU104</f>
        <v>0</v>
      </c>
      <c r="Q102" s="56"/>
      <c r="R102" s="56">
        <f>Worksheet!AV104</f>
        <v>43460.7</v>
      </c>
      <c r="S102" s="56"/>
      <c r="T102" s="56">
        <f t="shared" si="1"/>
        <v>2388.6999999999971</v>
      </c>
      <c r="U102" s="56"/>
      <c r="V102" s="56">
        <f>Worksheet!BF104</f>
        <v>2024.43</v>
      </c>
    </row>
    <row r="103" spans="1:22" x14ac:dyDescent="0.2">
      <c r="A103" s="7">
        <f>Worksheet!A105</f>
        <v>1944</v>
      </c>
      <c r="B103" s="48" t="str">
        <f>Worksheet!B105</f>
        <v>Eagle Grove</v>
      </c>
      <c r="D103" s="56">
        <f>Worksheet!AC105</f>
        <v>50335.63</v>
      </c>
      <c r="E103" s="56"/>
      <c r="F103" s="56">
        <f>Worksheet!AD105</f>
        <v>0</v>
      </c>
      <c r="G103" s="56"/>
      <c r="H103" s="56">
        <f>Worksheet!AE105</f>
        <v>50335.63</v>
      </c>
      <c r="I103" s="56"/>
      <c r="J103" s="56">
        <f>Worksheet!AE105-Worksheet!T105</f>
        <v>2021.6299999999974</v>
      </c>
      <c r="K103" s="56"/>
      <c r="L103" s="56">
        <f>Worksheet!AO105</f>
        <v>3538.69</v>
      </c>
      <c r="M103" s="11"/>
      <c r="N103" s="56">
        <f>Worksheet!AT105</f>
        <v>53265.06</v>
      </c>
      <c r="O103" s="56"/>
      <c r="P103" s="56">
        <f>Worksheet!AU105</f>
        <v>0</v>
      </c>
      <c r="Q103" s="56"/>
      <c r="R103" s="56">
        <f>Worksheet!AV105</f>
        <v>53265.06</v>
      </c>
      <c r="S103" s="56"/>
      <c r="T103" s="56">
        <f t="shared" si="1"/>
        <v>2929.4300000000003</v>
      </c>
      <c r="U103" s="56"/>
      <c r="V103" s="56">
        <f>Worksheet!BF105</f>
        <v>3724.58</v>
      </c>
    </row>
    <row r="104" spans="1:22" x14ac:dyDescent="0.2">
      <c r="A104" s="7">
        <f>Worksheet!A106</f>
        <v>1953</v>
      </c>
      <c r="B104" s="48" t="str">
        <f>Worksheet!B106</f>
        <v>Earlham</v>
      </c>
      <c r="D104" s="56">
        <f>Worksheet!AC106</f>
        <v>35420.67</v>
      </c>
      <c r="E104" s="56"/>
      <c r="F104" s="56">
        <f>Worksheet!AD106</f>
        <v>0</v>
      </c>
      <c r="G104" s="56"/>
      <c r="H104" s="56">
        <f>Worksheet!AE106</f>
        <v>35420.67</v>
      </c>
      <c r="I104" s="56"/>
      <c r="J104" s="56">
        <f>Worksheet!AE106-Worksheet!T106</f>
        <v>1862.6699999999983</v>
      </c>
      <c r="K104" s="56"/>
      <c r="L104" s="56">
        <f>Worksheet!AO106</f>
        <v>1877.34</v>
      </c>
      <c r="M104" s="11"/>
      <c r="N104" s="56">
        <f>Worksheet!AT106</f>
        <v>36015.83</v>
      </c>
      <c r="O104" s="56"/>
      <c r="P104" s="56">
        <f>Worksheet!AU106</f>
        <v>0</v>
      </c>
      <c r="Q104" s="56"/>
      <c r="R104" s="56">
        <f>Worksheet!AV106</f>
        <v>36015.83</v>
      </c>
      <c r="S104" s="56"/>
      <c r="T104" s="56">
        <f t="shared" si="1"/>
        <v>595.16000000000349</v>
      </c>
      <c r="U104" s="56"/>
      <c r="V104" s="56">
        <f>Worksheet!BF106</f>
        <v>1923.02</v>
      </c>
    </row>
    <row r="105" spans="1:22" x14ac:dyDescent="0.2">
      <c r="A105" s="7">
        <f>Worksheet!A107</f>
        <v>1963</v>
      </c>
      <c r="B105" s="48" t="str">
        <f>Worksheet!B107</f>
        <v>East Buchanan</v>
      </c>
      <c r="D105" s="56">
        <f>Worksheet!AC107</f>
        <v>33085.199999999997</v>
      </c>
      <c r="E105" s="56"/>
      <c r="F105" s="56">
        <f>Worksheet!AD107</f>
        <v>0</v>
      </c>
      <c r="G105" s="56"/>
      <c r="H105" s="56">
        <f>Worksheet!AE107</f>
        <v>33085.199999999997</v>
      </c>
      <c r="I105" s="56"/>
      <c r="J105" s="56">
        <f>Worksheet!AE107-Worksheet!T107</f>
        <v>1386.1999999999971</v>
      </c>
      <c r="K105" s="56"/>
      <c r="L105" s="56">
        <f>Worksheet!AO107</f>
        <v>2735.96</v>
      </c>
      <c r="M105" s="11"/>
      <c r="N105" s="56">
        <f>Worksheet!AT107</f>
        <v>34339.74</v>
      </c>
      <c r="O105" s="56"/>
      <c r="P105" s="56">
        <f>Worksheet!AU107</f>
        <v>0</v>
      </c>
      <c r="Q105" s="56"/>
      <c r="R105" s="56">
        <f>Worksheet!AV107</f>
        <v>34339.74</v>
      </c>
      <c r="S105" s="56"/>
      <c r="T105" s="56">
        <f t="shared" si="1"/>
        <v>1254.5400000000009</v>
      </c>
      <c r="U105" s="56"/>
      <c r="V105" s="56">
        <f>Worksheet!BF107</f>
        <v>2820.18</v>
      </c>
    </row>
    <row r="106" spans="1:22" x14ac:dyDescent="0.2">
      <c r="A106" s="7">
        <f>Worksheet!A108</f>
        <v>1965</v>
      </c>
      <c r="B106" s="57" t="str">
        <f>Worksheet!B108</f>
        <v>East Central</v>
      </c>
      <c r="C106" s="11"/>
      <c r="D106" s="58">
        <f>Worksheet!AC108</f>
        <v>20827.560000000001</v>
      </c>
      <c r="E106" s="58"/>
      <c r="F106" s="58">
        <f>Worksheet!AD108</f>
        <v>0</v>
      </c>
      <c r="G106" s="58"/>
      <c r="H106" s="58">
        <f>Worksheet!AE108</f>
        <v>20827.560000000001</v>
      </c>
      <c r="I106" s="58"/>
      <c r="J106" s="58">
        <f>Worksheet!AE108-Worksheet!T108</f>
        <v>494.56000000000131</v>
      </c>
      <c r="K106" s="58"/>
      <c r="L106" s="58">
        <f>Worksheet!AO108</f>
        <v>1172.47</v>
      </c>
      <c r="M106" s="11"/>
      <c r="N106" s="58">
        <f>Worksheet!AT108</f>
        <v>20677.93</v>
      </c>
      <c r="O106" s="58"/>
      <c r="P106" s="58">
        <f>Worksheet!AU108</f>
        <v>149.63000000000102</v>
      </c>
      <c r="Q106" s="58"/>
      <c r="R106" s="58">
        <f>Worksheet!AV108</f>
        <v>20827.560000000001</v>
      </c>
      <c r="S106" s="58"/>
      <c r="T106" s="58">
        <f t="shared" si="1"/>
        <v>0</v>
      </c>
      <c r="U106" s="58"/>
      <c r="V106" s="58">
        <f>Worksheet!BF108</f>
        <v>1180.97</v>
      </c>
    </row>
    <row r="107" spans="1:22" x14ac:dyDescent="0.2">
      <c r="A107" s="7">
        <f>Worksheet!A109</f>
        <v>1967</v>
      </c>
      <c r="B107" s="48" t="str">
        <f>Worksheet!B109</f>
        <v>East Greene</v>
      </c>
      <c r="D107" s="56">
        <f>Worksheet!AC109</f>
        <v>18128.53</v>
      </c>
      <c r="E107" s="56"/>
      <c r="F107" s="56">
        <f>Worksheet!AD109</f>
        <v>0</v>
      </c>
      <c r="G107" s="56"/>
      <c r="H107" s="56">
        <f>Worksheet!AE109</f>
        <v>18128.53</v>
      </c>
      <c r="I107" s="56"/>
      <c r="J107" s="56">
        <f>Worksheet!AE109-Worksheet!T109</f>
        <v>80.529999999998836</v>
      </c>
      <c r="K107" s="56"/>
      <c r="L107" s="56">
        <f>Worksheet!AO109</f>
        <v>1338.68</v>
      </c>
      <c r="M107" s="11"/>
      <c r="N107" s="56">
        <f>Worksheet!AT109</f>
        <v>18756.22</v>
      </c>
      <c r="O107" s="56"/>
      <c r="P107" s="56">
        <f>Worksheet!AU109</f>
        <v>0</v>
      </c>
      <c r="Q107" s="56"/>
      <c r="R107" s="56">
        <f>Worksheet!AV109</f>
        <v>18756.22</v>
      </c>
      <c r="S107" s="56"/>
      <c r="T107" s="56">
        <f t="shared" si="1"/>
        <v>627.69000000000233</v>
      </c>
      <c r="U107" s="56"/>
      <c r="V107" s="56">
        <f>Worksheet!BF109</f>
        <v>1378.61</v>
      </c>
    </row>
    <row r="108" spans="1:22" x14ac:dyDescent="0.2">
      <c r="A108" s="7">
        <f>Worksheet!A110</f>
        <v>3582</v>
      </c>
      <c r="B108" s="48" t="str">
        <f>Worksheet!B110</f>
        <v>East Marshall</v>
      </c>
      <c r="D108" s="56">
        <f>Worksheet!AC110</f>
        <v>43521.89</v>
      </c>
      <c r="E108" s="56"/>
      <c r="F108" s="56">
        <f>Worksheet!AD110</f>
        <v>0</v>
      </c>
      <c r="G108" s="56"/>
      <c r="H108" s="56">
        <f>Worksheet!AE110</f>
        <v>43521.89</v>
      </c>
      <c r="I108" s="56"/>
      <c r="J108" s="56">
        <f>Worksheet!AE110-Worksheet!T110</f>
        <v>1069.8899999999994</v>
      </c>
      <c r="K108" s="56"/>
      <c r="L108" s="56">
        <f>Worksheet!AO110</f>
        <v>3088.36</v>
      </c>
      <c r="M108" s="11"/>
      <c r="N108" s="56">
        <f>Worksheet!AT110</f>
        <v>44564.65</v>
      </c>
      <c r="O108" s="56"/>
      <c r="P108" s="56">
        <f>Worksheet!AU110</f>
        <v>0</v>
      </c>
      <c r="Q108" s="56"/>
      <c r="R108" s="56">
        <f>Worksheet!AV110</f>
        <v>44564.65</v>
      </c>
      <c r="S108" s="56"/>
      <c r="T108" s="56">
        <f t="shared" si="1"/>
        <v>1042.760000000002</v>
      </c>
      <c r="U108" s="56"/>
      <c r="V108" s="56">
        <f>Worksheet!BF110</f>
        <v>3157.28</v>
      </c>
    </row>
    <row r="109" spans="1:22" x14ac:dyDescent="0.2">
      <c r="A109" s="7">
        <f>Worksheet!A111</f>
        <v>3978</v>
      </c>
      <c r="B109" s="48" t="str">
        <f>Worksheet!B111</f>
        <v>East Mills</v>
      </c>
      <c r="D109" s="56">
        <f>Worksheet!AC111</f>
        <v>36697.040000000001</v>
      </c>
      <c r="E109" s="56"/>
      <c r="F109" s="56">
        <f>Worksheet!AD111</f>
        <v>0</v>
      </c>
      <c r="G109" s="56"/>
      <c r="H109" s="56">
        <f>Worksheet!AE111</f>
        <v>36697.040000000001</v>
      </c>
      <c r="I109" s="56"/>
      <c r="J109" s="56">
        <f>Worksheet!AE111-Worksheet!T111</f>
        <v>938.04000000000087</v>
      </c>
      <c r="K109" s="56"/>
      <c r="L109" s="56">
        <f>Worksheet!AO111</f>
        <v>1892.13</v>
      </c>
      <c r="M109" s="11"/>
      <c r="N109" s="56">
        <f>Worksheet!AT111</f>
        <v>36549.15</v>
      </c>
      <c r="O109" s="56"/>
      <c r="P109" s="56">
        <f>Worksheet!AU111</f>
        <v>147.88999999999942</v>
      </c>
      <c r="Q109" s="56"/>
      <c r="R109" s="56">
        <f>Worksheet!AV111</f>
        <v>36697.040000000001</v>
      </c>
      <c r="S109" s="56"/>
      <c r="T109" s="56">
        <f t="shared" si="1"/>
        <v>0</v>
      </c>
      <c r="U109" s="56"/>
      <c r="V109" s="56">
        <f>Worksheet!BF111</f>
        <v>1908.19</v>
      </c>
    </row>
    <row r="110" spans="1:22" x14ac:dyDescent="0.2">
      <c r="A110" s="7">
        <f>Worksheet!A112</f>
        <v>6741</v>
      </c>
      <c r="B110" s="48" t="str">
        <f>Worksheet!B112</f>
        <v>East Sac County</v>
      </c>
      <c r="D110" s="56">
        <f>Worksheet!AC112</f>
        <v>55579.66</v>
      </c>
      <c r="E110" s="56"/>
      <c r="F110" s="56">
        <f>Worksheet!AD112</f>
        <v>0</v>
      </c>
      <c r="G110" s="56"/>
      <c r="H110" s="56">
        <f>Worksheet!AE112</f>
        <v>55579.66</v>
      </c>
      <c r="I110" s="56"/>
      <c r="J110" s="56">
        <f>Worksheet!AE112-Worksheet!T112</f>
        <v>2202.6600000000035</v>
      </c>
      <c r="K110" s="56"/>
      <c r="L110" s="56">
        <f>Worksheet!AO112</f>
        <v>3583.62</v>
      </c>
      <c r="M110" s="11"/>
      <c r="N110" s="56">
        <f>Worksheet!AT112</f>
        <v>54465.599999999999</v>
      </c>
      <c r="O110" s="56"/>
      <c r="P110" s="56">
        <f>Worksheet!AU112</f>
        <v>1114.0600000000049</v>
      </c>
      <c r="Q110" s="56"/>
      <c r="R110" s="56">
        <f>Worksheet!AV112</f>
        <v>55579.66</v>
      </c>
      <c r="S110" s="56"/>
      <c r="T110" s="56">
        <f t="shared" si="1"/>
        <v>0</v>
      </c>
      <c r="U110" s="56"/>
      <c r="V110" s="56">
        <f>Worksheet!BF112</f>
        <v>3583.62</v>
      </c>
    </row>
    <row r="111" spans="1:22" x14ac:dyDescent="0.2">
      <c r="A111" s="7">
        <f>Worksheet!A113</f>
        <v>1970</v>
      </c>
      <c r="B111" s="57" t="str">
        <f>Worksheet!B113</f>
        <v>East Union</v>
      </c>
      <c r="C111" s="11"/>
      <c r="D111" s="58">
        <f>Worksheet!AC113</f>
        <v>26277.88</v>
      </c>
      <c r="E111" s="58"/>
      <c r="F111" s="58">
        <f>Worksheet!AD113</f>
        <v>0</v>
      </c>
      <c r="G111" s="58"/>
      <c r="H111" s="58">
        <f>Worksheet!AE113</f>
        <v>26277.88</v>
      </c>
      <c r="I111" s="58"/>
      <c r="J111" s="58">
        <f>Worksheet!AE113-Worksheet!T113</f>
        <v>2735.880000000001</v>
      </c>
      <c r="K111" s="58"/>
      <c r="L111" s="58">
        <f>Worksheet!AO113</f>
        <v>1583.15</v>
      </c>
      <c r="M111" s="11"/>
      <c r="N111" s="58">
        <f>Worksheet!AT113</f>
        <v>24494.15</v>
      </c>
      <c r="O111" s="58"/>
      <c r="P111" s="58">
        <f>Worksheet!AU113</f>
        <v>1783.7299999999996</v>
      </c>
      <c r="Q111" s="58"/>
      <c r="R111" s="58">
        <f>Worksheet!AV113</f>
        <v>26277.88</v>
      </c>
      <c r="S111" s="58"/>
      <c r="T111" s="58">
        <f t="shared" si="1"/>
        <v>0</v>
      </c>
      <c r="U111" s="58"/>
      <c r="V111" s="58">
        <f>Worksheet!BF113</f>
        <v>1583.15</v>
      </c>
    </row>
    <row r="112" spans="1:22" x14ac:dyDescent="0.2">
      <c r="A112" s="7">
        <f>Worksheet!A114</f>
        <v>1972</v>
      </c>
      <c r="B112" s="48" t="str">
        <f>Worksheet!B114</f>
        <v>Eastern Allamakee</v>
      </c>
      <c r="D112" s="56">
        <f>Worksheet!AC114</f>
        <v>21636.03</v>
      </c>
      <c r="E112" s="56"/>
      <c r="F112" s="56">
        <f>Worksheet!AD114</f>
        <v>0</v>
      </c>
      <c r="G112" s="56"/>
      <c r="H112" s="56">
        <f>Worksheet!AE114</f>
        <v>21636.03</v>
      </c>
      <c r="I112" s="56"/>
      <c r="J112" s="56">
        <f>Worksheet!AE114-Worksheet!T114</f>
        <v>497.02999999999884</v>
      </c>
      <c r="K112" s="56"/>
      <c r="L112" s="56">
        <f>Worksheet!AO114</f>
        <v>1255</v>
      </c>
      <c r="M112" s="11"/>
      <c r="N112" s="56">
        <f>Worksheet!AT114</f>
        <v>22545.14</v>
      </c>
      <c r="O112" s="56"/>
      <c r="P112" s="56">
        <f>Worksheet!AU114</f>
        <v>0</v>
      </c>
      <c r="Q112" s="56"/>
      <c r="R112" s="56">
        <f>Worksheet!AV114</f>
        <v>22545.14</v>
      </c>
      <c r="S112" s="56"/>
      <c r="T112" s="56">
        <f t="shared" si="1"/>
        <v>909.11000000000058</v>
      </c>
      <c r="U112" s="56"/>
      <c r="V112" s="56">
        <f>Worksheet!BF114</f>
        <v>1298.54</v>
      </c>
    </row>
    <row r="113" spans="1:22" x14ac:dyDescent="0.2">
      <c r="A113" s="7">
        <f>Worksheet!A115</f>
        <v>657</v>
      </c>
      <c r="B113" s="48" t="str">
        <f>Worksheet!B115</f>
        <v>Eddyville-Blakesburg-Fremont</v>
      </c>
      <c r="D113" s="56">
        <f>Worksheet!AC115</f>
        <v>51458.879999999997</v>
      </c>
      <c r="E113" s="56"/>
      <c r="F113" s="56">
        <f>Worksheet!AD115</f>
        <v>0</v>
      </c>
      <c r="G113" s="56"/>
      <c r="H113" s="56">
        <f>Worksheet!AE115</f>
        <v>51458.879999999997</v>
      </c>
      <c r="I113" s="56"/>
      <c r="J113" s="56">
        <f>Worksheet!AE115-Worksheet!T115</f>
        <v>3020.8799999999974</v>
      </c>
      <c r="K113" s="56"/>
      <c r="L113" s="56">
        <f>Worksheet!AO115</f>
        <v>2894.11</v>
      </c>
      <c r="M113" s="11"/>
      <c r="N113" s="56">
        <f>Worksheet!AT115</f>
        <v>50764.18</v>
      </c>
      <c r="O113" s="56"/>
      <c r="P113" s="56">
        <f>Worksheet!AU115</f>
        <v>694.69999999999709</v>
      </c>
      <c r="Q113" s="56"/>
      <c r="R113" s="56">
        <f>Worksheet!AV115</f>
        <v>51458.879999999997</v>
      </c>
      <c r="S113" s="56"/>
      <c r="T113" s="56">
        <f t="shared" si="1"/>
        <v>0</v>
      </c>
      <c r="U113" s="56"/>
      <c r="V113" s="56">
        <f>Worksheet!BF115</f>
        <v>2894.11</v>
      </c>
    </row>
    <row r="114" spans="1:22" x14ac:dyDescent="0.2">
      <c r="A114" s="7">
        <f>Worksheet!A116</f>
        <v>1989</v>
      </c>
      <c r="B114" s="48" t="str">
        <f>Worksheet!B116</f>
        <v>Edgewood-Colesburg</v>
      </c>
      <c r="D114" s="56">
        <f>Worksheet!AC116</f>
        <v>28485.52</v>
      </c>
      <c r="E114" s="56"/>
      <c r="F114" s="56">
        <f>Worksheet!AD116</f>
        <v>974.47999999999956</v>
      </c>
      <c r="G114" s="56"/>
      <c r="H114" s="56">
        <f>Worksheet!AE116</f>
        <v>29460</v>
      </c>
      <c r="I114" s="56"/>
      <c r="J114" s="56">
        <f>Worksheet!AE116-Worksheet!T116</f>
        <v>0</v>
      </c>
      <c r="K114" s="56"/>
      <c r="L114" s="56">
        <f>Worksheet!AO116</f>
        <v>1463</v>
      </c>
      <c r="M114" s="11"/>
      <c r="N114" s="56">
        <f>Worksheet!AT116</f>
        <v>29908.53</v>
      </c>
      <c r="O114" s="56"/>
      <c r="P114" s="56">
        <f>Worksheet!AU116</f>
        <v>0</v>
      </c>
      <c r="Q114" s="56"/>
      <c r="R114" s="56">
        <f>Worksheet!AV116</f>
        <v>29908.53</v>
      </c>
      <c r="S114" s="56"/>
      <c r="T114" s="56">
        <f t="shared" si="1"/>
        <v>448.52999999999884</v>
      </c>
      <c r="U114" s="56"/>
      <c r="V114" s="56">
        <f>Worksheet!BF116</f>
        <v>1503.59</v>
      </c>
    </row>
    <row r="115" spans="1:22" x14ac:dyDescent="0.2">
      <c r="A115" s="7">
        <f>Worksheet!A117</f>
        <v>2007</v>
      </c>
      <c r="B115" s="48" t="str">
        <f>Worksheet!B117</f>
        <v>Eldora-New Providence</v>
      </c>
      <c r="D115" s="56">
        <f>Worksheet!AC117</f>
        <v>42693.68</v>
      </c>
      <c r="E115" s="56"/>
      <c r="F115" s="56">
        <f>Worksheet!AD117</f>
        <v>0</v>
      </c>
      <c r="G115" s="56"/>
      <c r="H115" s="56">
        <f>Worksheet!AE117</f>
        <v>42693.68</v>
      </c>
      <c r="I115" s="56"/>
      <c r="J115" s="56">
        <f>Worksheet!AE117-Worksheet!T117</f>
        <v>2295.6800000000003</v>
      </c>
      <c r="K115" s="56"/>
      <c r="L115" s="56">
        <f>Worksheet!AO117</f>
        <v>3324.56</v>
      </c>
      <c r="M115" s="11"/>
      <c r="N115" s="56">
        <f>Worksheet!AT117</f>
        <v>40531.300000000003</v>
      </c>
      <c r="O115" s="56"/>
      <c r="P115" s="56">
        <f>Worksheet!AU117</f>
        <v>2162.3799999999974</v>
      </c>
      <c r="Q115" s="56"/>
      <c r="R115" s="56">
        <f>Worksheet!AV117</f>
        <v>42693.68</v>
      </c>
      <c r="S115" s="56"/>
      <c r="T115" s="56">
        <f t="shared" si="1"/>
        <v>0</v>
      </c>
      <c r="U115" s="56"/>
      <c r="V115" s="56">
        <f>Worksheet!BF117</f>
        <v>3324.56</v>
      </c>
    </row>
    <row r="116" spans="1:22" x14ac:dyDescent="0.2">
      <c r="A116" s="7">
        <f>Worksheet!A118</f>
        <v>2016</v>
      </c>
      <c r="B116" s="57" t="str">
        <f>Worksheet!B118</f>
        <v>Elk Horn-Kimballton</v>
      </c>
      <c r="C116" s="11"/>
      <c r="D116" s="58">
        <f>Worksheet!AC118</f>
        <v>15146.6</v>
      </c>
      <c r="E116" s="58"/>
      <c r="F116" s="58">
        <f>Worksheet!AD118</f>
        <v>373.39999999999964</v>
      </c>
      <c r="G116" s="58"/>
      <c r="H116" s="58">
        <f>Worksheet!AE118</f>
        <v>15520</v>
      </c>
      <c r="I116" s="58"/>
      <c r="J116" s="58">
        <f>Worksheet!AE118-Worksheet!T118</f>
        <v>0</v>
      </c>
      <c r="K116" s="58"/>
      <c r="L116" s="58">
        <f>Worksheet!AO118</f>
        <v>741</v>
      </c>
      <c r="M116" s="11"/>
      <c r="N116" s="58">
        <f>Worksheet!AT118</f>
        <v>14416.22</v>
      </c>
      <c r="O116" s="58"/>
      <c r="P116" s="58">
        <f>Worksheet!AU118</f>
        <v>730.38000000000102</v>
      </c>
      <c r="Q116" s="58"/>
      <c r="R116" s="58">
        <f>Worksheet!AV118</f>
        <v>15146.6</v>
      </c>
      <c r="S116" s="58"/>
      <c r="T116" s="58">
        <f t="shared" si="1"/>
        <v>-373.39999999999964</v>
      </c>
      <c r="U116" s="58"/>
      <c r="V116" s="58">
        <f>Worksheet!BF118</f>
        <v>729.35</v>
      </c>
    </row>
    <row r="117" spans="1:22" x14ac:dyDescent="0.2">
      <c r="A117" s="7">
        <f>Worksheet!A119</f>
        <v>2088</v>
      </c>
      <c r="B117" s="48" t="str">
        <f>Worksheet!B119</f>
        <v>Emmetsburg</v>
      </c>
      <c r="D117" s="56">
        <f>Worksheet!AC119</f>
        <v>42125.93</v>
      </c>
      <c r="E117" s="56"/>
      <c r="F117" s="56">
        <f>Worksheet!AD119</f>
        <v>0</v>
      </c>
      <c r="G117" s="56"/>
      <c r="H117" s="56">
        <f>Worksheet!AE119</f>
        <v>42125.93</v>
      </c>
      <c r="I117" s="56"/>
      <c r="J117" s="56">
        <f>Worksheet!AE119-Worksheet!T119</f>
        <v>1676.9300000000003</v>
      </c>
      <c r="K117" s="56"/>
      <c r="L117" s="56">
        <f>Worksheet!AO119</f>
        <v>2749.68</v>
      </c>
      <c r="M117" s="11"/>
      <c r="N117" s="56">
        <f>Worksheet!AT119</f>
        <v>46158.34</v>
      </c>
      <c r="O117" s="56"/>
      <c r="P117" s="56">
        <f>Worksheet!AU119</f>
        <v>0</v>
      </c>
      <c r="Q117" s="56"/>
      <c r="R117" s="56">
        <f>Worksheet!AV119</f>
        <v>46158.34</v>
      </c>
      <c r="S117" s="56"/>
      <c r="T117" s="56">
        <f t="shared" si="1"/>
        <v>4032.4099999999962</v>
      </c>
      <c r="U117" s="56"/>
      <c r="V117" s="56">
        <f>Worksheet!BF119</f>
        <v>2989.39</v>
      </c>
    </row>
    <row r="118" spans="1:22" x14ac:dyDescent="0.2">
      <c r="A118" s="7">
        <f>Worksheet!A120</f>
        <v>2097</v>
      </c>
      <c r="B118" s="48" t="str">
        <f>Worksheet!B120</f>
        <v>English Valleys</v>
      </c>
      <c r="D118" s="56">
        <f>Worksheet!AC120</f>
        <v>31268.29</v>
      </c>
      <c r="E118" s="56"/>
      <c r="F118" s="56">
        <f>Worksheet!AD120</f>
        <v>871.70999999999913</v>
      </c>
      <c r="G118" s="56"/>
      <c r="H118" s="56">
        <f>Worksheet!AE120</f>
        <v>32140</v>
      </c>
      <c r="I118" s="56"/>
      <c r="J118" s="56">
        <f>Worksheet!AE120-Worksheet!T120</f>
        <v>0</v>
      </c>
      <c r="K118" s="56"/>
      <c r="L118" s="56">
        <f>Worksheet!AO120</f>
        <v>1580</v>
      </c>
      <c r="M118" s="11"/>
      <c r="N118" s="56">
        <f>Worksheet!AT120</f>
        <v>29774.11</v>
      </c>
      <c r="O118" s="56"/>
      <c r="P118" s="56">
        <f>Worksheet!AU120</f>
        <v>1494.1800000000003</v>
      </c>
      <c r="Q118" s="56"/>
      <c r="R118" s="56">
        <f>Worksheet!AV120</f>
        <v>31268.29</v>
      </c>
      <c r="S118" s="56"/>
      <c r="T118" s="56">
        <f t="shared" si="1"/>
        <v>-871.70999999999913</v>
      </c>
      <c r="U118" s="56"/>
      <c r="V118" s="56">
        <f>Worksheet!BF120</f>
        <v>1541.6</v>
      </c>
    </row>
    <row r="119" spans="1:22" x14ac:dyDescent="0.2">
      <c r="A119" s="7">
        <f>Worksheet!A121</f>
        <v>2113</v>
      </c>
      <c r="B119" s="48" t="str">
        <f>Worksheet!B121</f>
        <v>Essex</v>
      </c>
      <c r="D119" s="56">
        <f>Worksheet!AC121</f>
        <v>12795.79</v>
      </c>
      <c r="E119" s="56"/>
      <c r="F119" s="56">
        <f>Worksheet!AD121</f>
        <v>416.20999999999913</v>
      </c>
      <c r="G119" s="56"/>
      <c r="H119" s="56">
        <f>Worksheet!AE121</f>
        <v>13212</v>
      </c>
      <c r="I119" s="56"/>
      <c r="J119" s="56">
        <f>Worksheet!AE121-Worksheet!T121</f>
        <v>0</v>
      </c>
      <c r="K119" s="56"/>
      <c r="L119" s="56">
        <f>Worksheet!AO121</f>
        <v>728</v>
      </c>
      <c r="M119" s="11"/>
      <c r="N119" s="56">
        <f>Worksheet!AT121</f>
        <v>13097.42</v>
      </c>
      <c r="O119" s="56"/>
      <c r="P119" s="56">
        <f>Worksheet!AU121</f>
        <v>0</v>
      </c>
      <c r="Q119" s="56"/>
      <c r="R119" s="56">
        <f>Worksheet!AV121</f>
        <v>13097.42</v>
      </c>
      <c r="S119" s="56"/>
      <c r="T119" s="56">
        <f t="shared" si="1"/>
        <v>-114.57999999999993</v>
      </c>
      <c r="U119" s="56"/>
      <c r="V119" s="56">
        <f>Worksheet!BF121</f>
        <v>724.81</v>
      </c>
    </row>
    <row r="120" spans="1:22" x14ac:dyDescent="0.2">
      <c r="A120" s="7">
        <f>Worksheet!A122</f>
        <v>2124</v>
      </c>
      <c r="B120" s="48" t="str">
        <f>Worksheet!B122</f>
        <v>Estherville Lincoln</v>
      </c>
      <c r="D120" s="56">
        <f>Worksheet!AC122</f>
        <v>82316.429999999993</v>
      </c>
      <c r="E120" s="56"/>
      <c r="F120" s="56">
        <f>Worksheet!AD122</f>
        <v>0</v>
      </c>
      <c r="G120" s="56"/>
      <c r="H120" s="56">
        <f>Worksheet!AE122</f>
        <v>82316.429999999993</v>
      </c>
      <c r="I120" s="56"/>
      <c r="J120" s="56">
        <f>Worksheet!AE122-Worksheet!T122</f>
        <v>2663.429999999993</v>
      </c>
      <c r="K120" s="56"/>
      <c r="L120" s="56">
        <f>Worksheet!AO122</f>
        <v>5545.62</v>
      </c>
      <c r="M120" s="11"/>
      <c r="N120" s="56">
        <f>Worksheet!AT122</f>
        <v>85964.57</v>
      </c>
      <c r="O120" s="56"/>
      <c r="P120" s="56">
        <f>Worksheet!AU122</f>
        <v>0</v>
      </c>
      <c r="Q120" s="56"/>
      <c r="R120" s="56">
        <f>Worksheet!AV122</f>
        <v>85964.57</v>
      </c>
      <c r="S120" s="56"/>
      <c r="T120" s="56">
        <f t="shared" si="1"/>
        <v>3648.140000000014</v>
      </c>
      <c r="U120" s="56"/>
      <c r="V120" s="56">
        <f>Worksheet!BF122</f>
        <v>5772.38</v>
      </c>
    </row>
    <row r="121" spans="1:22" x14ac:dyDescent="0.2">
      <c r="A121" s="7">
        <f>Worksheet!A123</f>
        <v>2151</v>
      </c>
      <c r="B121" s="57" t="str">
        <f>Worksheet!B123</f>
        <v>Exira</v>
      </c>
      <c r="C121" s="11"/>
      <c r="D121" s="58">
        <f>Worksheet!AC123</f>
        <v>14130.42</v>
      </c>
      <c r="E121" s="58"/>
      <c r="F121" s="58">
        <f>Worksheet!AD123</f>
        <v>80.579999999999927</v>
      </c>
      <c r="G121" s="58"/>
      <c r="H121" s="58">
        <f>Worksheet!AE123</f>
        <v>14211</v>
      </c>
      <c r="I121" s="58"/>
      <c r="J121" s="58">
        <f>Worksheet!AE123-Worksheet!T123</f>
        <v>0</v>
      </c>
      <c r="K121" s="58"/>
      <c r="L121" s="58">
        <f>Worksheet!AO123</f>
        <v>711.09</v>
      </c>
      <c r="M121" s="11"/>
      <c r="N121" s="58">
        <f>Worksheet!AT123</f>
        <v>13266.9</v>
      </c>
      <c r="O121" s="58"/>
      <c r="P121" s="58">
        <f>Worksheet!AU123</f>
        <v>863.52000000000044</v>
      </c>
      <c r="Q121" s="58"/>
      <c r="R121" s="58">
        <f>Worksheet!AV123</f>
        <v>14130.42</v>
      </c>
      <c r="S121" s="58"/>
      <c r="T121" s="58">
        <f t="shared" si="1"/>
        <v>-80.579999999999927</v>
      </c>
      <c r="U121" s="58"/>
      <c r="V121" s="58">
        <f>Worksheet!BF123</f>
        <v>711.09</v>
      </c>
    </row>
    <row r="122" spans="1:22" x14ac:dyDescent="0.2">
      <c r="A122" s="7">
        <f>Worksheet!A124</f>
        <v>2169</v>
      </c>
      <c r="B122" s="48" t="str">
        <f>Worksheet!B124</f>
        <v>Fairfield</v>
      </c>
      <c r="D122" s="56">
        <f>Worksheet!AC124</f>
        <v>97744.53</v>
      </c>
      <c r="E122" s="56"/>
      <c r="F122" s="56">
        <f>Worksheet!AD124</f>
        <v>0</v>
      </c>
      <c r="G122" s="56"/>
      <c r="H122" s="56">
        <f>Worksheet!AE124</f>
        <v>97744.53</v>
      </c>
      <c r="I122" s="56"/>
      <c r="J122" s="56">
        <f>Worksheet!AE124-Worksheet!T124</f>
        <v>3019.5299999999988</v>
      </c>
      <c r="K122" s="56"/>
      <c r="L122" s="56">
        <f>Worksheet!AO124</f>
        <v>5765.1</v>
      </c>
      <c r="M122" s="11"/>
      <c r="N122" s="56">
        <f>Worksheet!AT124</f>
        <v>98549.31</v>
      </c>
      <c r="O122" s="56"/>
      <c r="P122" s="56">
        <f>Worksheet!AU124</f>
        <v>0</v>
      </c>
      <c r="Q122" s="56"/>
      <c r="R122" s="56">
        <f>Worksheet!AV124</f>
        <v>98549.31</v>
      </c>
      <c r="S122" s="56"/>
      <c r="T122" s="56">
        <f t="shared" si="1"/>
        <v>804.77999999999884</v>
      </c>
      <c r="U122" s="56"/>
      <c r="V122" s="56">
        <f>Worksheet!BF124</f>
        <v>5858.14</v>
      </c>
    </row>
    <row r="123" spans="1:22" x14ac:dyDescent="0.2">
      <c r="A123" s="7">
        <f>Worksheet!A125</f>
        <v>2205</v>
      </c>
      <c r="B123" s="48" t="str">
        <f>Worksheet!B125</f>
        <v>Farragut</v>
      </c>
      <c r="D123" s="56">
        <f>Worksheet!AC125</f>
        <v>14099.71</v>
      </c>
      <c r="E123" s="56"/>
      <c r="F123" s="56">
        <f>Worksheet!AD125</f>
        <v>291.29000000000087</v>
      </c>
      <c r="G123" s="56"/>
      <c r="H123" s="56">
        <f>Worksheet!AE125</f>
        <v>14391</v>
      </c>
      <c r="I123" s="56"/>
      <c r="J123" s="56">
        <f>Worksheet!AE125-Worksheet!T125</f>
        <v>0</v>
      </c>
      <c r="K123" s="56"/>
      <c r="L123" s="56">
        <f>Worksheet!AO125</f>
        <v>692</v>
      </c>
      <c r="M123" s="11"/>
      <c r="N123" s="56">
        <f>Worksheet!AT125</f>
        <v>13367.36</v>
      </c>
      <c r="O123" s="56"/>
      <c r="P123" s="56">
        <f>Worksheet!AU125</f>
        <v>732.34999999999854</v>
      </c>
      <c r="Q123" s="56"/>
      <c r="R123" s="56">
        <f>Worksheet!AV125</f>
        <v>14099.71</v>
      </c>
      <c r="S123" s="56"/>
      <c r="T123" s="56">
        <f t="shared" si="1"/>
        <v>-291.29000000000087</v>
      </c>
      <c r="U123" s="56"/>
      <c r="V123" s="56">
        <f>Worksheet!BF125</f>
        <v>682.62</v>
      </c>
    </row>
    <row r="124" spans="1:22" x14ac:dyDescent="0.2">
      <c r="A124" s="7">
        <f>Worksheet!A126</f>
        <v>2295</v>
      </c>
      <c r="B124" s="48" t="str">
        <f>Worksheet!B126</f>
        <v>Forest City</v>
      </c>
      <c r="D124" s="56">
        <f>Worksheet!AC126</f>
        <v>67012.94</v>
      </c>
      <c r="E124" s="56"/>
      <c r="F124" s="56">
        <f>Worksheet!AD126</f>
        <v>1789.0599999999977</v>
      </c>
      <c r="G124" s="56"/>
      <c r="H124" s="56">
        <f>Worksheet!AE126</f>
        <v>68802</v>
      </c>
      <c r="I124" s="56"/>
      <c r="J124" s="56">
        <f>Worksheet!AE126-Worksheet!T126</f>
        <v>0</v>
      </c>
      <c r="K124" s="56"/>
      <c r="L124" s="56">
        <f>Worksheet!AO126</f>
        <v>4965</v>
      </c>
      <c r="M124" s="11"/>
      <c r="N124" s="56">
        <f>Worksheet!AT126</f>
        <v>65151.58</v>
      </c>
      <c r="O124" s="56"/>
      <c r="P124" s="56">
        <f>Worksheet!AU126</f>
        <v>1861.3600000000006</v>
      </c>
      <c r="Q124" s="56"/>
      <c r="R124" s="56">
        <f>Worksheet!AV126</f>
        <v>67012.94</v>
      </c>
      <c r="S124" s="56"/>
      <c r="T124" s="56">
        <f t="shared" si="1"/>
        <v>-1789.0599999999977</v>
      </c>
      <c r="U124" s="56"/>
      <c r="V124" s="56">
        <f>Worksheet!BF126</f>
        <v>4839.82</v>
      </c>
    </row>
    <row r="125" spans="1:22" x14ac:dyDescent="0.2">
      <c r="A125" s="7">
        <f>Worksheet!A127</f>
        <v>2313</v>
      </c>
      <c r="B125" s="48" t="str">
        <f>Worksheet!B127</f>
        <v>Fort Dodge</v>
      </c>
      <c r="D125" s="56">
        <f>Worksheet!AC127</f>
        <v>237926.38</v>
      </c>
      <c r="E125" s="56"/>
      <c r="F125" s="56">
        <f>Worksheet!AD127</f>
        <v>0</v>
      </c>
      <c r="G125" s="56"/>
      <c r="H125" s="56">
        <f>Worksheet!AE127</f>
        <v>237926.38</v>
      </c>
      <c r="I125" s="56"/>
      <c r="J125" s="56">
        <f>Worksheet!AE127-Worksheet!T127</f>
        <v>12107.380000000005</v>
      </c>
      <c r="K125" s="56"/>
      <c r="L125" s="56">
        <f>Worksheet!AO127</f>
        <v>15414.18</v>
      </c>
      <c r="M125" s="11"/>
      <c r="N125" s="56">
        <f>Worksheet!AT127</f>
        <v>238367.57</v>
      </c>
      <c r="O125" s="56"/>
      <c r="P125" s="56">
        <f>Worksheet!AU127</f>
        <v>0</v>
      </c>
      <c r="Q125" s="56"/>
      <c r="R125" s="56">
        <f>Worksheet!AV127</f>
        <v>238367.57</v>
      </c>
      <c r="S125" s="56"/>
      <c r="T125" s="56">
        <f t="shared" si="1"/>
        <v>441.19000000000233</v>
      </c>
      <c r="U125" s="56"/>
      <c r="V125" s="56">
        <f>Worksheet!BF127</f>
        <v>15502.69</v>
      </c>
    </row>
    <row r="126" spans="1:22" x14ac:dyDescent="0.2">
      <c r="A126" s="7">
        <f>Worksheet!A128</f>
        <v>2322</v>
      </c>
      <c r="B126" s="57" t="str">
        <f>Worksheet!B128</f>
        <v>Fort Madison</v>
      </c>
      <c r="C126" s="11"/>
      <c r="D126" s="58">
        <f>Worksheet!AC128</f>
        <v>129922.5</v>
      </c>
      <c r="E126" s="58"/>
      <c r="F126" s="58">
        <f>Worksheet!AD128</f>
        <v>0</v>
      </c>
      <c r="G126" s="58"/>
      <c r="H126" s="58">
        <f>Worksheet!AE128</f>
        <v>129922.5</v>
      </c>
      <c r="I126" s="58"/>
      <c r="J126" s="58">
        <f>Worksheet!AE128-Worksheet!T128</f>
        <v>6406.5</v>
      </c>
      <c r="K126" s="58"/>
      <c r="L126" s="58">
        <f>Worksheet!AO128</f>
        <v>7524.75</v>
      </c>
      <c r="M126" s="11"/>
      <c r="N126" s="58">
        <f>Worksheet!AT128</f>
        <v>133637.82999999999</v>
      </c>
      <c r="O126" s="58"/>
      <c r="P126" s="58">
        <f>Worksheet!AU128</f>
        <v>0</v>
      </c>
      <c r="Q126" s="58"/>
      <c r="R126" s="58">
        <f>Worksheet!AV128</f>
        <v>133637.82999999999</v>
      </c>
      <c r="S126" s="58"/>
      <c r="T126" s="58">
        <f t="shared" si="1"/>
        <v>3715.3299999999872</v>
      </c>
      <c r="U126" s="58"/>
      <c r="V126" s="58">
        <f>Worksheet!BF128</f>
        <v>7772.93</v>
      </c>
    </row>
    <row r="127" spans="1:22" x14ac:dyDescent="0.2">
      <c r="A127" s="7">
        <f>Worksheet!A129</f>
        <v>2349</v>
      </c>
      <c r="B127" s="48" t="str">
        <f>Worksheet!B129</f>
        <v>Fredericksburg</v>
      </c>
      <c r="D127" s="56">
        <f>Worksheet!AC129</f>
        <v>19265.25</v>
      </c>
      <c r="E127" s="56"/>
      <c r="F127" s="56">
        <f>Worksheet!AD129</f>
        <v>0</v>
      </c>
      <c r="G127" s="56"/>
      <c r="H127" s="56">
        <f>Worksheet!AE129</f>
        <v>19265.25</v>
      </c>
      <c r="I127" s="56"/>
      <c r="J127" s="56">
        <f>Worksheet!AE129-Worksheet!T129</f>
        <v>816.25</v>
      </c>
      <c r="K127" s="56"/>
      <c r="L127" s="56">
        <f>Worksheet!AO129</f>
        <v>854.52</v>
      </c>
      <c r="M127" s="11"/>
      <c r="N127" s="56">
        <f>Worksheet!AT129</f>
        <v>18672.37</v>
      </c>
      <c r="O127" s="56"/>
      <c r="P127" s="56">
        <f>Worksheet!AU129</f>
        <v>592.88000000000102</v>
      </c>
      <c r="Q127" s="56"/>
      <c r="R127" s="56">
        <f>Worksheet!AV129</f>
        <v>19265.25</v>
      </c>
      <c r="S127" s="56"/>
      <c r="T127" s="56">
        <f t="shared" si="1"/>
        <v>0</v>
      </c>
      <c r="U127" s="56"/>
      <c r="V127" s="56">
        <f>Worksheet!BF129</f>
        <v>854.52</v>
      </c>
    </row>
    <row r="128" spans="1:22" x14ac:dyDescent="0.2">
      <c r="A128" s="7">
        <f>Worksheet!A130</f>
        <v>2369</v>
      </c>
      <c r="B128" s="48" t="str">
        <f>Worksheet!B130</f>
        <v>Fremont-Mills</v>
      </c>
      <c r="D128" s="56">
        <f>Worksheet!AC130</f>
        <v>23084.75</v>
      </c>
      <c r="E128" s="56"/>
      <c r="F128" s="56">
        <f>Worksheet!AD130</f>
        <v>0</v>
      </c>
      <c r="G128" s="56"/>
      <c r="H128" s="56">
        <f>Worksheet!AE130</f>
        <v>23084.75</v>
      </c>
      <c r="I128" s="56"/>
      <c r="J128" s="56">
        <f>Worksheet!AE130-Worksheet!T130</f>
        <v>2194.75</v>
      </c>
      <c r="K128" s="56"/>
      <c r="L128" s="56">
        <f>Worksheet!AO130</f>
        <v>1503.88</v>
      </c>
      <c r="M128" s="11"/>
      <c r="N128" s="56">
        <f>Worksheet!AT130</f>
        <v>21190.81</v>
      </c>
      <c r="O128" s="56"/>
      <c r="P128" s="56">
        <f>Worksheet!AU130</f>
        <v>1893.9399999999987</v>
      </c>
      <c r="Q128" s="56"/>
      <c r="R128" s="56">
        <f>Worksheet!AV130</f>
        <v>23084.75</v>
      </c>
      <c r="S128" s="56"/>
      <c r="T128" s="56">
        <f t="shared" si="1"/>
        <v>0</v>
      </c>
      <c r="U128" s="56"/>
      <c r="V128" s="56">
        <f>Worksheet!BF130</f>
        <v>1503.88</v>
      </c>
    </row>
    <row r="129" spans="1:22" x14ac:dyDescent="0.2">
      <c r="A129" s="7">
        <f>Worksheet!A131</f>
        <v>2682</v>
      </c>
      <c r="B129" s="48" t="str">
        <f>Worksheet!B131</f>
        <v>GMG</v>
      </c>
      <c r="D129" s="56">
        <f>Worksheet!AC131</f>
        <v>24003</v>
      </c>
      <c r="E129" s="56"/>
      <c r="F129" s="56">
        <f>Worksheet!AD131</f>
        <v>0</v>
      </c>
      <c r="G129" s="56"/>
      <c r="H129" s="56">
        <f>Worksheet!AE131</f>
        <v>24003</v>
      </c>
      <c r="I129" s="56"/>
      <c r="J129" s="56">
        <f>Worksheet!AE131-Worksheet!T131</f>
        <v>745</v>
      </c>
      <c r="K129" s="56"/>
      <c r="L129" s="56">
        <f>Worksheet!AO131</f>
        <v>1443.07</v>
      </c>
      <c r="M129" s="11"/>
      <c r="N129" s="56">
        <f>Worksheet!AT131</f>
        <v>23425.84</v>
      </c>
      <c r="O129" s="56"/>
      <c r="P129" s="56">
        <f>Worksheet!AU131</f>
        <v>577.15999999999985</v>
      </c>
      <c r="Q129" s="56"/>
      <c r="R129" s="56">
        <f>Worksheet!AV131</f>
        <v>24003</v>
      </c>
      <c r="S129" s="56"/>
      <c r="T129" s="56">
        <f t="shared" si="1"/>
        <v>0</v>
      </c>
      <c r="U129" s="56"/>
      <c r="V129" s="56">
        <f>Worksheet!BF131</f>
        <v>1443.07</v>
      </c>
    </row>
    <row r="130" spans="1:22" x14ac:dyDescent="0.2">
      <c r="A130" s="7">
        <f>Worksheet!A132</f>
        <v>2376</v>
      </c>
      <c r="B130" s="48" t="str">
        <f>Worksheet!B132</f>
        <v>Galva-Holstein</v>
      </c>
      <c r="D130" s="56">
        <f>Worksheet!AC132</f>
        <v>26853.119999999999</v>
      </c>
      <c r="E130" s="56"/>
      <c r="F130" s="56">
        <f>Worksheet!AD132</f>
        <v>0</v>
      </c>
      <c r="G130" s="56"/>
      <c r="H130" s="56">
        <f>Worksheet!AE132</f>
        <v>26853.119999999999</v>
      </c>
      <c r="I130" s="56"/>
      <c r="J130" s="56">
        <f>Worksheet!AE132-Worksheet!T132</f>
        <v>1678.119999999999</v>
      </c>
      <c r="K130" s="56"/>
      <c r="L130" s="56">
        <f>Worksheet!AO132</f>
        <v>1589.14</v>
      </c>
      <c r="M130" s="11"/>
      <c r="N130" s="56">
        <f>Worksheet!AT132</f>
        <v>26528.33</v>
      </c>
      <c r="O130" s="56"/>
      <c r="P130" s="56">
        <f>Worksheet!AU132</f>
        <v>324.78999999999724</v>
      </c>
      <c r="Q130" s="56"/>
      <c r="R130" s="56">
        <f>Worksheet!AV132</f>
        <v>26853.119999999999</v>
      </c>
      <c r="S130" s="56"/>
      <c r="T130" s="56">
        <f t="shared" si="1"/>
        <v>0</v>
      </c>
      <c r="U130" s="56"/>
      <c r="V130" s="56">
        <f>Worksheet!BF132</f>
        <v>1589.14</v>
      </c>
    </row>
    <row r="131" spans="1:22" x14ac:dyDescent="0.2">
      <c r="A131" s="7">
        <f>Worksheet!A133</f>
        <v>2403</v>
      </c>
      <c r="B131" s="57" t="str">
        <f>Worksheet!B133</f>
        <v>Garner-Hayfield</v>
      </c>
      <c r="C131" s="11"/>
      <c r="D131" s="58">
        <f>Worksheet!AC133</f>
        <v>49101.75</v>
      </c>
      <c r="E131" s="58"/>
      <c r="F131" s="58">
        <f>Worksheet!AD133</f>
        <v>0</v>
      </c>
      <c r="G131" s="58"/>
      <c r="H131" s="58">
        <f>Worksheet!AE133</f>
        <v>49101.75</v>
      </c>
      <c r="I131" s="58"/>
      <c r="J131" s="58">
        <f>Worksheet!AE133-Worksheet!T133</f>
        <v>2480.75</v>
      </c>
      <c r="K131" s="58"/>
      <c r="L131" s="58">
        <f>Worksheet!AO133</f>
        <v>3623.62</v>
      </c>
      <c r="M131" s="11"/>
      <c r="N131" s="58">
        <f>Worksheet!AT133</f>
        <v>51301.81</v>
      </c>
      <c r="O131" s="58"/>
      <c r="P131" s="58">
        <f>Worksheet!AU133</f>
        <v>0</v>
      </c>
      <c r="Q131" s="58"/>
      <c r="R131" s="58">
        <f>Worksheet!AV133</f>
        <v>51301.81</v>
      </c>
      <c r="S131" s="58"/>
      <c r="T131" s="58">
        <f t="shared" si="1"/>
        <v>2200.0599999999977</v>
      </c>
      <c r="U131" s="58"/>
      <c r="V131" s="58">
        <f>Worksheet!BF133</f>
        <v>3761.54</v>
      </c>
    </row>
    <row r="132" spans="1:22" x14ac:dyDescent="0.2">
      <c r="A132" s="7">
        <f>Worksheet!A134</f>
        <v>2457</v>
      </c>
      <c r="B132" s="48" t="str">
        <f>Worksheet!B134</f>
        <v>George-Little Rock</v>
      </c>
      <c r="D132" s="56">
        <f>Worksheet!AC134</f>
        <v>28468.080000000002</v>
      </c>
      <c r="E132" s="56"/>
      <c r="F132" s="56">
        <f>Worksheet!AD134</f>
        <v>0</v>
      </c>
      <c r="G132" s="56"/>
      <c r="H132" s="56">
        <f>Worksheet!AE134</f>
        <v>28468.080000000002</v>
      </c>
      <c r="I132" s="56"/>
      <c r="J132" s="56">
        <f>Worksheet!AE134-Worksheet!T134</f>
        <v>226.08000000000175</v>
      </c>
      <c r="K132" s="56"/>
      <c r="L132" s="56">
        <f>Worksheet!AO134</f>
        <v>1705</v>
      </c>
      <c r="M132" s="11"/>
      <c r="N132" s="56">
        <f>Worksheet!AT134</f>
        <v>29942.69</v>
      </c>
      <c r="O132" s="56"/>
      <c r="P132" s="56">
        <f>Worksheet!AU134</f>
        <v>0</v>
      </c>
      <c r="Q132" s="56"/>
      <c r="R132" s="56">
        <f>Worksheet!AV134</f>
        <v>29942.69</v>
      </c>
      <c r="S132" s="56"/>
      <c r="T132" s="56">
        <f t="shared" si="1"/>
        <v>1474.6099999999969</v>
      </c>
      <c r="U132" s="56"/>
      <c r="V132" s="56">
        <f>Worksheet!BF134</f>
        <v>1782.27</v>
      </c>
    </row>
    <row r="133" spans="1:22" x14ac:dyDescent="0.2">
      <c r="A133" s="7">
        <f>Worksheet!A135</f>
        <v>2466</v>
      </c>
      <c r="B133" s="48" t="str">
        <f>Worksheet!B135</f>
        <v>Gilbert</v>
      </c>
      <c r="D133" s="56">
        <f>Worksheet!AC135</f>
        <v>72722.429999999993</v>
      </c>
      <c r="E133" s="56"/>
      <c r="F133" s="56">
        <f>Worksheet!AD135</f>
        <v>0</v>
      </c>
      <c r="G133" s="56"/>
      <c r="H133" s="56">
        <f>Worksheet!AE135</f>
        <v>72722.429999999993</v>
      </c>
      <c r="I133" s="56"/>
      <c r="J133" s="56">
        <f>Worksheet!AE135-Worksheet!T135</f>
        <v>4737.429999999993</v>
      </c>
      <c r="K133" s="56"/>
      <c r="L133" s="56">
        <f>Worksheet!AO135</f>
        <v>3810.99</v>
      </c>
      <c r="M133" s="11"/>
      <c r="N133" s="56">
        <f>Worksheet!AT135</f>
        <v>80276.490000000005</v>
      </c>
      <c r="O133" s="56"/>
      <c r="P133" s="56">
        <f>Worksheet!AU135</f>
        <v>0</v>
      </c>
      <c r="Q133" s="56"/>
      <c r="R133" s="56">
        <f>Worksheet!AV135</f>
        <v>80276.490000000005</v>
      </c>
      <c r="S133" s="56"/>
      <c r="T133" s="56">
        <f t="shared" si="1"/>
        <v>7554.0600000000122</v>
      </c>
      <c r="U133" s="56"/>
      <c r="V133" s="56">
        <f>Worksheet!BF135</f>
        <v>4209.7</v>
      </c>
    </row>
    <row r="134" spans="1:22" x14ac:dyDescent="0.2">
      <c r="A134" s="7">
        <f>Worksheet!A136</f>
        <v>2493</v>
      </c>
      <c r="B134" s="48" t="str">
        <f>Worksheet!B136</f>
        <v>Gilmore City-Bradgate</v>
      </c>
      <c r="D134" s="56">
        <f>Worksheet!AC136</f>
        <v>9352.5</v>
      </c>
      <c r="E134" s="56"/>
      <c r="F134" s="56">
        <f>Worksheet!AD136</f>
        <v>0</v>
      </c>
      <c r="G134" s="56"/>
      <c r="H134" s="56">
        <f>Worksheet!AE136</f>
        <v>9352.5</v>
      </c>
      <c r="I134" s="56"/>
      <c r="J134" s="56">
        <f>Worksheet!AE136-Worksheet!T136</f>
        <v>161.5</v>
      </c>
      <c r="K134" s="56"/>
      <c r="L134" s="56">
        <f>Worksheet!AO136</f>
        <v>516.67999999999995</v>
      </c>
      <c r="M134" s="11"/>
      <c r="N134" s="56">
        <f>Worksheet!AT136</f>
        <v>9763.93</v>
      </c>
      <c r="O134" s="56"/>
      <c r="P134" s="56">
        <f>Worksheet!AU136</f>
        <v>0</v>
      </c>
      <c r="Q134" s="56"/>
      <c r="R134" s="56">
        <f>Worksheet!AV136</f>
        <v>9763.93</v>
      </c>
      <c r="S134" s="56"/>
      <c r="T134" s="56">
        <f t="shared" si="1"/>
        <v>411.43000000000029</v>
      </c>
      <c r="U134" s="56"/>
      <c r="V134" s="56">
        <f>Worksheet!BF136</f>
        <v>540.55999999999995</v>
      </c>
    </row>
    <row r="135" spans="1:22" x14ac:dyDescent="0.2">
      <c r="A135" s="7">
        <f>Worksheet!A137</f>
        <v>2502</v>
      </c>
      <c r="B135" s="48" t="str">
        <f>Worksheet!B137</f>
        <v>Gladbrook-Reinbeck</v>
      </c>
      <c r="D135" s="56">
        <f>Worksheet!AC137</f>
        <v>36709.08</v>
      </c>
      <c r="E135" s="56"/>
      <c r="F135" s="56">
        <f>Worksheet!AD137</f>
        <v>0</v>
      </c>
      <c r="G135" s="56"/>
      <c r="H135" s="56">
        <f>Worksheet!AE137</f>
        <v>36709.08</v>
      </c>
      <c r="I135" s="56"/>
      <c r="J135" s="56">
        <f>Worksheet!AE137-Worksheet!T137</f>
        <v>453.08000000000175</v>
      </c>
      <c r="K135" s="56"/>
      <c r="L135" s="56">
        <f>Worksheet!AO137</f>
        <v>2839.81</v>
      </c>
      <c r="M135" s="11"/>
      <c r="N135" s="56">
        <f>Worksheet!AT137</f>
        <v>35206.269999999997</v>
      </c>
      <c r="O135" s="56"/>
      <c r="P135" s="56">
        <f>Worksheet!AU137</f>
        <v>1502.8100000000049</v>
      </c>
      <c r="Q135" s="56"/>
      <c r="R135" s="56">
        <f>Worksheet!AV137</f>
        <v>36709.08</v>
      </c>
      <c r="S135" s="56"/>
      <c r="T135" s="56">
        <f t="shared" si="1"/>
        <v>0</v>
      </c>
      <c r="U135" s="56"/>
      <c r="V135" s="56">
        <f>Worksheet!BF137</f>
        <v>2839.81</v>
      </c>
    </row>
    <row r="136" spans="1:22" x14ac:dyDescent="0.2">
      <c r="A136" s="7">
        <f>Worksheet!A138</f>
        <v>2511</v>
      </c>
      <c r="B136" s="57" t="str">
        <f>Worksheet!B138</f>
        <v>Glenwood</v>
      </c>
      <c r="C136" s="11"/>
      <c r="D136" s="58">
        <f>Worksheet!AC138</f>
        <v>112000.73</v>
      </c>
      <c r="E136" s="58"/>
      <c r="F136" s="58">
        <f>Worksheet!AD138</f>
        <v>0</v>
      </c>
      <c r="G136" s="58"/>
      <c r="H136" s="58">
        <f>Worksheet!AE138</f>
        <v>112000.73</v>
      </c>
      <c r="I136" s="58"/>
      <c r="J136" s="58">
        <f>Worksheet!AE138-Worksheet!T138</f>
        <v>4978.7299999999959</v>
      </c>
      <c r="K136" s="58"/>
      <c r="L136" s="58">
        <f>Worksheet!AO138</f>
        <v>6736.26</v>
      </c>
      <c r="M136" s="11"/>
      <c r="N136" s="58">
        <f>Worksheet!AT138</f>
        <v>116566.48</v>
      </c>
      <c r="O136" s="58"/>
      <c r="P136" s="58">
        <f>Worksheet!AU138</f>
        <v>0</v>
      </c>
      <c r="Q136" s="58"/>
      <c r="R136" s="58">
        <f>Worksheet!AV138</f>
        <v>116566.48</v>
      </c>
      <c r="S136" s="58"/>
      <c r="T136" s="58">
        <f t="shared" ref="T136:T199" si="2">R136-H136</f>
        <v>4565.75</v>
      </c>
      <c r="U136" s="58"/>
      <c r="V136" s="58">
        <f>Worksheet!BF138</f>
        <v>7016.22</v>
      </c>
    </row>
    <row r="137" spans="1:22" x14ac:dyDescent="0.2">
      <c r="A137" s="7">
        <f>Worksheet!A139</f>
        <v>2520</v>
      </c>
      <c r="B137" s="48" t="str">
        <f>Worksheet!B139</f>
        <v>Glidden-Ralston</v>
      </c>
      <c r="D137" s="56">
        <f>Worksheet!AC139</f>
        <v>18949.759999999998</v>
      </c>
      <c r="E137" s="56"/>
      <c r="F137" s="56">
        <f>Worksheet!AD139</f>
        <v>481.2400000000016</v>
      </c>
      <c r="G137" s="56"/>
      <c r="H137" s="56">
        <f>Worksheet!AE139</f>
        <v>19431</v>
      </c>
      <c r="I137" s="56"/>
      <c r="J137" s="56">
        <f>Worksheet!AE139-Worksheet!T139</f>
        <v>0</v>
      </c>
      <c r="K137" s="56"/>
      <c r="L137" s="56">
        <f>Worksheet!AO139</f>
        <v>920.17</v>
      </c>
      <c r="M137" s="11"/>
      <c r="N137" s="56">
        <f>Worksheet!AT139</f>
        <v>18767.91</v>
      </c>
      <c r="O137" s="56"/>
      <c r="P137" s="56">
        <f>Worksheet!AU139</f>
        <v>181.84999999999854</v>
      </c>
      <c r="Q137" s="56"/>
      <c r="R137" s="56">
        <f>Worksheet!AV139</f>
        <v>18949.759999999998</v>
      </c>
      <c r="S137" s="56"/>
      <c r="T137" s="56">
        <f t="shared" si="2"/>
        <v>-481.2400000000016</v>
      </c>
      <c r="U137" s="56"/>
      <c r="V137" s="56">
        <f>Worksheet!BF139</f>
        <v>922.52</v>
      </c>
    </row>
    <row r="138" spans="1:22" x14ac:dyDescent="0.2">
      <c r="A138" s="7">
        <f>Worksheet!A140</f>
        <v>2556</v>
      </c>
      <c r="B138" s="48" t="str">
        <f>Worksheet!B140</f>
        <v>Graettinger-Terril</v>
      </c>
      <c r="D138" s="56">
        <f>Worksheet!AC140</f>
        <v>18725</v>
      </c>
      <c r="E138" s="56"/>
      <c r="F138" s="56">
        <f>Worksheet!AD140</f>
        <v>0</v>
      </c>
      <c r="G138" s="56"/>
      <c r="H138" s="56">
        <f>Worksheet!AE140</f>
        <v>18725</v>
      </c>
      <c r="I138" s="56"/>
      <c r="J138" s="56">
        <f>Worksheet!AE140-Worksheet!T140</f>
        <v>154</v>
      </c>
      <c r="K138" s="56"/>
      <c r="L138" s="56">
        <f>Worksheet!AO140</f>
        <v>1417</v>
      </c>
      <c r="M138" s="11"/>
      <c r="N138" s="56">
        <f>Worksheet!AT140</f>
        <v>18916.669999999998</v>
      </c>
      <c r="O138" s="56"/>
      <c r="P138" s="56">
        <f>Worksheet!AU140</f>
        <v>0</v>
      </c>
      <c r="Q138" s="56"/>
      <c r="R138" s="56">
        <f>Worksheet!AV140</f>
        <v>18916.669999999998</v>
      </c>
      <c r="S138" s="56"/>
      <c r="T138" s="56">
        <f t="shared" si="2"/>
        <v>191.66999999999825</v>
      </c>
      <c r="U138" s="56"/>
      <c r="V138" s="56">
        <f>Worksheet!BF140</f>
        <v>1386.83</v>
      </c>
    </row>
    <row r="139" spans="1:22" x14ac:dyDescent="0.2">
      <c r="A139" s="7">
        <f>Worksheet!A141</f>
        <v>2709</v>
      </c>
      <c r="B139" s="48" t="str">
        <f>Worksheet!B141</f>
        <v>Grinnell-Newburg</v>
      </c>
      <c r="D139" s="56">
        <f>Worksheet!AC141</f>
        <v>96332.56</v>
      </c>
      <c r="E139" s="56"/>
      <c r="F139" s="56">
        <f>Worksheet!AD141</f>
        <v>95.440000000002328</v>
      </c>
      <c r="G139" s="56"/>
      <c r="H139" s="56">
        <f>Worksheet!AE141</f>
        <v>96428</v>
      </c>
      <c r="I139" s="56"/>
      <c r="J139" s="56">
        <f>Worksheet!AE141-Worksheet!T141</f>
        <v>0</v>
      </c>
      <c r="K139" s="56"/>
      <c r="L139" s="56">
        <f>Worksheet!AO141</f>
        <v>7919</v>
      </c>
      <c r="M139" s="11"/>
      <c r="N139" s="56">
        <f>Worksheet!AT141</f>
        <v>107693.79</v>
      </c>
      <c r="O139" s="56"/>
      <c r="P139" s="56">
        <f>Worksheet!AU141</f>
        <v>0</v>
      </c>
      <c r="Q139" s="56"/>
      <c r="R139" s="56">
        <f>Worksheet!AV141</f>
        <v>107693.79</v>
      </c>
      <c r="S139" s="56"/>
      <c r="T139" s="56">
        <f t="shared" si="2"/>
        <v>11265.789999999994</v>
      </c>
      <c r="U139" s="56"/>
      <c r="V139" s="56">
        <f>Worksheet!BF141</f>
        <v>8567.7800000000007</v>
      </c>
    </row>
    <row r="140" spans="1:22" x14ac:dyDescent="0.2">
      <c r="A140" s="7">
        <f>Worksheet!A142</f>
        <v>2718</v>
      </c>
      <c r="B140" s="48" t="str">
        <f>Worksheet!B142</f>
        <v>Griswold</v>
      </c>
      <c r="D140" s="56">
        <f>Worksheet!AC142</f>
        <v>32280.959999999999</v>
      </c>
      <c r="E140" s="56"/>
      <c r="F140" s="56">
        <f>Worksheet!AD142</f>
        <v>0</v>
      </c>
      <c r="G140" s="56"/>
      <c r="H140" s="56">
        <f>Worksheet!AE142</f>
        <v>32280.959999999999</v>
      </c>
      <c r="I140" s="56"/>
      <c r="J140" s="56">
        <f>Worksheet!AE142-Worksheet!T142</f>
        <v>1773.9599999999991</v>
      </c>
      <c r="K140" s="56"/>
      <c r="L140" s="56">
        <f>Worksheet!AO142</f>
        <v>2023.63</v>
      </c>
      <c r="M140" s="11"/>
      <c r="N140" s="56">
        <f>Worksheet!AT142</f>
        <v>32294.21</v>
      </c>
      <c r="O140" s="56"/>
      <c r="P140" s="56">
        <f>Worksheet!AU142</f>
        <v>0</v>
      </c>
      <c r="Q140" s="56"/>
      <c r="R140" s="56">
        <f>Worksheet!AV142</f>
        <v>32294.21</v>
      </c>
      <c r="S140" s="56"/>
      <c r="T140" s="56">
        <f t="shared" si="2"/>
        <v>13.25</v>
      </c>
      <c r="U140" s="56"/>
      <c r="V140" s="56">
        <f>Worksheet!BF142</f>
        <v>2035.49</v>
      </c>
    </row>
    <row r="141" spans="1:22" x14ac:dyDescent="0.2">
      <c r="A141" s="7">
        <f>Worksheet!A143</f>
        <v>2727</v>
      </c>
      <c r="B141" s="57" t="str">
        <f>Worksheet!B143</f>
        <v>Grundy Center</v>
      </c>
      <c r="C141" s="11"/>
      <c r="D141" s="58">
        <f>Worksheet!AC143</f>
        <v>40092.46</v>
      </c>
      <c r="E141" s="58"/>
      <c r="F141" s="58">
        <f>Worksheet!AD143</f>
        <v>0</v>
      </c>
      <c r="G141" s="58"/>
      <c r="H141" s="58">
        <f>Worksheet!AE143</f>
        <v>40092.46</v>
      </c>
      <c r="I141" s="58"/>
      <c r="J141" s="58">
        <f>Worksheet!AE143-Worksheet!T143</f>
        <v>504.45999999999913</v>
      </c>
      <c r="K141" s="58"/>
      <c r="L141" s="58">
        <f>Worksheet!AO143</f>
        <v>2930.36</v>
      </c>
      <c r="M141" s="11"/>
      <c r="N141" s="58">
        <f>Worksheet!AT143</f>
        <v>43879.08</v>
      </c>
      <c r="O141" s="58"/>
      <c r="P141" s="58">
        <f>Worksheet!AU143</f>
        <v>0</v>
      </c>
      <c r="Q141" s="58"/>
      <c r="R141" s="58">
        <f>Worksheet!AV143</f>
        <v>43879.08</v>
      </c>
      <c r="S141" s="58"/>
      <c r="T141" s="58">
        <f t="shared" si="2"/>
        <v>3786.6200000000026</v>
      </c>
      <c r="U141" s="58"/>
      <c r="V141" s="58">
        <f>Worksheet!BF143</f>
        <v>3170.99</v>
      </c>
    </row>
    <row r="142" spans="1:22" x14ac:dyDescent="0.2">
      <c r="A142" s="7">
        <f>Worksheet!A144</f>
        <v>2754</v>
      </c>
      <c r="B142" s="48" t="str">
        <f>Worksheet!B144</f>
        <v>Guthrie Center</v>
      </c>
      <c r="D142" s="56">
        <f>Worksheet!AC144</f>
        <v>26748.7</v>
      </c>
      <c r="E142" s="56"/>
      <c r="F142" s="56">
        <f>Worksheet!AD144</f>
        <v>0</v>
      </c>
      <c r="G142" s="56"/>
      <c r="H142" s="56">
        <f>Worksheet!AE144</f>
        <v>26748.7</v>
      </c>
      <c r="I142" s="56"/>
      <c r="J142" s="56">
        <f>Worksheet!AE144-Worksheet!T144</f>
        <v>713.70000000000073</v>
      </c>
      <c r="K142" s="56"/>
      <c r="L142" s="56">
        <f>Worksheet!AO144</f>
        <v>1440.34</v>
      </c>
      <c r="M142" s="11"/>
      <c r="N142" s="56">
        <f>Worksheet!AT144</f>
        <v>26342.720000000001</v>
      </c>
      <c r="O142" s="56"/>
      <c r="P142" s="56">
        <f>Worksheet!AU144</f>
        <v>405.97999999999956</v>
      </c>
      <c r="Q142" s="56"/>
      <c r="R142" s="56">
        <f>Worksheet!AV144</f>
        <v>26748.7</v>
      </c>
      <c r="S142" s="56"/>
      <c r="T142" s="56">
        <f t="shared" si="2"/>
        <v>0</v>
      </c>
      <c r="U142" s="56"/>
      <c r="V142" s="56">
        <f>Worksheet!BF144</f>
        <v>1440.34</v>
      </c>
    </row>
    <row r="143" spans="1:22" x14ac:dyDescent="0.2">
      <c r="A143" s="7">
        <f>Worksheet!A145</f>
        <v>2766</v>
      </c>
      <c r="B143" s="48" t="str">
        <f>Worksheet!B145</f>
        <v>H-L-V</v>
      </c>
      <c r="D143" s="56">
        <f>Worksheet!AC145</f>
        <v>18091.080000000002</v>
      </c>
      <c r="E143" s="56"/>
      <c r="F143" s="56">
        <f>Worksheet!AD145</f>
        <v>239.91999999999825</v>
      </c>
      <c r="G143" s="56"/>
      <c r="H143" s="56">
        <f>Worksheet!AE145</f>
        <v>18331</v>
      </c>
      <c r="I143" s="56"/>
      <c r="J143" s="56">
        <f>Worksheet!AE145-Worksheet!T145</f>
        <v>0</v>
      </c>
      <c r="K143" s="56"/>
      <c r="L143" s="56">
        <f>Worksheet!AO145</f>
        <v>1035</v>
      </c>
      <c r="M143" s="11"/>
      <c r="N143" s="56">
        <f>Worksheet!AT145</f>
        <v>18714.650000000001</v>
      </c>
      <c r="O143" s="56"/>
      <c r="P143" s="56">
        <f>Worksheet!AU145</f>
        <v>0</v>
      </c>
      <c r="Q143" s="56"/>
      <c r="R143" s="56">
        <f>Worksheet!AV145</f>
        <v>18714.650000000001</v>
      </c>
      <c r="S143" s="56"/>
      <c r="T143" s="56">
        <f t="shared" si="2"/>
        <v>383.65000000000146</v>
      </c>
      <c r="U143" s="56"/>
      <c r="V143" s="56">
        <f>Worksheet!BF145</f>
        <v>1056.44</v>
      </c>
    </row>
    <row r="144" spans="1:22" x14ac:dyDescent="0.2">
      <c r="A144" s="7">
        <f>Worksheet!A146</f>
        <v>2772</v>
      </c>
      <c r="B144" s="48" t="str">
        <f>Worksheet!B146</f>
        <v>Hamburg</v>
      </c>
      <c r="D144" s="56">
        <f>Worksheet!AC146</f>
        <v>14633.5</v>
      </c>
      <c r="E144" s="56"/>
      <c r="F144" s="56">
        <f>Worksheet!AD146</f>
        <v>0</v>
      </c>
      <c r="G144" s="56"/>
      <c r="H144" s="56">
        <f>Worksheet!AE146</f>
        <v>14633.5</v>
      </c>
      <c r="I144" s="56"/>
      <c r="J144" s="56">
        <f>Worksheet!AE146-Worksheet!T146</f>
        <v>1526.5</v>
      </c>
      <c r="K144" s="56"/>
      <c r="L144" s="56">
        <f>Worksheet!AO146</f>
        <v>875.29</v>
      </c>
      <c r="M144" s="11"/>
      <c r="N144" s="56">
        <f>Worksheet!AT146</f>
        <v>12333.2</v>
      </c>
      <c r="O144" s="56"/>
      <c r="P144" s="56">
        <f>Worksheet!AU146</f>
        <v>2300.2999999999993</v>
      </c>
      <c r="Q144" s="56"/>
      <c r="R144" s="56">
        <f>Worksheet!AV146</f>
        <v>14633.5</v>
      </c>
      <c r="S144" s="56"/>
      <c r="T144" s="56">
        <f t="shared" si="2"/>
        <v>0</v>
      </c>
      <c r="U144" s="56"/>
      <c r="V144" s="56">
        <f>Worksheet!BF146</f>
        <v>875.29</v>
      </c>
    </row>
    <row r="145" spans="1:22" x14ac:dyDescent="0.2">
      <c r="A145" s="7">
        <f>Worksheet!A147</f>
        <v>2781</v>
      </c>
      <c r="B145" s="48" t="str">
        <f>Worksheet!B147</f>
        <v>Hampton-Dumont</v>
      </c>
      <c r="D145" s="56">
        <f>Worksheet!AC147</f>
        <v>72803.28</v>
      </c>
      <c r="E145" s="56"/>
      <c r="F145" s="56">
        <f>Worksheet!AD147</f>
        <v>0</v>
      </c>
      <c r="G145" s="56"/>
      <c r="H145" s="56">
        <f>Worksheet!AE147</f>
        <v>72803.28</v>
      </c>
      <c r="I145" s="56"/>
      <c r="J145" s="56">
        <f>Worksheet!AE147-Worksheet!T147</f>
        <v>4989.2799999999988</v>
      </c>
      <c r="K145" s="56"/>
      <c r="L145" s="56">
        <f>Worksheet!AO147</f>
        <v>5827.68</v>
      </c>
      <c r="M145" s="11"/>
      <c r="N145" s="56">
        <f>Worksheet!AT147</f>
        <v>72304.3</v>
      </c>
      <c r="O145" s="56"/>
      <c r="P145" s="56">
        <f>Worksheet!AU147</f>
        <v>498.97999999999593</v>
      </c>
      <c r="Q145" s="56"/>
      <c r="R145" s="56">
        <f>Worksheet!AV147</f>
        <v>72803.28</v>
      </c>
      <c r="S145" s="56"/>
      <c r="T145" s="56">
        <f t="shared" si="2"/>
        <v>0</v>
      </c>
      <c r="U145" s="56"/>
      <c r="V145" s="56">
        <f>Worksheet!BF147</f>
        <v>5827.68</v>
      </c>
    </row>
    <row r="146" spans="1:22" x14ac:dyDescent="0.2">
      <c r="A146" s="7">
        <f>Worksheet!A148</f>
        <v>2826</v>
      </c>
      <c r="B146" s="57" t="str">
        <f>Worksheet!B148</f>
        <v>Harlan</v>
      </c>
      <c r="C146" s="11"/>
      <c r="D146" s="58">
        <f>Worksheet!AC148</f>
        <v>91794.15</v>
      </c>
      <c r="E146" s="58"/>
      <c r="F146" s="58">
        <f>Worksheet!AD148</f>
        <v>0</v>
      </c>
      <c r="G146" s="58"/>
      <c r="H146" s="58">
        <f>Worksheet!AE148</f>
        <v>91794.15</v>
      </c>
      <c r="I146" s="58"/>
      <c r="J146" s="58">
        <f>Worksheet!AE148-Worksheet!T148</f>
        <v>4690.1499999999942</v>
      </c>
      <c r="K146" s="58"/>
      <c r="L146" s="58">
        <f>Worksheet!AO148</f>
        <v>4872.83</v>
      </c>
      <c r="M146" s="11"/>
      <c r="N146" s="58">
        <f>Worksheet!AT148</f>
        <v>88684.26</v>
      </c>
      <c r="O146" s="58"/>
      <c r="P146" s="58">
        <f>Worksheet!AU148</f>
        <v>3109.8899999999994</v>
      </c>
      <c r="Q146" s="58"/>
      <c r="R146" s="58">
        <f>Worksheet!AV148</f>
        <v>91794.15</v>
      </c>
      <c r="S146" s="58"/>
      <c r="T146" s="58">
        <f t="shared" si="2"/>
        <v>0</v>
      </c>
      <c r="U146" s="58"/>
      <c r="V146" s="58">
        <f>Worksheet!BF148</f>
        <v>4872.83</v>
      </c>
    </row>
    <row r="147" spans="1:22" x14ac:dyDescent="0.2">
      <c r="A147" s="7">
        <f>Worksheet!A149</f>
        <v>2834</v>
      </c>
      <c r="B147" s="48" t="str">
        <f>Worksheet!B149</f>
        <v>Harmony</v>
      </c>
      <c r="D147" s="56">
        <f>Worksheet!AC149</f>
        <v>18129.599999999999</v>
      </c>
      <c r="E147" s="56"/>
      <c r="F147" s="56">
        <f>Worksheet!AD149</f>
        <v>0</v>
      </c>
      <c r="G147" s="56"/>
      <c r="H147" s="56">
        <f>Worksheet!AE149</f>
        <v>18129.599999999999</v>
      </c>
      <c r="I147" s="56"/>
      <c r="J147" s="56">
        <f>Worksheet!AE149-Worksheet!T149</f>
        <v>794.59999999999854</v>
      </c>
      <c r="K147" s="56"/>
      <c r="L147" s="56">
        <f>Worksheet!AO149</f>
        <v>1221.01</v>
      </c>
      <c r="M147" s="11"/>
      <c r="N147" s="56">
        <f>Worksheet!AT149</f>
        <v>17020.61</v>
      </c>
      <c r="O147" s="56"/>
      <c r="P147" s="56">
        <f>Worksheet!AU149</f>
        <v>1108.989999999998</v>
      </c>
      <c r="Q147" s="56"/>
      <c r="R147" s="56">
        <f>Worksheet!AV149</f>
        <v>18129.599999999999</v>
      </c>
      <c r="S147" s="56"/>
      <c r="T147" s="56">
        <f t="shared" si="2"/>
        <v>0</v>
      </c>
      <c r="U147" s="56"/>
      <c r="V147" s="56">
        <f>Worksheet!BF149</f>
        <v>1221.01</v>
      </c>
    </row>
    <row r="148" spans="1:22" x14ac:dyDescent="0.2">
      <c r="A148" s="7">
        <f>Worksheet!A150</f>
        <v>2846</v>
      </c>
      <c r="B148" s="48" t="str">
        <f>Worksheet!B150</f>
        <v>Harris-Lake Park</v>
      </c>
      <c r="D148" s="56">
        <f>Worksheet!AC150</f>
        <v>18990.38</v>
      </c>
      <c r="E148" s="56"/>
      <c r="F148" s="56">
        <f>Worksheet!AD150</f>
        <v>0</v>
      </c>
      <c r="G148" s="56"/>
      <c r="H148" s="56">
        <f>Worksheet!AE150</f>
        <v>18990.38</v>
      </c>
      <c r="I148" s="56"/>
      <c r="J148" s="56">
        <f>Worksheet!AE150-Worksheet!T150</f>
        <v>1546.380000000001</v>
      </c>
      <c r="K148" s="56"/>
      <c r="L148" s="56">
        <f>Worksheet!AO150</f>
        <v>1258.28</v>
      </c>
      <c r="M148" s="11"/>
      <c r="N148" s="56">
        <f>Worksheet!AT150</f>
        <v>20088.64</v>
      </c>
      <c r="O148" s="56"/>
      <c r="P148" s="56">
        <f>Worksheet!AU150</f>
        <v>0</v>
      </c>
      <c r="Q148" s="56"/>
      <c r="R148" s="56">
        <f>Worksheet!AV150</f>
        <v>20088.64</v>
      </c>
      <c r="S148" s="56"/>
      <c r="T148" s="56">
        <f t="shared" si="2"/>
        <v>1098.2599999999984</v>
      </c>
      <c r="U148" s="56"/>
      <c r="V148" s="56">
        <f>Worksheet!BF150</f>
        <v>1323.19</v>
      </c>
    </row>
    <row r="149" spans="1:22" x14ac:dyDescent="0.2">
      <c r="A149" s="7">
        <f>Worksheet!A151</f>
        <v>2862</v>
      </c>
      <c r="B149" s="48" t="str">
        <f>Worksheet!B151</f>
        <v>Hartley-Melvin-Sanborn</v>
      </c>
      <c r="D149" s="56">
        <f>Worksheet!AC151</f>
        <v>38867.480000000003</v>
      </c>
      <c r="E149" s="56"/>
      <c r="F149" s="56">
        <f>Worksheet!AD151</f>
        <v>0</v>
      </c>
      <c r="G149" s="56"/>
      <c r="H149" s="56">
        <f>Worksheet!AE151</f>
        <v>38867.480000000003</v>
      </c>
      <c r="I149" s="56"/>
      <c r="J149" s="56">
        <f>Worksheet!AE151-Worksheet!T151</f>
        <v>1769.4800000000032</v>
      </c>
      <c r="K149" s="56"/>
      <c r="L149" s="56">
        <f>Worksheet!AO151</f>
        <v>2509.89</v>
      </c>
      <c r="M149" s="11"/>
      <c r="N149" s="56">
        <f>Worksheet!AT151</f>
        <v>37625.730000000003</v>
      </c>
      <c r="O149" s="56"/>
      <c r="P149" s="56">
        <f>Worksheet!AU151</f>
        <v>1241.75</v>
      </c>
      <c r="Q149" s="56"/>
      <c r="R149" s="56">
        <f>Worksheet!AV151</f>
        <v>38867.480000000003</v>
      </c>
      <c r="S149" s="56"/>
      <c r="T149" s="56">
        <f t="shared" si="2"/>
        <v>0</v>
      </c>
      <c r="U149" s="56"/>
      <c r="V149" s="56">
        <f>Worksheet!BF151</f>
        <v>2509.89</v>
      </c>
    </row>
    <row r="150" spans="1:22" x14ac:dyDescent="0.2">
      <c r="A150" s="7">
        <f>Worksheet!A152</f>
        <v>2977</v>
      </c>
      <c r="B150" s="48" t="str">
        <f>Worksheet!B152</f>
        <v>Highland</v>
      </c>
      <c r="D150" s="56">
        <f>Worksheet!AC152</f>
        <v>39556.21</v>
      </c>
      <c r="E150" s="56"/>
      <c r="F150" s="56">
        <f>Worksheet!AD152</f>
        <v>0</v>
      </c>
      <c r="G150" s="56"/>
      <c r="H150" s="56">
        <f>Worksheet!AE152</f>
        <v>39556.21</v>
      </c>
      <c r="I150" s="56"/>
      <c r="J150" s="56">
        <f>Worksheet!AE152-Worksheet!T152</f>
        <v>2298.2099999999991</v>
      </c>
      <c r="K150" s="56"/>
      <c r="L150" s="56">
        <f>Worksheet!AO152</f>
        <v>2190.46</v>
      </c>
      <c r="M150" s="11"/>
      <c r="N150" s="56">
        <f>Worksheet!AT152</f>
        <v>38746.620000000003</v>
      </c>
      <c r="O150" s="56"/>
      <c r="P150" s="56">
        <f>Worksheet!AU152</f>
        <v>809.58999999999651</v>
      </c>
      <c r="Q150" s="56"/>
      <c r="R150" s="56">
        <f>Worksheet!AV152</f>
        <v>39556.21</v>
      </c>
      <c r="S150" s="56"/>
      <c r="T150" s="56">
        <f t="shared" si="2"/>
        <v>0</v>
      </c>
      <c r="U150" s="56"/>
      <c r="V150" s="56">
        <f>Worksheet!BF152</f>
        <v>2190.46</v>
      </c>
    </row>
    <row r="151" spans="1:22" x14ac:dyDescent="0.2">
      <c r="A151" s="7">
        <f>Worksheet!A153</f>
        <v>2988</v>
      </c>
      <c r="B151" s="57" t="str">
        <f>Worksheet!B153</f>
        <v>Hinton</v>
      </c>
      <c r="C151" s="11"/>
      <c r="D151" s="58">
        <f>Worksheet!AC153</f>
        <v>33356.21</v>
      </c>
      <c r="E151" s="58"/>
      <c r="F151" s="58">
        <f>Worksheet!AD153</f>
        <v>0</v>
      </c>
      <c r="G151" s="58"/>
      <c r="H151" s="58">
        <f>Worksheet!AE153</f>
        <v>33356.21</v>
      </c>
      <c r="I151" s="58"/>
      <c r="J151" s="58">
        <f>Worksheet!AE153-Worksheet!T153</f>
        <v>1094.2099999999991</v>
      </c>
      <c r="K151" s="58"/>
      <c r="L151" s="58">
        <f>Worksheet!AO153</f>
        <v>1937.21</v>
      </c>
      <c r="M151" s="11"/>
      <c r="N151" s="58">
        <f>Worksheet!AT153</f>
        <v>35361.129999999997</v>
      </c>
      <c r="O151" s="58"/>
      <c r="P151" s="58">
        <f>Worksheet!AU153</f>
        <v>0</v>
      </c>
      <c r="Q151" s="58"/>
      <c r="R151" s="58">
        <f>Worksheet!AV153</f>
        <v>35361.129999999997</v>
      </c>
      <c r="S151" s="58"/>
      <c r="T151" s="58">
        <f t="shared" si="2"/>
        <v>2004.9199999999983</v>
      </c>
      <c r="U151" s="58"/>
      <c r="V151" s="58">
        <f>Worksheet!BF153</f>
        <v>2051.4899999999998</v>
      </c>
    </row>
    <row r="152" spans="1:22" x14ac:dyDescent="0.2">
      <c r="A152" s="7">
        <f>Worksheet!A154</f>
        <v>3029</v>
      </c>
      <c r="B152" s="48" t="str">
        <f>Worksheet!B154</f>
        <v>Howard-Winneshiek</v>
      </c>
      <c r="D152" s="56">
        <f>Worksheet!AC154</f>
        <v>79314.039999999994</v>
      </c>
      <c r="E152" s="56"/>
      <c r="F152" s="56">
        <f>Worksheet!AD154</f>
        <v>0</v>
      </c>
      <c r="G152" s="56"/>
      <c r="H152" s="56">
        <f>Worksheet!AE154</f>
        <v>79314.039999999994</v>
      </c>
      <c r="I152" s="56"/>
      <c r="J152" s="56">
        <f>Worksheet!AE154-Worksheet!T154</f>
        <v>1908.0399999999936</v>
      </c>
      <c r="K152" s="56"/>
      <c r="L152" s="56">
        <f>Worksheet!AO154</f>
        <v>4487.49</v>
      </c>
      <c r="M152" s="11"/>
      <c r="N152" s="56">
        <f>Worksheet!AT154</f>
        <v>85606.93</v>
      </c>
      <c r="O152" s="56"/>
      <c r="P152" s="56">
        <f>Worksheet!AU154</f>
        <v>0</v>
      </c>
      <c r="Q152" s="56"/>
      <c r="R152" s="56">
        <f>Worksheet!AV154</f>
        <v>85606.93</v>
      </c>
      <c r="S152" s="56"/>
      <c r="T152" s="56">
        <f t="shared" si="2"/>
        <v>6292.8899999999994</v>
      </c>
      <c r="U152" s="56"/>
      <c r="V152" s="56">
        <f>Worksheet!BF154</f>
        <v>4840.3599999999997</v>
      </c>
    </row>
    <row r="153" spans="1:22" x14ac:dyDescent="0.2">
      <c r="A153" s="7">
        <f>Worksheet!A155</f>
        <v>3033</v>
      </c>
      <c r="B153" s="48" t="str">
        <f>Worksheet!B155</f>
        <v>Hubbard-Radcliffe</v>
      </c>
      <c r="D153" s="56">
        <f>Worksheet!AC155</f>
        <v>18941.21</v>
      </c>
      <c r="E153" s="56"/>
      <c r="F153" s="56">
        <f>Worksheet!AD155</f>
        <v>0</v>
      </c>
      <c r="G153" s="56"/>
      <c r="H153" s="56">
        <f>Worksheet!AE155</f>
        <v>18941.21</v>
      </c>
      <c r="I153" s="56"/>
      <c r="J153" s="56">
        <f>Worksheet!AE155-Worksheet!T155</f>
        <v>2092.2099999999991</v>
      </c>
      <c r="K153" s="56"/>
      <c r="L153" s="56">
        <f>Worksheet!AO155</f>
        <v>1928.93</v>
      </c>
      <c r="M153" s="11"/>
      <c r="N153" s="56">
        <f>Worksheet!AT155</f>
        <v>17513.95</v>
      </c>
      <c r="O153" s="56"/>
      <c r="P153" s="56">
        <f>Worksheet!AU155</f>
        <v>1427.2599999999984</v>
      </c>
      <c r="Q153" s="56"/>
      <c r="R153" s="56">
        <f>Worksheet!AV155</f>
        <v>18941.21</v>
      </c>
      <c r="S153" s="56"/>
      <c r="T153" s="56">
        <f t="shared" si="2"/>
        <v>0</v>
      </c>
      <c r="U153" s="56"/>
      <c r="V153" s="56">
        <f>Worksheet!BF155</f>
        <v>1928.93</v>
      </c>
    </row>
    <row r="154" spans="1:22" x14ac:dyDescent="0.2">
      <c r="A154" s="7">
        <f>Worksheet!A156</f>
        <v>3042</v>
      </c>
      <c r="B154" s="48" t="str">
        <f>Worksheet!B156</f>
        <v>Hudson</v>
      </c>
      <c r="D154" s="56">
        <f>Worksheet!AC156</f>
        <v>45782.720000000001</v>
      </c>
      <c r="E154" s="56"/>
      <c r="F154" s="56">
        <f>Worksheet!AD156</f>
        <v>0</v>
      </c>
      <c r="G154" s="56"/>
      <c r="H154" s="56">
        <f>Worksheet!AE156</f>
        <v>45782.720000000001</v>
      </c>
      <c r="I154" s="56"/>
      <c r="J154" s="56">
        <f>Worksheet!AE156-Worksheet!T156</f>
        <v>3342.7200000000012</v>
      </c>
      <c r="K154" s="56"/>
      <c r="L154" s="56">
        <f>Worksheet!AO156</f>
        <v>3159.08</v>
      </c>
      <c r="M154" s="11"/>
      <c r="N154" s="56">
        <f>Worksheet!AT156</f>
        <v>44171.54</v>
      </c>
      <c r="O154" s="56"/>
      <c r="P154" s="56">
        <f>Worksheet!AU156</f>
        <v>1611.1800000000003</v>
      </c>
      <c r="Q154" s="56"/>
      <c r="R154" s="56">
        <f>Worksheet!AV156</f>
        <v>45782.720000000001</v>
      </c>
      <c r="S154" s="56"/>
      <c r="T154" s="56">
        <f t="shared" si="2"/>
        <v>0</v>
      </c>
      <c r="U154" s="56"/>
      <c r="V154" s="56">
        <f>Worksheet!BF156</f>
        <v>3159.08</v>
      </c>
    </row>
    <row r="155" spans="1:22" x14ac:dyDescent="0.2">
      <c r="A155" s="7">
        <f>Worksheet!A157</f>
        <v>3060</v>
      </c>
      <c r="B155" s="48" t="str">
        <f>Worksheet!B157</f>
        <v>Humboldt</v>
      </c>
      <c r="D155" s="56">
        <f>Worksheet!AC157</f>
        <v>70289.22</v>
      </c>
      <c r="E155" s="56"/>
      <c r="F155" s="56">
        <f>Worksheet!AD157</f>
        <v>0</v>
      </c>
      <c r="G155" s="56"/>
      <c r="H155" s="56">
        <f>Worksheet!AE157</f>
        <v>70289.22</v>
      </c>
      <c r="I155" s="56"/>
      <c r="J155" s="56">
        <f>Worksheet!AE157-Worksheet!T157</f>
        <v>2777.2200000000012</v>
      </c>
      <c r="K155" s="56"/>
      <c r="L155" s="56">
        <f>Worksheet!AO157</f>
        <v>4597.62</v>
      </c>
      <c r="M155" s="11"/>
      <c r="N155" s="56">
        <f>Worksheet!AT157</f>
        <v>72253.279999999999</v>
      </c>
      <c r="O155" s="56"/>
      <c r="P155" s="56">
        <f>Worksheet!AU157</f>
        <v>0</v>
      </c>
      <c r="Q155" s="56"/>
      <c r="R155" s="56">
        <f>Worksheet!AV157</f>
        <v>72253.279999999999</v>
      </c>
      <c r="S155" s="56"/>
      <c r="T155" s="56">
        <f t="shared" si="2"/>
        <v>1964.0599999999977</v>
      </c>
      <c r="U155" s="56"/>
      <c r="V155" s="56">
        <f>Worksheet!BF157</f>
        <v>4714.28</v>
      </c>
    </row>
    <row r="156" spans="1:22" x14ac:dyDescent="0.2">
      <c r="A156" s="7">
        <f>Worksheet!A158</f>
        <v>3168</v>
      </c>
      <c r="B156" s="57" t="str">
        <f>Worksheet!B158</f>
        <v>IKM-Manning</v>
      </c>
      <c r="C156" s="11"/>
      <c r="D156" s="58">
        <f>Worksheet!AC158</f>
        <v>49398.2</v>
      </c>
      <c r="E156" s="58"/>
      <c r="F156" s="58">
        <f>Worksheet!AD158</f>
        <v>0</v>
      </c>
      <c r="G156" s="58"/>
      <c r="H156" s="58">
        <f>Worksheet!AE158</f>
        <v>49398.2</v>
      </c>
      <c r="I156" s="58"/>
      <c r="J156" s="58">
        <f>Worksheet!AE158-Worksheet!T158</f>
        <v>1236.1999999999971</v>
      </c>
      <c r="K156" s="58"/>
      <c r="L156" s="58">
        <f>Worksheet!AO158</f>
        <v>2390.2399999999998</v>
      </c>
      <c r="M156" s="11"/>
      <c r="N156" s="58">
        <f>Worksheet!AT158</f>
        <v>47010.74</v>
      </c>
      <c r="O156" s="58"/>
      <c r="P156" s="58">
        <f>Worksheet!AU158</f>
        <v>2387.4599999999991</v>
      </c>
      <c r="Q156" s="58"/>
      <c r="R156" s="58">
        <f>Worksheet!AV158</f>
        <v>49398.2</v>
      </c>
      <c r="S156" s="58"/>
      <c r="T156" s="58">
        <f t="shared" si="2"/>
        <v>0</v>
      </c>
      <c r="U156" s="58"/>
      <c r="V156" s="58">
        <f>Worksheet!BF158</f>
        <v>2390.2399999999998</v>
      </c>
    </row>
    <row r="157" spans="1:22" x14ac:dyDescent="0.2">
      <c r="A157" s="7">
        <f>Worksheet!A159</f>
        <v>3105</v>
      </c>
      <c r="B157" s="48" t="str">
        <f>Worksheet!B159</f>
        <v>Independence</v>
      </c>
      <c r="D157" s="56">
        <f>Worksheet!AC159</f>
        <v>92036.5</v>
      </c>
      <c r="E157" s="56"/>
      <c r="F157" s="56">
        <f>Worksheet!AD159</f>
        <v>0</v>
      </c>
      <c r="G157" s="56"/>
      <c r="H157" s="56">
        <f>Worksheet!AE159</f>
        <v>92036.5</v>
      </c>
      <c r="I157" s="56"/>
      <c r="J157" s="56">
        <f>Worksheet!AE159-Worksheet!T159</f>
        <v>3199.5</v>
      </c>
      <c r="K157" s="56"/>
      <c r="L157" s="56">
        <f>Worksheet!AO159</f>
        <v>6764.08</v>
      </c>
      <c r="M157" s="11"/>
      <c r="N157" s="56">
        <f>Worksheet!AT159</f>
        <v>93526.720000000001</v>
      </c>
      <c r="O157" s="56"/>
      <c r="P157" s="56">
        <f>Worksheet!AU159</f>
        <v>0</v>
      </c>
      <c r="Q157" s="56"/>
      <c r="R157" s="56">
        <f>Worksheet!AV159</f>
        <v>93526.720000000001</v>
      </c>
      <c r="S157" s="56"/>
      <c r="T157" s="56">
        <f t="shared" si="2"/>
        <v>1490.2200000000012</v>
      </c>
      <c r="U157" s="56"/>
      <c r="V157" s="56">
        <f>Worksheet!BF159</f>
        <v>6875.73</v>
      </c>
    </row>
    <row r="158" spans="1:22" x14ac:dyDescent="0.2">
      <c r="A158" s="7">
        <f>Worksheet!A160</f>
        <v>3114</v>
      </c>
      <c r="B158" s="48" t="str">
        <f>Worksheet!B160</f>
        <v>Indianola</v>
      </c>
      <c r="D158" s="56">
        <f>Worksheet!AC160</f>
        <v>201256.88</v>
      </c>
      <c r="E158" s="56"/>
      <c r="F158" s="56">
        <f>Worksheet!AD160</f>
        <v>0</v>
      </c>
      <c r="G158" s="56"/>
      <c r="H158" s="56">
        <f>Worksheet!AE160</f>
        <v>201256.88</v>
      </c>
      <c r="I158" s="56"/>
      <c r="J158" s="56">
        <f>Worksheet!AE160-Worksheet!T160</f>
        <v>11356.880000000005</v>
      </c>
      <c r="K158" s="56"/>
      <c r="L158" s="56">
        <f>Worksheet!AO160</f>
        <v>10369.52</v>
      </c>
      <c r="M158" s="11"/>
      <c r="N158" s="56">
        <f>Worksheet!AT160</f>
        <v>210556.88</v>
      </c>
      <c r="O158" s="56"/>
      <c r="P158" s="56">
        <f>Worksheet!AU160</f>
        <v>0</v>
      </c>
      <c r="Q158" s="56"/>
      <c r="R158" s="56">
        <f>Worksheet!AV160</f>
        <v>210556.88</v>
      </c>
      <c r="S158" s="56"/>
      <c r="T158" s="56">
        <f t="shared" si="2"/>
        <v>9300</v>
      </c>
      <c r="U158" s="56"/>
      <c r="V158" s="56">
        <f>Worksheet!BF160</f>
        <v>10912.15</v>
      </c>
    </row>
    <row r="159" spans="1:22" x14ac:dyDescent="0.2">
      <c r="A159" s="7">
        <f>Worksheet!A161</f>
        <v>3119</v>
      </c>
      <c r="B159" s="48" t="str">
        <f>Worksheet!B161</f>
        <v>Interstate 35</v>
      </c>
      <c r="D159" s="56">
        <f>Worksheet!AC161</f>
        <v>45335.040000000001</v>
      </c>
      <c r="E159" s="56"/>
      <c r="F159" s="56">
        <f>Worksheet!AD161</f>
        <v>0</v>
      </c>
      <c r="G159" s="56"/>
      <c r="H159" s="56">
        <f>Worksheet!AE161</f>
        <v>45335.040000000001</v>
      </c>
      <c r="I159" s="56"/>
      <c r="J159" s="56">
        <f>Worksheet!AE161-Worksheet!T161</f>
        <v>2963.0400000000009</v>
      </c>
      <c r="K159" s="56"/>
      <c r="L159" s="56">
        <f>Worksheet!AO161</f>
        <v>2738.64</v>
      </c>
      <c r="M159" s="11"/>
      <c r="N159" s="56">
        <f>Worksheet!AT161</f>
        <v>46312.05</v>
      </c>
      <c r="O159" s="56"/>
      <c r="P159" s="56">
        <f>Worksheet!AU161</f>
        <v>0</v>
      </c>
      <c r="Q159" s="56"/>
      <c r="R159" s="56">
        <f>Worksheet!AV161</f>
        <v>46312.05</v>
      </c>
      <c r="S159" s="56"/>
      <c r="T159" s="56">
        <f t="shared" si="2"/>
        <v>977.01000000000204</v>
      </c>
      <c r="U159" s="56"/>
      <c r="V159" s="56">
        <f>Worksheet!BF161</f>
        <v>2800.76</v>
      </c>
    </row>
    <row r="160" spans="1:22" x14ac:dyDescent="0.2">
      <c r="A160" s="7">
        <f>Worksheet!A162</f>
        <v>3141</v>
      </c>
      <c r="B160" s="48" t="str">
        <f>Worksheet!B162</f>
        <v>Iowa City</v>
      </c>
      <c r="D160" s="56">
        <f>Worksheet!AC162</f>
        <v>819605.5</v>
      </c>
      <c r="E160" s="56"/>
      <c r="F160" s="56">
        <f>Worksheet!AD162</f>
        <v>0</v>
      </c>
      <c r="G160" s="56"/>
      <c r="H160" s="56">
        <f>Worksheet!AE162</f>
        <v>819605.5</v>
      </c>
      <c r="I160" s="56"/>
      <c r="J160" s="56">
        <f>Worksheet!AE162-Worksheet!T162</f>
        <v>49736.5</v>
      </c>
      <c r="K160" s="56"/>
      <c r="L160" s="56">
        <f>Worksheet!AO162</f>
        <v>42515.37</v>
      </c>
      <c r="M160" s="11"/>
      <c r="N160" s="56">
        <f>Worksheet!AT162</f>
        <v>875012.11</v>
      </c>
      <c r="O160" s="56"/>
      <c r="P160" s="56">
        <f>Worksheet!AU162</f>
        <v>0</v>
      </c>
      <c r="Q160" s="56"/>
      <c r="R160" s="56">
        <f>Worksheet!AV162</f>
        <v>875012.11</v>
      </c>
      <c r="S160" s="56"/>
      <c r="T160" s="56">
        <f t="shared" si="2"/>
        <v>55406.609999999986</v>
      </c>
      <c r="U160" s="56"/>
      <c r="V160" s="56">
        <f>Worksheet!BF162</f>
        <v>45556.21</v>
      </c>
    </row>
    <row r="161" spans="1:22" x14ac:dyDescent="0.2">
      <c r="A161" s="7">
        <f>Worksheet!A163</f>
        <v>3150</v>
      </c>
      <c r="B161" s="57" t="str">
        <f>Worksheet!B163</f>
        <v>Iowa Falls</v>
      </c>
      <c r="C161" s="11"/>
      <c r="D161" s="58">
        <f>Worksheet!AC163</f>
        <v>69339.73</v>
      </c>
      <c r="E161" s="58"/>
      <c r="F161" s="58">
        <f>Worksheet!AD163</f>
        <v>0</v>
      </c>
      <c r="G161" s="58"/>
      <c r="H161" s="58">
        <f>Worksheet!AE163</f>
        <v>69339.73</v>
      </c>
      <c r="I161" s="58"/>
      <c r="J161" s="58">
        <f>Worksheet!AE163-Worksheet!T163</f>
        <v>2819.7299999999959</v>
      </c>
      <c r="K161" s="58"/>
      <c r="L161" s="58">
        <f>Worksheet!AO163</f>
        <v>5056.1000000000004</v>
      </c>
      <c r="M161" s="11"/>
      <c r="N161" s="58">
        <f>Worksheet!AT163</f>
        <v>72069.5</v>
      </c>
      <c r="O161" s="58"/>
      <c r="P161" s="58">
        <f>Worksheet!AU163</f>
        <v>0</v>
      </c>
      <c r="Q161" s="58"/>
      <c r="R161" s="58">
        <f>Worksheet!AV163</f>
        <v>72069.5</v>
      </c>
      <c r="S161" s="58"/>
      <c r="T161" s="58">
        <f t="shared" si="2"/>
        <v>2729.7700000000041</v>
      </c>
      <c r="U161" s="58"/>
      <c r="V161" s="58">
        <f>Worksheet!BF163</f>
        <v>5228.03</v>
      </c>
    </row>
    <row r="162" spans="1:22" x14ac:dyDescent="0.2">
      <c r="A162" s="7">
        <f>Worksheet!A164</f>
        <v>3154</v>
      </c>
      <c r="B162" s="48" t="str">
        <f>Worksheet!B164</f>
        <v>Iowa Valley</v>
      </c>
      <c r="D162" s="56">
        <f>Worksheet!AC164</f>
        <v>33456.61</v>
      </c>
      <c r="E162" s="56"/>
      <c r="F162" s="56">
        <f>Worksheet!AD164</f>
        <v>0</v>
      </c>
      <c r="G162" s="56"/>
      <c r="H162" s="56">
        <f>Worksheet!AE164</f>
        <v>33456.61</v>
      </c>
      <c r="I162" s="56"/>
      <c r="J162" s="56">
        <f>Worksheet!AE164-Worksheet!T164</f>
        <v>33.610000000000582</v>
      </c>
      <c r="K162" s="56"/>
      <c r="L162" s="56">
        <f>Worksheet!AO164</f>
        <v>1864</v>
      </c>
      <c r="M162" s="11"/>
      <c r="N162" s="56">
        <f>Worksheet!AT164</f>
        <v>34851.18</v>
      </c>
      <c r="O162" s="56"/>
      <c r="P162" s="56">
        <f>Worksheet!AU164</f>
        <v>0</v>
      </c>
      <c r="Q162" s="56"/>
      <c r="R162" s="56">
        <f>Worksheet!AV164</f>
        <v>34851.18</v>
      </c>
      <c r="S162" s="56"/>
      <c r="T162" s="56">
        <f t="shared" si="2"/>
        <v>1394.5699999999997</v>
      </c>
      <c r="U162" s="56"/>
      <c r="V162" s="56">
        <f>Worksheet!BF164</f>
        <v>1945.03</v>
      </c>
    </row>
    <row r="163" spans="1:22" x14ac:dyDescent="0.2">
      <c r="A163" s="7">
        <f>Worksheet!A165</f>
        <v>3186</v>
      </c>
      <c r="B163" s="48" t="str">
        <f>Worksheet!B165</f>
        <v>Janesville Consolidated</v>
      </c>
      <c r="D163" s="56">
        <f>Worksheet!AC165</f>
        <v>17878.400000000001</v>
      </c>
      <c r="E163" s="56"/>
      <c r="F163" s="56">
        <f>Worksheet!AD165</f>
        <v>0</v>
      </c>
      <c r="G163" s="56"/>
      <c r="H163" s="56">
        <f>Worksheet!AE165</f>
        <v>17878.400000000001</v>
      </c>
      <c r="I163" s="56"/>
      <c r="J163" s="56">
        <f>Worksheet!AE165-Worksheet!T165</f>
        <v>610.40000000000146</v>
      </c>
      <c r="K163" s="56"/>
      <c r="L163" s="56">
        <f>Worksheet!AO165</f>
        <v>1613</v>
      </c>
      <c r="M163" s="11"/>
      <c r="N163" s="56">
        <f>Worksheet!AT165</f>
        <v>19713.02</v>
      </c>
      <c r="O163" s="56"/>
      <c r="P163" s="56">
        <f>Worksheet!AU165</f>
        <v>0</v>
      </c>
      <c r="Q163" s="56"/>
      <c r="R163" s="56">
        <f>Worksheet!AV165</f>
        <v>19713.02</v>
      </c>
      <c r="S163" s="56"/>
      <c r="T163" s="56">
        <f t="shared" si="2"/>
        <v>1834.619999999999</v>
      </c>
      <c r="U163" s="56"/>
      <c r="V163" s="56">
        <f>Worksheet!BF165</f>
        <v>1736.19</v>
      </c>
    </row>
    <row r="164" spans="1:22" x14ac:dyDescent="0.2">
      <c r="A164" s="7">
        <f>Worksheet!A166</f>
        <v>3195</v>
      </c>
      <c r="B164" s="48" t="str">
        <f>Worksheet!B166</f>
        <v>Jefferson-Scranton</v>
      </c>
      <c r="D164" s="56">
        <f>Worksheet!AC166</f>
        <v>64318.38</v>
      </c>
      <c r="E164" s="56"/>
      <c r="F164" s="56">
        <f>Worksheet!AD166</f>
        <v>0</v>
      </c>
      <c r="G164" s="56"/>
      <c r="H164" s="56">
        <f>Worksheet!AE166</f>
        <v>64318.38</v>
      </c>
      <c r="I164" s="56"/>
      <c r="J164" s="56">
        <f>Worksheet!AE166-Worksheet!T166</f>
        <v>1243.3799999999974</v>
      </c>
      <c r="K164" s="56"/>
      <c r="L164" s="56">
        <f>Worksheet!AO166</f>
        <v>4039.99</v>
      </c>
      <c r="M164" s="11"/>
      <c r="N164" s="56">
        <f>Worksheet!AT166</f>
        <v>69437.119999999995</v>
      </c>
      <c r="O164" s="56"/>
      <c r="P164" s="56">
        <f>Worksheet!AU166</f>
        <v>0</v>
      </c>
      <c r="Q164" s="56"/>
      <c r="R164" s="56">
        <f>Worksheet!AV166</f>
        <v>69437.119999999995</v>
      </c>
      <c r="S164" s="56"/>
      <c r="T164" s="56">
        <f t="shared" si="2"/>
        <v>5118.739999999998</v>
      </c>
      <c r="U164" s="56"/>
      <c r="V164" s="56">
        <f>Worksheet!BF166</f>
        <v>4339.8</v>
      </c>
    </row>
    <row r="165" spans="1:22" x14ac:dyDescent="0.2">
      <c r="A165" s="7">
        <f>Worksheet!A167</f>
        <v>3204</v>
      </c>
      <c r="B165" s="48" t="str">
        <f>Worksheet!B167</f>
        <v>Jesup</v>
      </c>
      <c r="D165" s="56">
        <f>Worksheet!AC167</f>
        <v>47215.33</v>
      </c>
      <c r="E165" s="56"/>
      <c r="F165" s="56">
        <f>Worksheet!AD167</f>
        <v>0</v>
      </c>
      <c r="G165" s="56"/>
      <c r="H165" s="56">
        <f>Worksheet!AE167</f>
        <v>47215.33</v>
      </c>
      <c r="I165" s="56"/>
      <c r="J165" s="56">
        <f>Worksheet!AE167-Worksheet!T167</f>
        <v>2474.3300000000017</v>
      </c>
      <c r="K165" s="56"/>
      <c r="L165" s="56">
        <f>Worksheet!AO167</f>
        <v>4109.47</v>
      </c>
      <c r="M165" s="11"/>
      <c r="N165" s="56">
        <f>Worksheet!AT167</f>
        <v>50607.63</v>
      </c>
      <c r="O165" s="56"/>
      <c r="P165" s="56">
        <f>Worksheet!AU167</f>
        <v>0</v>
      </c>
      <c r="Q165" s="56"/>
      <c r="R165" s="56">
        <f>Worksheet!AV167</f>
        <v>50607.63</v>
      </c>
      <c r="S165" s="56"/>
      <c r="T165" s="56">
        <f t="shared" si="2"/>
        <v>3392.2999999999956</v>
      </c>
      <c r="U165" s="56"/>
      <c r="V165" s="56">
        <f>Worksheet!BF167</f>
        <v>4336.3</v>
      </c>
    </row>
    <row r="166" spans="1:22" x14ac:dyDescent="0.2">
      <c r="A166" s="7">
        <f>Worksheet!A168</f>
        <v>3231</v>
      </c>
      <c r="B166" s="57" t="str">
        <f>Worksheet!B168</f>
        <v>Johnston</v>
      </c>
      <c r="C166" s="11"/>
      <c r="D166" s="58">
        <f>Worksheet!AC168</f>
        <v>345986.11</v>
      </c>
      <c r="E166" s="58"/>
      <c r="F166" s="58">
        <f>Worksheet!AD168</f>
        <v>0</v>
      </c>
      <c r="G166" s="58"/>
      <c r="H166" s="58">
        <f>Worksheet!AE168</f>
        <v>345986.11</v>
      </c>
      <c r="I166" s="58"/>
      <c r="J166" s="58">
        <f>Worksheet!AE168-Worksheet!T168</f>
        <v>21080.109999999986</v>
      </c>
      <c r="K166" s="58"/>
      <c r="L166" s="58">
        <f>Worksheet!AO168</f>
        <v>18726.95</v>
      </c>
      <c r="M166" s="11"/>
      <c r="N166" s="58">
        <f>Worksheet!AT168</f>
        <v>372931.22</v>
      </c>
      <c r="O166" s="58"/>
      <c r="P166" s="58">
        <f>Worksheet!AU168</f>
        <v>0</v>
      </c>
      <c r="Q166" s="58"/>
      <c r="R166" s="58">
        <f>Worksheet!AV168</f>
        <v>372931.22</v>
      </c>
      <c r="S166" s="58"/>
      <c r="T166" s="58">
        <f t="shared" si="2"/>
        <v>26945.109999999986</v>
      </c>
      <c r="U166" s="58"/>
      <c r="V166" s="58">
        <f>Worksheet!BF168</f>
        <v>20206.27</v>
      </c>
    </row>
    <row r="167" spans="1:22" x14ac:dyDescent="0.2">
      <c r="A167" s="7">
        <f>Worksheet!A169</f>
        <v>3312</v>
      </c>
      <c r="B167" s="48" t="str">
        <f>Worksheet!B169</f>
        <v>Keokuk</v>
      </c>
      <c r="D167" s="56">
        <f>Worksheet!AC169</f>
        <v>125684.89</v>
      </c>
      <c r="E167" s="56"/>
      <c r="F167" s="56">
        <f>Worksheet!AD169</f>
        <v>0</v>
      </c>
      <c r="G167" s="56"/>
      <c r="H167" s="56">
        <f>Worksheet!AE169</f>
        <v>125684.89</v>
      </c>
      <c r="I167" s="56"/>
      <c r="J167" s="56">
        <f>Worksheet!AE169-Worksheet!T169</f>
        <v>6132.8899999999994</v>
      </c>
      <c r="K167" s="56"/>
      <c r="L167" s="56">
        <f>Worksheet!AO169</f>
        <v>6840.76</v>
      </c>
      <c r="M167" s="11"/>
      <c r="N167" s="56">
        <f>Worksheet!AT169</f>
        <v>123108.58</v>
      </c>
      <c r="O167" s="56"/>
      <c r="P167" s="56">
        <f>Worksheet!AU169</f>
        <v>2576.3099999999977</v>
      </c>
      <c r="Q167" s="56"/>
      <c r="R167" s="56">
        <f>Worksheet!AV169</f>
        <v>125684.89</v>
      </c>
      <c r="S167" s="56"/>
      <c r="T167" s="56">
        <f t="shared" si="2"/>
        <v>0</v>
      </c>
      <c r="U167" s="56"/>
      <c r="V167" s="56">
        <f>Worksheet!BF169</f>
        <v>6840.76</v>
      </c>
    </row>
    <row r="168" spans="1:22" x14ac:dyDescent="0.2">
      <c r="A168" s="7">
        <f>Worksheet!A170</f>
        <v>3330</v>
      </c>
      <c r="B168" s="48" t="str">
        <f>Worksheet!B170</f>
        <v>Keota</v>
      </c>
      <c r="D168" s="56">
        <f>Worksheet!AC170</f>
        <v>20648.14</v>
      </c>
      <c r="E168" s="56"/>
      <c r="F168" s="56">
        <f>Worksheet!AD170</f>
        <v>0</v>
      </c>
      <c r="G168" s="56"/>
      <c r="H168" s="56">
        <f>Worksheet!AE170</f>
        <v>20648.14</v>
      </c>
      <c r="I168" s="56"/>
      <c r="J168" s="56">
        <f>Worksheet!AE170-Worksheet!T170</f>
        <v>1735.1399999999994</v>
      </c>
      <c r="K168" s="56"/>
      <c r="L168" s="56">
        <f>Worksheet!AO170</f>
        <v>1134.02</v>
      </c>
      <c r="M168" s="11"/>
      <c r="N168" s="56">
        <f>Worksheet!AT170</f>
        <v>19552.64</v>
      </c>
      <c r="O168" s="56"/>
      <c r="P168" s="56">
        <f>Worksheet!AU170</f>
        <v>1095.5</v>
      </c>
      <c r="Q168" s="56"/>
      <c r="R168" s="56">
        <f>Worksheet!AV170</f>
        <v>20648.14</v>
      </c>
      <c r="S168" s="56"/>
      <c r="T168" s="56">
        <f t="shared" si="2"/>
        <v>0</v>
      </c>
      <c r="U168" s="56"/>
      <c r="V168" s="56">
        <f>Worksheet!BF170</f>
        <v>1134.02</v>
      </c>
    </row>
    <row r="169" spans="1:22" x14ac:dyDescent="0.2">
      <c r="A169" s="7">
        <f>Worksheet!A171</f>
        <v>3348</v>
      </c>
      <c r="B169" s="48" t="str">
        <f>Worksheet!B171</f>
        <v>Kingsley-Pierson</v>
      </c>
      <c r="D169" s="56">
        <f>Worksheet!AC171</f>
        <v>30920.94</v>
      </c>
      <c r="E169" s="56"/>
      <c r="F169" s="56">
        <f>Worksheet!AD171</f>
        <v>0</v>
      </c>
      <c r="G169" s="56"/>
      <c r="H169" s="56">
        <f>Worksheet!AE171</f>
        <v>30920.94</v>
      </c>
      <c r="I169" s="56"/>
      <c r="J169" s="56">
        <f>Worksheet!AE171-Worksheet!T171</f>
        <v>645.93999999999869</v>
      </c>
      <c r="K169" s="56"/>
      <c r="L169" s="56">
        <f>Worksheet!AO171</f>
        <v>1753.54</v>
      </c>
      <c r="M169" s="11"/>
      <c r="N169" s="56">
        <f>Worksheet!AT171</f>
        <v>32554.34</v>
      </c>
      <c r="O169" s="56"/>
      <c r="P169" s="56">
        <f>Worksheet!AU171</f>
        <v>0</v>
      </c>
      <c r="Q169" s="56"/>
      <c r="R169" s="56">
        <f>Worksheet!AV171</f>
        <v>32554.34</v>
      </c>
      <c r="S169" s="56"/>
      <c r="T169" s="56">
        <f t="shared" si="2"/>
        <v>1633.4000000000015</v>
      </c>
      <c r="U169" s="56"/>
      <c r="V169" s="56">
        <f>Worksheet!BF171</f>
        <v>1848.68</v>
      </c>
    </row>
    <row r="170" spans="1:22" x14ac:dyDescent="0.2">
      <c r="A170" s="7">
        <f>Worksheet!A172</f>
        <v>3375</v>
      </c>
      <c r="B170" s="48" t="str">
        <f>Worksheet!B172</f>
        <v>Knoxville</v>
      </c>
      <c r="D170" s="56">
        <f>Worksheet!AC172</f>
        <v>104768.64</v>
      </c>
      <c r="E170" s="56"/>
      <c r="F170" s="56">
        <f>Worksheet!AD172</f>
        <v>0</v>
      </c>
      <c r="G170" s="56"/>
      <c r="H170" s="56">
        <f>Worksheet!AE172</f>
        <v>104768.64</v>
      </c>
      <c r="I170" s="56"/>
      <c r="J170" s="56">
        <f>Worksheet!AE172-Worksheet!T172</f>
        <v>1504.6399999999994</v>
      </c>
      <c r="K170" s="56"/>
      <c r="L170" s="56">
        <f>Worksheet!AO172</f>
        <v>5715.95</v>
      </c>
      <c r="M170" s="11"/>
      <c r="N170" s="56">
        <f>Worksheet!AT172</f>
        <v>105951.99</v>
      </c>
      <c r="O170" s="56"/>
      <c r="P170" s="56">
        <f>Worksheet!AU172</f>
        <v>0</v>
      </c>
      <c r="Q170" s="56"/>
      <c r="R170" s="56">
        <f>Worksheet!AV172</f>
        <v>105951.99</v>
      </c>
      <c r="S170" s="56"/>
      <c r="T170" s="56">
        <f t="shared" si="2"/>
        <v>1183.3500000000058</v>
      </c>
      <c r="U170" s="56"/>
      <c r="V170" s="56">
        <f>Worksheet!BF172</f>
        <v>5834.1</v>
      </c>
    </row>
    <row r="171" spans="1:22" x14ac:dyDescent="0.2">
      <c r="A171" s="7">
        <f>Worksheet!A173</f>
        <v>3420</v>
      </c>
      <c r="B171" s="57" t="str">
        <f>Worksheet!B173</f>
        <v>Lake Mills</v>
      </c>
      <c r="C171" s="11"/>
      <c r="D171" s="58">
        <f>Worksheet!AC173</f>
        <v>34643.97</v>
      </c>
      <c r="E171" s="58"/>
      <c r="F171" s="58">
        <f>Worksheet!AD173</f>
        <v>0</v>
      </c>
      <c r="G171" s="58"/>
      <c r="H171" s="58">
        <f>Worksheet!AE173</f>
        <v>34643.97</v>
      </c>
      <c r="I171" s="58"/>
      <c r="J171" s="58">
        <f>Worksheet!AE173-Worksheet!T173</f>
        <v>1249.9700000000012</v>
      </c>
      <c r="K171" s="58"/>
      <c r="L171" s="58">
        <f>Worksheet!AO173</f>
        <v>2687.54</v>
      </c>
      <c r="M171" s="11"/>
      <c r="N171" s="58">
        <f>Worksheet!AT173</f>
        <v>35398.28</v>
      </c>
      <c r="O171" s="58"/>
      <c r="P171" s="58">
        <f>Worksheet!AU173</f>
        <v>0</v>
      </c>
      <c r="Q171" s="58"/>
      <c r="R171" s="58">
        <f>Worksheet!AV173</f>
        <v>35398.28</v>
      </c>
      <c r="S171" s="58"/>
      <c r="T171" s="58">
        <f t="shared" si="2"/>
        <v>754.30999999999767</v>
      </c>
      <c r="U171" s="58"/>
      <c r="V171" s="58">
        <f>Worksheet!BF173</f>
        <v>2728.02</v>
      </c>
    </row>
    <row r="172" spans="1:22" x14ac:dyDescent="0.2">
      <c r="A172" s="7">
        <f>Worksheet!A174</f>
        <v>3465</v>
      </c>
      <c r="B172" s="48" t="str">
        <f>Worksheet!B174</f>
        <v>Lamoni</v>
      </c>
      <c r="D172" s="56">
        <f>Worksheet!AC174</f>
        <v>20577.36</v>
      </c>
      <c r="E172" s="56"/>
      <c r="F172" s="56">
        <f>Worksheet!AD174</f>
        <v>1484.6399999999994</v>
      </c>
      <c r="G172" s="56"/>
      <c r="H172" s="56">
        <f>Worksheet!AE174</f>
        <v>22062</v>
      </c>
      <c r="I172" s="56"/>
      <c r="J172" s="56">
        <f>Worksheet!AE174-Worksheet!T174</f>
        <v>0</v>
      </c>
      <c r="K172" s="56"/>
      <c r="L172" s="56">
        <f>Worksheet!AO174</f>
        <v>1111</v>
      </c>
      <c r="M172" s="11"/>
      <c r="N172" s="56">
        <f>Worksheet!AT174</f>
        <v>24362.48</v>
      </c>
      <c r="O172" s="56"/>
      <c r="P172" s="56">
        <f>Worksheet!AU174</f>
        <v>0</v>
      </c>
      <c r="Q172" s="56"/>
      <c r="R172" s="56">
        <f>Worksheet!AV174</f>
        <v>24362.48</v>
      </c>
      <c r="S172" s="56"/>
      <c r="T172" s="56">
        <f t="shared" si="2"/>
        <v>2300.4799999999996</v>
      </c>
      <c r="U172" s="56"/>
      <c r="V172" s="56">
        <f>Worksheet!BF174</f>
        <v>1258.51</v>
      </c>
    </row>
    <row r="173" spans="1:22" x14ac:dyDescent="0.2">
      <c r="A173" s="7">
        <f>Worksheet!A175</f>
        <v>3537</v>
      </c>
      <c r="B173" s="48" t="str">
        <f>Worksheet!B175</f>
        <v>Laurens-Marathon</v>
      </c>
      <c r="D173" s="56">
        <f>Worksheet!AC175</f>
        <v>21131.43</v>
      </c>
      <c r="E173" s="56"/>
      <c r="F173" s="56">
        <f>Worksheet!AD175</f>
        <v>0</v>
      </c>
      <c r="G173" s="56"/>
      <c r="H173" s="56">
        <f>Worksheet!AE175</f>
        <v>21131.43</v>
      </c>
      <c r="I173" s="56"/>
      <c r="J173" s="56">
        <f>Worksheet!AE175-Worksheet!T175</f>
        <v>116.43000000000029</v>
      </c>
      <c r="K173" s="56"/>
      <c r="L173" s="56">
        <f>Worksheet!AO175</f>
        <v>1296</v>
      </c>
      <c r="M173" s="11"/>
      <c r="N173" s="56">
        <f>Worksheet!AT175</f>
        <v>20414.78</v>
      </c>
      <c r="O173" s="56"/>
      <c r="P173" s="56">
        <f>Worksheet!AU175</f>
        <v>716.65000000000146</v>
      </c>
      <c r="Q173" s="56"/>
      <c r="R173" s="56">
        <f>Worksheet!AV175</f>
        <v>21131.43</v>
      </c>
      <c r="S173" s="56"/>
      <c r="T173" s="56">
        <f t="shared" si="2"/>
        <v>0</v>
      </c>
      <c r="U173" s="56"/>
      <c r="V173" s="56">
        <f>Worksheet!BF175</f>
        <v>1291.6500000000001</v>
      </c>
    </row>
    <row r="174" spans="1:22" x14ac:dyDescent="0.2">
      <c r="A174" s="7">
        <f>Worksheet!A176</f>
        <v>3555</v>
      </c>
      <c r="B174" s="48" t="str">
        <f>Worksheet!B176</f>
        <v>Lawton-Bronson</v>
      </c>
      <c r="D174" s="56">
        <f>Worksheet!AC176</f>
        <v>34881.25</v>
      </c>
      <c r="E174" s="56"/>
      <c r="F174" s="56">
        <f>Worksheet!AD176</f>
        <v>0</v>
      </c>
      <c r="G174" s="56"/>
      <c r="H174" s="56">
        <f>Worksheet!AE176</f>
        <v>34881.25</v>
      </c>
      <c r="I174" s="56"/>
      <c r="J174" s="56">
        <f>Worksheet!AE176-Worksheet!T176</f>
        <v>1628.25</v>
      </c>
      <c r="K174" s="56"/>
      <c r="L174" s="56">
        <f>Worksheet!AO176</f>
        <v>2274.37</v>
      </c>
      <c r="M174" s="11"/>
      <c r="N174" s="56">
        <f>Worksheet!AT176</f>
        <v>36578.089999999997</v>
      </c>
      <c r="O174" s="56"/>
      <c r="P174" s="56">
        <f>Worksheet!AU176</f>
        <v>0</v>
      </c>
      <c r="Q174" s="56"/>
      <c r="R174" s="56">
        <f>Worksheet!AV176</f>
        <v>36578.089999999997</v>
      </c>
      <c r="S174" s="56"/>
      <c r="T174" s="56">
        <f t="shared" si="2"/>
        <v>1696.8399999999965</v>
      </c>
      <c r="U174" s="56"/>
      <c r="V174" s="56">
        <f>Worksheet!BF176</f>
        <v>2373.88</v>
      </c>
    </row>
    <row r="175" spans="1:22" x14ac:dyDescent="0.2">
      <c r="A175" s="7">
        <f>Worksheet!A177</f>
        <v>3600</v>
      </c>
      <c r="B175" s="48" t="str">
        <f>Worksheet!B177</f>
        <v>Le Mars</v>
      </c>
      <c r="D175" s="56">
        <f>Worksheet!AC177</f>
        <v>125747.44</v>
      </c>
      <c r="E175" s="56"/>
      <c r="F175" s="56">
        <f>Worksheet!AD177</f>
        <v>0</v>
      </c>
      <c r="G175" s="56"/>
      <c r="H175" s="56">
        <f>Worksheet!AE177</f>
        <v>125747.44</v>
      </c>
      <c r="I175" s="56"/>
      <c r="J175" s="56">
        <f>Worksheet!AE177-Worksheet!T177</f>
        <v>6450.4400000000023</v>
      </c>
      <c r="K175" s="56"/>
      <c r="L175" s="56">
        <f>Worksheet!AO177</f>
        <v>7955.91</v>
      </c>
      <c r="M175" s="11"/>
      <c r="N175" s="56">
        <f>Worksheet!AT177</f>
        <v>125373.23</v>
      </c>
      <c r="O175" s="56"/>
      <c r="P175" s="56">
        <f>Worksheet!AU177</f>
        <v>374.2100000000064</v>
      </c>
      <c r="Q175" s="56"/>
      <c r="R175" s="56">
        <f>Worksheet!AV177</f>
        <v>125747.44</v>
      </c>
      <c r="S175" s="56"/>
      <c r="T175" s="56">
        <f t="shared" si="2"/>
        <v>0</v>
      </c>
      <c r="U175" s="56"/>
      <c r="V175" s="56">
        <f>Worksheet!BF177</f>
        <v>7963.35</v>
      </c>
    </row>
    <row r="176" spans="1:22" x14ac:dyDescent="0.2">
      <c r="A176" s="7">
        <f>Worksheet!A178</f>
        <v>3609</v>
      </c>
      <c r="B176" s="57" t="str">
        <f>Worksheet!B178</f>
        <v>Lenox</v>
      </c>
      <c r="C176" s="11"/>
      <c r="D176" s="58">
        <f>Worksheet!AC178</f>
        <v>27930.27</v>
      </c>
      <c r="E176" s="58"/>
      <c r="F176" s="58">
        <f>Worksheet!AD178</f>
        <v>0</v>
      </c>
      <c r="G176" s="58"/>
      <c r="H176" s="58">
        <f>Worksheet!AE178</f>
        <v>27930.27</v>
      </c>
      <c r="I176" s="58"/>
      <c r="J176" s="58">
        <f>Worksheet!AE178-Worksheet!T178</f>
        <v>523.27000000000044</v>
      </c>
      <c r="K176" s="58"/>
      <c r="L176" s="58">
        <f>Worksheet!AO178</f>
        <v>1321.01</v>
      </c>
      <c r="M176" s="11"/>
      <c r="N176" s="58">
        <f>Worksheet!AT178</f>
        <v>29837.07</v>
      </c>
      <c r="O176" s="58"/>
      <c r="P176" s="58">
        <f>Worksheet!AU178</f>
        <v>0</v>
      </c>
      <c r="Q176" s="58"/>
      <c r="R176" s="58">
        <f>Worksheet!AV178</f>
        <v>29837.07</v>
      </c>
      <c r="S176" s="58"/>
      <c r="T176" s="58">
        <f t="shared" si="2"/>
        <v>1906.7999999999993</v>
      </c>
      <c r="U176" s="58"/>
      <c r="V176" s="58">
        <f>Worksheet!BF178</f>
        <v>1419.79</v>
      </c>
    </row>
    <row r="177" spans="1:22" x14ac:dyDescent="0.2">
      <c r="A177" s="7">
        <f>Worksheet!A179</f>
        <v>3645</v>
      </c>
      <c r="B177" s="48" t="str">
        <f>Worksheet!B179</f>
        <v>Lewis Central</v>
      </c>
      <c r="D177" s="56">
        <f>Worksheet!AC179</f>
        <v>158643.07</v>
      </c>
      <c r="E177" s="56"/>
      <c r="F177" s="56">
        <f>Worksheet!AD179</f>
        <v>0</v>
      </c>
      <c r="G177" s="56"/>
      <c r="H177" s="56">
        <f>Worksheet!AE179</f>
        <v>158643.07</v>
      </c>
      <c r="I177" s="56"/>
      <c r="J177" s="56">
        <f>Worksheet!AE179-Worksheet!T179</f>
        <v>6973.070000000007</v>
      </c>
      <c r="K177" s="56"/>
      <c r="L177" s="56">
        <f>Worksheet!AO179</f>
        <v>8667.7999999999993</v>
      </c>
      <c r="M177" s="11"/>
      <c r="N177" s="56">
        <f>Worksheet!AT179</f>
        <v>163654.29</v>
      </c>
      <c r="O177" s="56"/>
      <c r="P177" s="56">
        <f>Worksheet!AU179</f>
        <v>0</v>
      </c>
      <c r="Q177" s="56"/>
      <c r="R177" s="56">
        <f>Worksheet!AV179</f>
        <v>163654.29</v>
      </c>
      <c r="S177" s="56"/>
      <c r="T177" s="56">
        <f t="shared" si="2"/>
        <v>5011.2200000000012</v>
      </c>
      <c r="U177" s="56"/>
      <c r="V177" s="56">
        <f>Worksheet!BF179</f>
        <v>8989.2199999999993</v>
      </c>
    </row>
    <row r="178" spans="1:22" x14ac:dyDescent="0.2">
      <c r="A178" s="7">
        <f>Worksheet!A180</f>
        <v>3715</v>
      </c>
      <c r="B178" s="48" t="str">
        <f>Worksheet!B180</f>
        <v>Linn-Mar</v>
      </c>
      <c r="D178" s="56">
        <f>Worksheet!AC180</f>
        <v>384380.01</v>
      </c>
      <c r="E178" s="56"/>
      <c r="F178" s="56">
        <f>Worksheet!AD180</f>
        <v>0</v>
      </c>
      <c r="G178" s="56"/>
      <c r="H178" s="56">
        <f>Worksheet!AE180</f>
        <v>384380.01</v>
      </c>
      <c r="I178" s="56"/>
      <c r="J178" s="56">
        <f>Worksheet!AE180-Worksheet!T180</f>
        <v>24139.010000000009</v>
      </c>
      <c r="K178" s="56"/>
      <c r="L178" s="56">
        <f>Worksheet!AO180</f>
        <v>22326.240000000002</v>
      </c>
      <c r="M178" s="11"/>
      <c r="N178" s="56">
        <f>Worksheet!AT180</f>
        <v>407424.22</v>
      </c>
      <c r="O178" s="56"/>
      <c r="P178" s="56">
        <f>Worksheet!AU180</f>
        <v>0</v>
      </c>
      <c r="Q178" s="56"/>
      <c r="R178" s="56">
        <f>Worksheet!AV180</f>
        <v>407424.22</v>
      </c>
      <c r="S178" s="56"/>
      <c r="T178" s="56">
        <f t="shared" si="2"/>
        <v>23044.209999999963</v>
      </c>
      <c r="U178" s="56"/>
      <c r="V178" s="56">
        <f>Worksheet!BF180</f>
        <v>23658.86</v>
      </c>
    </row>
    <row r="179" spans="1:22" x14ac:dyDescent="0.2">
      <c r="A179" s="7">
        <f>Worksheet!A181</f>
        <v>3744</v>
      </c>
      <c r="B179" s="48" t="str">
        <f>Worksheet!B181</f>
        <v>Lisbon</v>
      </c>
      <c r="D179" s="56">
        <f>Worksheet!AC181</f>
        <v>33640.03</v>
      </c>
      <c r="E179" s="56"/>
      <c r="F179" s="56">
        <f>Worksheet!AD181</f>
        <v>0</v>
      </c>
      <c r="G179" s="56"/>
      <c r="H179" s="56">
        <f>Worksheet!AE181</f>
        <v>33640.03</v>
      </c>
      <c r="I179" s="56"/>
      <c r="J179" s="56">
        <f>Worksheet!AE181-Worksheet!T181</f>
        <v>2504.0299999999988</v>
      </c>
      <c r="K179" s="56"/>
      <c r="L179" s="56">
        <f>Worksheet!AO181</f>
        <v>2144.34</v>
      </c>
      <c r="M179" s="11"/>
      <c r="N179" s="56">
        <f>Worksheet!AT181</f>
        <v>34239.56</v>
      </c>
      <c r="O179" s="56"/>
      <c r="P179" s="56">
        <f>Worksheet!AU181</f>
        <v>0</v>
      </c>
      <c r="Q179" s="56"/>
      <c r="R179" s="56">
        <f>Worksheet!AV181</f>
        <v>34239.56</v>
      </c>
      <c r="S179" s="56"/>
      <c r="T179" s="56">
        <f t="shared" si="2"/>
        <v>599.52999999999884</v>
      </c>
      <c r="U179" s="56"/>
      <c r="V179" s="56">
        <f>Worksheet!BF181</f>
        <v>2177.21</v>
      </c>
    </row>
    <row r="180" spans="1:22" x14ac:dyDescent="0.2">
      <c r="A180" s="7">
        <f>Worksheet!A182</f>
        <v>3798</v>
      </c>
      <c r="B180" s="48" t="str">
        <f>Worksheet!B182</f>
        <v>Logan-Magnolia</v>
      </c>
      <c r="D180" s="56">
        <f>Worksheet!AC182</f>
        <v>34339.15</v>
      </c>
      <c r="E180" s="56"/>
      <c r="F180" s="56">
        <f>Worksheet!AD182</f>
        <v>0</v>
      </c>
      <c r="G180" s="56"/>
      <c r="H180" s="56">
        <f>Worksheet!AE182</f>
        <v>34339.15</v>
      </c>
      <c r="I180" s="56"/>
      <c r="J180" s="56">
        <f>Worksheet!AE182-Worksheet!T182</f>
        <v>1001.1500000000015</v>
      </c>
      <c r="K180" s="56"/>
      <c r="L180" s="56">
        <f>Worksheet!AO182</f>
        <v>1882.65</v>
      </c>
      <c r="M180" s="11"/>
      <c r="N180" s="56">
        <f>Worksheet!AT182</f>
        <v>34252.57</v>
      </c>
      <c r="O180" s="56"/>
      <c r="P180" s="56">
        <f>Worksheet!AU182</f>
        <v>86.580000000001746</v>
      </c>
      <c r="Q180" s="56"/>
      <c r="R180" s="56">
        <f>Worksheet!AV182</f>
        <v>34339.15</v>
      </c>
      <c r="S180" s="56"/>
      <c r="T180" s="56">
        <f t="shared" si="2"/>
        <v>0</v>
      </c>
      <c r="U180" s="56"/>
      <c r="V180" s="56">
        <f>Worksheet!BF182</f>
        <v>1893.12</v>
      </c>
    </row>
    <row r="181" spans="1:22" x14ac:dyDescent="0.2">
      <c r="A181" s="7">
        <f>Worksheet!A183</f>
        <v>3816</v>
      </c>
      <c r="B181" s="57" t="str">
        <f>Worksheet!B183</f>
        <v>Lone Tree</v>
      </c>
      <c r="C181" s="11"/>
      <c r="D181" s="58">
        <f>Worksheet!AC183</f>
        <v>26594.26</v>
      </c>
      <c r="E181" s="58"/>
      <c r="F181" s="58">
        <f>Worksheet!AD183</f>
        <v>0</v>
      </c>
      <c r="G181" s="58"/>
      <c r="H181" s="58">
        <f>Worksheet!AE183</f>
        <v>26594.26</v>
      </c>
      <c r="I181" s="58"/>
      <c r="J181" s="58">
        <f>Worksheet!AE183-Worksheet!T183</f>
        <v>1597.2599999999984</v>
      </c>
      <c r="K181" s="58"/>
      <c r="L181" s="58">
        <f>Worksheet!AO183</f>
        <v>1419.44</v>
      </c>
      <c r="M181" s="11"/>
      <c r="N181" s="58">
        <f>Worksheet!AT183</f>
        <v>28064.400000000001</v>
      </c>
      <c r="O181" s="58"/>
      <c r="P181" s="58">
        <f>Worksheet!AU183</f>
        <v>0</v>
      </c>
      <c r="Q181" s="58"/>
      <c r="R181" s="58">
        <f>Worksheet!AV183</f>
        <v>28064.400000000001</v>
      </c>
      <c r="S181" s="58"/>
      <c r="T181" s="58">
        <f t="shared" si="2"/>
        <v>1470.1400000000031</v>
      </c>
      <c r="U181" s="58"/>
      <c r="V181" s="58">
        <f>Worksheet!BF183</f>
        <v>1504.06</v>
      </c>
    </row>
    <row r="182" spans="1:22" x14ac:dyDescent="0.2">
      <c r="A182" s="7">
        <f>Worksheet!A184</f>
        <v>3841</v>
      </c>
      <c r="B182" s="48" t="str">
        <f>Worksheet!B184</f>
        <v>Louisa-Muscatine</v>
      </c>
      <c r="D182" s="56">
        <f>Worksheet!AC184</f>
        <v>51747.61</v>
      </c>
      <c r="E182" s="56"/>
      <c r="F182" s="56">
        <f>Worksheet!AD184</f>
        <v>0</v>
      </c>
      <c r="G182" s="56"/>
      <c r="H182" s="56">
        <f>Worksheet!AE184</f>
        <v>51747.61</v>
      </c>
      <c r="I182" s="56"/>
      <c r="J182" s="56">
        <f>Worksheet!AE184-Worksheet!T184</f>
        <v>1581.6100000000006</v>
      </c>
      <c r="K182" s="56"/>
      <c r="L182" s="56">
        <f>Worksheet!AO184</f>
        <v>2462.62</v>
      </c>
      <c r="M182" s="11"/>
      <c r="N182" s="56">
        <f>Worksheet!AT184</f>
        <v>48259.66</v>
      </c>
      <c r="O182" s="56"/>
      <c r="P182" s="56">
        <f>Worksheet!AU184</f>
        <v>3487.9499999999971</v>
      </c>
      <c r="Q182" s="56"/>
      <c r="R182" s="56">
        <f>Worksheet!AV184</f>
        <v>51747.61</v>
      </c>
      <c r="S182" s="56"/>
      <c r="T182" s="56">
        <f t="shared" si="2"/>
        <v>0</v>
      </c>
      <c r="U182" s="56"/>
      <c r="V182" s="56">
        <f>Worksheet!BF184</f>
        <v>2462.62</v>
      </c>
    </row>
    <row r="183" spans="1:22" x14ac:dyDescent="0.2">
      <c r="A183" s="7">
        <f>Worksheet!A185</f>
        <v>3897</v>
      </c>
      <c r="B183" s="48" t="str">
        <f>Worksheet!B185</f>
        <v>LuVerne</v>
      </c>
      <c r="D183" s="56">
        <f>Worksheet!AC185</f>
        <v>4974.2</v>
      </c>
      <c r="E183" s="56"/>
      <c r="F183" s="56">
        <f>Worksheet!AD185</f>
        <v>0</v>
      </c>
      <c r="G183" s="56"/>
      <c r="H183" s="56">
        <f>Worksheet!AE185</f>
        <v>4974.2</v>
      </c>
      <c r="I183" s="56"/>
      <c r="J183" s="56">
        <f>Worksheet!AE185-Worksheet!T185</f>
        <v>683.19999999999982</v>
      </c>
      <c r="K183" s="56"/>
      <c r="L183" s="56">
        <f>Worksheet!AO185</f>
        <v>301.29000000000002</v>
      </c>
      <c r="M183" s="11"/>
      <c r="N183" s="56">
        <f>Worksheet!AT185</f>
        <v>4345.6400000000003</v>
      </c>
      <c r="O183" s="56"/>
      <c r="P183" s="56">
        <f>Worksheet!AU185</f>
        <v>628.55999999999949</v>
      </c>
      <c r="Q183" s="56"/>
      <c r="R183" s="56">
        <f>Worksheet!AV185</f>
        <v>4974.2</v>
      </c>
      <c r="S183" s="56"/>
      <c r="T183" s="56">
        <f t="shared" si="2"/>
        <v>0</v>
      </c>
      <c r="U183" s="56"/>
      <c r="V183" s="56">
        <f>Worksheet!BF185</f>
        <v>301.29000000000002</v>
      </c>
    </row>
    <row r="184" spans="1:22" x14ac:dyDescent="0.2">
      <c r="A184" s="7">
        <f>Worksheet!A186</f>
        <v>3906</v>
      </c>
      <c r="B184" s="48" t="str">
        <f>Worksheet!B186</f>
        <v>Lynnville-Sully</v>
      </c>
      <c r="D184" s="56">
        <f>Worksheet!AC186</f>
        <v>23794.68</v>
      </c>
      <c r="E184" s="56"/>
      <c r="F184" s="56">
        <f>Worksheet!AD186</f>
        <v>0</v>
      </c>
      <c r="G184" s="56"/>
      <c r="H184" s="56">
        <f>Worksheet!AE186</f>
        <v>23794.68</v>
      </c>
      <c r="I184" s="56"/>
      <c r="J184" s="56">
        <f>Worksheet!AE186-Worksheet!T186</f>
        <v>486.68000000000029</v>
      </c>
      <c r="K184" s="56"/>
      <c r="L184" s="56">
        <f>Worksheet!AO186</f>
        <v>1310.32</v>
      </c>
      <c r="M184" s="11"/>
      <c r="N184" s="56">
        <f>Worksheet!AT186</f>
        <v>24806.13</v>
      </c>
      <c r="O184" s="56"/>
      <c r="P184" s="56">
        <f>Worksheet!AU186</f>
        <v>0</v>
      </c>
      <c r="Q184" s="56"/>
      <c r="R184" s="56">
        <f>Worksheet!AV186</f>
        <v>24806.13</v>
      </c>
      <c r="S184" s="56"/>
      <c r="T184" s="56">
        <f t="shared" si="2"/>
        <v>1011.4500000000007</v>
      </c>
      <c r="U184" s="56"/>
      <c r="V184" s="56">
        <f>Worksheet!BF186</f>
        <v>1370.22</v>
      </c>
    </row>
    <row r="185" spans="1:22" x14ac:dyDescent="0.2">
      <c r="A185" s="7">
        <f>Worksheet!A187</f>
        <v>4419</v>
      </c>
      <c r="B185" s="48" t="str">
        <f>Worksheet!B187</f>
        <v>MFL MarMac</v>
      </c>
      <c r="D185" s="56">
        <f>Worksheet!AC187</f>
        <v>53860.05</v>
      </c>
      <c r="E185" s="56"/>
      <c r="F185" s="56">
        <f>Worksheet!AD187</f>
        <v>0</v>
      </c>
      <c r="G185" s="56"/>
      <c r="H185" s="56">
        <f>Worksheet!AE187</f>
        <v>53860.05</v>
      </c>
      <c r="I185" s="56"/>
      <c r="J185" s="56">
        <f>Worksheet!AE187-Worksheet!T187</f>
        <v>698.05000000000291</v>
      </c>
      <c r="K185" s="56"/>
      <c r="L185" s="56">
        <f>Worksheet!AO187</f>
        <v>2698.49</v>
      </c>
      <c r="M185" s="11"/>
      <c r="N185" s="56">
        <f>Worksheet!AT187</f>
        <v>53928.7</v>
      </c>
      <c r="O185" s="56"/>
      <c r="P185" s="56">
        <f>Worksheet!AU187</f>
        <v>0</v>
      </c>
      <c r="Q185" s="56"/>
      <c r="R185" s="56">
        <f>Worksheet!AV187</f>
        <v>53928.7</v>
      </c>
      <c r="S185" s="56"/>
      <c r="T185" s="56">
        <f t="shared" si="2"/>
        <v>68.649999999994179</v>
      </c>
      <c r="U185" s="56"/>
      <c r="V185" s="56">
        <f>Worksheet!BF187</f>
        <v>2732.52</v>
      </c>
    </row>
    <row r="186" spans="1:22" x14ac:dyDescent="0.2">
      <c r="A186" s="7">
        <f>Worksheet!A188</f>
        <v>4149</v>
      </c>
      <c r="B186" s="57" t="str">
        <f>Worksheet!B188</f>
        <v>MOC-Floyd Valley</v>
      </c>
      <c r="C186" s="11"/>
      <c r="D186" s="58">
        <f>Worksheet!AC188</f>
        <v>85286.12</v>
      </c>
      <c r="E186" s="58"/>
      <c r="F186" s="58">
        <f>Worksheet!AD188</f>
        <v>0</v>
      </c>
      <c r="G186" s="58"/>
      <c r="H186" s="58">
        <f>Worksheet!AE188</f>
        <v>85286.12</v>
      </c>
      <c r="I186" s="58"/>
      <c r="J186" s="58">
        <f>Worksheet!AE188-Worksheet!T188</f>
        <v>3223.1199999999953</v>
      </c>
      <c r="K186" s="58"/>
      <c r="L186" s="58">
        <f>Worksheet!AO188</f>
        <v>4995.2700000000004</v>
      </c>
      <c r="M186" s="11"/>
      <c r="N186" s="58">
        <f>Worksheet!AT188</f>
        <v>91859.61</v>
      </c>
      <c r="O186" s="58"/>
      <c r="P186" s="58">
        <f>Worksheet!AU188</f>
        <v>0</v>
      </c>
      <c r="Q186" s="58"/>
      <c r="R186" s="58">
        <f>Worksheet!AV188</f>
        <v>91859.61</v>
      </c>
      <c r="S186" s="58"/>
      <c r="T186" s="58">
        <f t="shared" si="2"/>
        <v>6573.4900000000052</v>
      </c>
      <c r="U186" s="58"/>
      <c r="V186" s="58">
        <f>Worksheet!BF188</f>
        <v>5367.6</v>
      </c>
    </row>
    <row r="187" spans="1:22" x14ac:dyDescent="0.2">
      <c r="A187" s="7">
        <f>Worksheet!A189</f>
        <v>3942</v>
      </c>
      <c r="B187" s="48" t="str">
        <f>Worksheet!B189</f>
        <v>Madrid</v>
      </c>
      <c r="D187" s="56">
        <f>Worksheet!AC189</f>
        <v>39315.22</v>
      </c>
      <c r="E187" s="56"/>
      <c r="F187" s="56">
        <f>Worksheet!AD189</f>
        <v>0</v>
      </c>
      <c r="G187" s="56"/>
      <c r="H187" s="56">
        <f>Worksheet!AE189</f>
        <v>39315.22</v>
      </c>
      <c r="I187" s="56"/>
      <c r="J187" s="56">
        <f>Worksheet!AE189-Worksheet!T189</f>
        <v>2492.2200000000012</v>
      </c>
      <c r="K187" s="56"/>
      <c r="L187" s="56">
        <f>Worksheet!AO189</f>
        <v>2031.49</v>
      </c>
      <c r="M187" s="11"/>
      <c r="N187" s="56">
        <f>Worksheet!AT189</f>
        <v>42222.14</v>
      </c>
      <c r="O187" s="56"/>
      <c r="P187" s="56">
        <f>Worksheet!AU189</f>
        <v>0</v>
      </c>
      <c r="Q187" s="56"/>
      <c r="R187" s="56">
        <f>Worksheet!AV189</f>
        <v>42222.14</v>
      </c>
      <c r="S187" s="56"/>
      <c r="T187" s="56">
        <f t="shared" si="2"/>
        <v>2906.9199999999983</v>
      </c>
      <c r="U187" s="56"/>
      <c r="V187" s="56">
        <f>Worksheet!BF189</f>
        <v>2188.66</v>
      </c>
    </row>
    <row r="188" spans="1:22" x14ac:dyDescent="0.2">
      <c r="A188" s="7">
        <f>Worksheet!A190</f>
        <v>4023</v>
      </c>
      <c r="B188" s="48" t="str">
        <f>Worksheet!B190</f>
        <v>Manson Northwest Webster</v>
      </c>
      <c r="D188" s="56">
        <f>Worksheet!AC190</f>
        <v>38975.29</v>
      </c>
      <c r="E188" s="56"/>
      <c r="F188" s="56">
        <f>Worksheet!AD190</f>
        <v>0</v>
      </c>
      <c r="G188" s="56"/>
      <c r="H188" s="56">
        <f>Worksheet!AE190</f>
        <v>38975.29</v>
      </c>
      <c r="I188" s="56"/>
      <c r="J188" s="56">
        <f>Worksheet!AE190-Worksheet!T190</f>
        <v>2754.2900000000009</v>
      </c>
      <c r="K188" s="56"/>
      <c r="L188" s="56">
        <f>Worksheet!AO190</f>
        <v>2418.27</v>
      </c>
      <c r="M188" s="11"/>
      <c r="N188" s="56">
        <f>Worksheet!AT190</f>
        <v>36669.69</v>
      </c>
      <c r="O188" s="56"/>
      <c r="P188" s="56">
        <f>Worksheet!AU190</f>
        <v>2305.5999999999985</v>
      </c>
      <c r="Q188" s="56"/>
      <c r="R188" s="56">
        <f>Worksheet!AV190</f>
        <v>38975.29</v>
      </c>
      <c r="S188" s="56"/>
      <c r="T188" s="56">
        <f t="shared" si="2"/>
        <v>0</v>
      </c>
      <c r="U188" s="56"/>
      <c r="V188" s="56">
        <f>Worksheet!BF190</f>
        <v>2418.27</v>
      </c>
    </row>
    <row r="189" spans="1:22" x14ac:dyDescent="0.2">
      <c r="A189" s="7">
        <f>Worksheet!A191</f>
        <v>4033</v>
      </c>
      <c r="B189" s="48" t="str">
        <f>Worksheet!B191</f>
        <v>Maple Valley-Anthon Oto</v>
      </c>
      <c r="D189" s="56">
        <f>Worksheet!AC191</f>
        <v>39744.58</v>
      </c>
      <c r="E189" s="56"/>
      <c r="F189" s="56">
        <f>Worksheet!AD191</f>
        <v>0</v>
      </c>
      <c r="G189" s="56"/>
      <c r="H189" s="56">
        <f>Worksheet!AE191</f>
        <v>39744.58</v>
      </c>
      <c r="I189" s="56"/>
      <c r="J189" s="56">
        <f>Worksheet!AE191-Worksheet!T191</f>
        <v>809.58000000000175</v>
      </c>
      <c r="K189" s="56"/>
      <c r="L189" s="56">
        <f>Worksheet!AO191</f>
        <v>2662.16</v>
      </c>
      <c r="M189" s="11"/>
      <c r="N189" s="56">
        <f>Worksheet!AT191</f>
        <v>37809.43</v>
      </c>
      <c r="O189" s="56"/>
      <c r="P189" s="56">
        <f>Worksheet!AU191</f>
        <v>1935.1500000000015</v>
      </c>
      <c r="Q189" s="56"/>
      <c r="R189" s="56">
        <f>Worksheet!AV191</f>
        <v>39744.58</v>
      </c>
      <c r="S189" s="56"/>
      <c r="T189" s="56">
        <f t="shared" si="2"/>
        <v>0</v>
      </c>
      <c r="U189" s="56"/>
      <c r="V189" s="56">
        <f>Worksheet!BF191</f>
        <v>2662.16</v>
      </c>
    </row>
    <row r="190" spans="1:22" x14ac:dyDescent="0.2">
      <c r="A190" s="7">
        <f>Worksheet!A192</f>
        <v>4041</v>
      </c>
      <c r="B190" s="48" t="str">
        <f>Worksheet!B192</f>
        <v>Maquoketa</v>
      </c>
      <c r="D190" s="56">
        <f>Worksheet!AC192</f>
        <v>91844.59</v>
      </c>
      <c r="E190" s="56"/>
      <c r="F190" s="56">
        <f>Worksheet!AD192</f>
        <v>0</v>
      </c>
      <c r="G190" s="56"/>
      <c r="H190" s="56">
        <f>Worksheet!AE192</f>
        <v>91844.59</v>
      </c>
      <c r="I190" s="56"/>
      <c r="J190" s="56">
        <f>Worksheet!AE192-Worksheet!T192</f>
        <v>1538.5899999999965</v>
      </c>
      <c r="K190" s="56"/>
      <c r="L190" s="56">
        <f>Worksheet!AO192</f>
        <v>4746.1099999999997</v>
      </c>
      <c r="M190" s="11"/>
      <c r="N190" s="56">
        <f>Worksheet!AT192</f>
        <v>93193.45</v>
      </c>
      <c r="O190" s="56"/>
      <c r="P190" s="56">
        <f>Worksheet!AU192</f>
        <v>0</v>
      </c>
      <c r="Q190" s="56"/>
      <c r="R190" s="56">
        <f>Worksheet!AV192</f>
        <v>93193.45</v>
      </c>
      <c r="S190" s="56"/>
      <c r="T190" s="56">
        <f t="shared" si="2"/>
        <v>1348.8600000000006</v>
      </c>
      <c r="U190" s="56"/>
      <c r="V190" s="56">
        <f>Worksheet!BF192</f>
        <v>4878.45</v>
      </c>
    </row>
    <row r="191" spans="1:22" x14ac:dyDescent="0.2">
      <c r="A191" s="7">
        <f>Worksheet!A193</f>
        <v>4043</v>
      </c>
      <c r="B191" s="57" t="str">
        <f>Worksheet!B193</f>
        <v>Maquoketa Valley</v>
      </c>
      <c r="C191" s="11"/>
      <c r="D191" s="58">
        <f>Worksheet!AC193</f>
        <v>43594.51</v>
      </c>
      <c r="E191" s="58"/>
      <c r="F191" s="58">
        <f>Worksheet!AD193</f>
        <v>0</v>
      </c>
      <c r="G191" s="58"/>
      <c r="H191" s="58">
        <f>Worksheet!AE193</f>
        <v>43594.51</v>
      </c>
      <c r="I191" s="58"/>
      <c r="J191" s="58">
        <f>Worksheet!AE193-Worksheet!T193</f>
        <v>1514.510000000002</v>
      </c>
      <c r="K191" s="58"/>
      <c r="L191" s="58">
        <f>Worksheet!AO193</f>
        <v>2429.79</v>
      </c>
      <c r="M191" s="11"/>
      <c r="N191" s="58">
        <f>Worksheet!AT193</f>
        <v>40844.07</v>
      </c>
      <c r="O191" s="58"/>
      <c r="P191" s="58">
        <f>Worksheet!AU193</f>
        <v>2750.4400000000023</v>
      </c>
      <c r="Q191" s="58"/>
      <c r="R191" s="58">
        <f>Worksheet!AV193</f>
        <v>43594.51</v>
      </c>
      <c r="S191" s="58"/>
      <c r="T191" s="58">
        <f t="shared" si="2"/>
        <v>0</v>
      </c>
      <c r="U191" s="58"/>
      <c r="V191" s="58">
        <f>Worksheet!BF193</f>
        <v>2429.79</v>
      </c>
    </row>
    <row r="192" spans="1:22" x14ac:dyDescent="0.2">
      <c r="A192" s="7">
        <f>Worksheet!A194</f>
        <v>4068</v>
      </c>
      <c r="B192" s="48" t="str">
        <f>Worksheet!B194</f>
        <v>Marcus-Meriden-Cleghorn</v>
      </c>
      <c r="D192" s="56">
        <f>Worksheet!AC194</f>
        <v>27363.87</v>
      </c>
      <c r="E192" s="56"/>
      <c r="F192" s="56">
        <f>Worksheet!AD194</f>
        <v>0</v>
      </c>
      <c r="G192" s="56"/>
      <c r="H192" s="56">
        <f>Worksheet!AE194</f>
        <v>27363.87</v>
      </c>
      <c r="I192" s="56"/>
      <c r="J192" s="56">
        <f>Worksheet!AE194-Worksheet!T194</f>
        <v>1213.869999999999</v>
      </c>
      <c r="K192" s="56"/>
      <c r="L192" s="56">
        <f>Worksheet!AO194</f>
        <v>1714.44</v>
      </c>
      <c r="M192" s="11"/>
      <c r="N192" s="56">
        <f>Worksheet!AT194</f>
        <v>26250.62</v>
      </c>
      <c r="O192" s="56"/>
      <c r="P192" s="56">
        <f>Worksheet!AU194</f>
        <v>1113.25</v>
      </c>
      <c r="Q192" s="56"/>
      <c r="R192" s="56">
        <f>Worksheet!AV194</f>
        <v>27363.87</v>
      </c>
      <c r="S192" s="56"/>
      <c r="T192" s="56">
        <f t="shared" si="2"/>
        <v>0</v>
      </c>
      <c r="U192" s="56"/>
      <c r="V192" s="56">
        <f>Worksheet!BF194</f>
        <v>1714.44</v>
      </c>
    </row>
    <row r="193" spans="1:22" x14ac:dyDescent="0.2">
      <c r="A193" s="7">
        <f>Worksheet!A195</f>
        <v>4086</v>
      </c>
      <c r="B193" s="48" t="str">
        <f>Worksheet!B195</f>
        <v>Marion Independent</v>
      </c>
      <c r="D193" s="56">
        <f>Worksheet!AC195</f>
        <v>125538.34</v>
      </c>
      <c r="E193" s="56"/>
      <c r="F193" s="56">
        <f>Worksheet!AD195</f>
        <v>0</v>
      </c>
      <c r="G193" s="56"/>
      <c r="H193" s="56">
        <f>Worksheet!AE195</f>
        <v>125538.34</v>
      </c>
      <c r="I193" s="56"/>
      <c r="J193" s="56">
        <f>Worksheet!AE195-Worksheet!T195</f>
        <v>4383.3399999999965</v>
      </c>
      <c r="K193" s="56"/>
      <c r="L193" s="56">
        <f>Worksheet!AO195</f>
        <v>6198.83</v>
      </c>
      <c r="M193" s="11"/>
      <c r="N193" s="56">
        <f>Worksheet!AT195</f>
        <v>134106.62</v>
      </c>
      <c r="O193" s="56"/>
      <c r="P193" s="56">
        <f>Worksheet!AU195</f>
        <v>0</v>
      </c>
      <c r="Q193" s="56"/>
      <c r="R193" s="56">
        <f>Worksheet!AV195</f>
        <v>134106.62</v>
      </c>
      <c r="S193" s="56"/>
      <c r="T193" s="56">
        <f t="shared" si="2"/>
        <v>8568.2799999999988</v>
      </c>
      <c r="U193" s="56"/>
      <c r="V193" s="56">
        <f>Worksheet!BF195</f>
        <v>6656.14</v>
      </c>
    </row>
    <row r="194" spans="1:22" x14ac:dyDescent="0.2">
      <c r="A194" s="7">
        <f>Worksheet!A196</f>
        <v>4104</v>
      </c>
      <c r="B194" s="48" t="str">
        <f>Worksheet!B196</f>
        <v>Marshalltown</v>
      </c>
      <c r="D194" s="56">
        <f>Worksheet!AC196</f>
        <v>308459.5</v>
      </c>
      <c r="E194" s="56"/>
      <c r="F194" s="56">
        <f>Worksheet!AD196</f>
        <v>0</v>
      </c>
      <c r="G194" s="56"/>
      <c r="H194" s="56">
        <f>Worksheet!AE196</f>
        <v>308459.5</v>
      </c>
      <c r="I194" s="56"/>
      <c r="J194" s="56">
        <f>Worksheet!AE196-Worksheet!T196</f>
        <v>11802.5</v>
      </c>
      <c r="K194" s="56"/>
      <c r="L194" s="56">
        <f>Worksheet!AO196</f>
        <v>24768.59</v>
      </c>
      <c r="M194" s="11"/>
      <c r="N194" s="56">
        <f>Worksheet!AT196</f>
        <v>322990.05</v>
      </c>
      <c r="O194" s="56"/>
      <c r="P194" s="56">
        <f>Worksheet!AU196</f>
        <v>0</v>
      </c>
      <c r="Q194" s="56"/>
      <c r="R194" s="56">
        <f>Worksheet!AV196</f>
        <v>322990.05</v>
      </c>
      <c r="S194" s="56"/>
      <c r="T194" s="56">
        <f t="shared" si="2"/>
        <v>14530.549999999988</v>
      </c>
      <c r="U194" s="56"/>
      <c r="V194" s="56">
        <f>Worksheet!BF196</f>
        <v>25697.439999999999</v>
      </c>
    </row>
    <row r="195" spans="1:22" x14ac:dyDescent="0.2">
      <c r="A195" s="7">
        <f>Worksheet!A197</f>
        <v>4122</v>
      </c>
      <c r="B195" s="48" t="str">
        <f>Worksheet!B197</f>
        <v>Martensdale-St Marys</v>
      </c>
      <c r="D195" s="56">
        <f>Worksheet!AC197</f>
        <v>26920.720000000001</v>
      </c>
      <c r="E195" s="56"/>
      <c r="F195" s="56">
        <f>Worksheet!AD197</f>
        <v>0</v>
      </c>
      <c r="G195" s="56"/>
      <c r="H195" s="56">
        <f>Worksheet!AE197</f>
        <v>26920.720000000001</v>
      </c>
      <c r="I195" s="56"/>
      <c r="J195" s="56">
        <f>Worksheet!AE197-Worksheet!T197</f>
        <v>1301.7200000000012</v>
      </c>
      <c r="K195" s="56"/>
      <c r="L195" s="56">
        <f>Worksheet!AO197</f>
        <v>1651.81</v>
      </c>
      <c r="M195" s="11"/>
      <c r="N195" s="56">
        <f>Worksheet!AT197</f>
        <v>27724.57</v>
      </c>
      <c r="O195" s="56"/>
      <c r="P195" s="56">
        <f>Worksheet!AU197</f>
        <v>0</v>
      </c>
      <c r="Q195" s="56"/>
      <c r="R195" s="56">
        <f>Worksheet!AV197</f>
        <v>27724.57</v>
      </c>
      <c r="S195" s="56"/>
      <c r="T195" s="56">
        <f t="shared" si="2"/>
        <v>803.84999999999854</v>
      </c>
      <c r="U195" s="56"/>
      <c r="V195" s="56">
        <f>Worksheet!BF197</f>
        <v>1704.3</v>
      </c>
    </row>
    <row r="196" spans="1:22" x14ac:dyDescent="0.2">
      <c r="A196" s="7">
        <f>Worksheet!A198</f>
        <v>4131</v>
      </c>
      <c r="B196" s="57" t="str">
        <f>Worksheet!B198</f>
        <v>Mason City</v>
      </c>
      <c r="C196" s="11"/>
      <c r="D196" s="58">
        <f>Worksheet!AC198</f>
        <v>234668.82</v>
      </c>
      <c r="E196" s="58"/>
      <c r="F196" s="58">
        <f>Worksheet!AD198</f>
        <v>0</v>
      </c>
      <c r="G196" s="58"/>
      <c r="H196" s="58">
        <f>Worksheet!AE198</f>
        <v>234668.82</v>
      </c>
      <c r="I196" s="58"/>
      <c r="J196" s="58">
        <f>Worksheet!AE198-Worksheet!T198</f>
        <v>6055.820000000007</v>
      </c>
      <c r="K196" s="58"/>
      <c r="L196" s="58">
        <f>Worksheet!AO198</f>
        <v>17943.03</v>
      </c>
      <c r="M196" s="11"/>
      <c r="N196" s="58">
        <f>Worksheet!AT198</f>
        <v>242039.2</v>
      </c>
      <c r="O196" s="58"/>
      <c r="P196" s="58">
        <f>Worksheet!AU198</f>
        <v>0</v>
      </c>
      <c r="Q196" s="58"/>
      <c r="R196" s="58">
        <f>Worksheet!AV198</f>
        <v>242039.2</v>
      </c>
      <c r="S196" s="58"/>
      <c r="T196" s="58">
        <f t="shared" si="2"/>
        <v>7370.3800000000047</v>
      </c>
      <c r="U196" s="58"/>
      <c r="V196" s="58">
        <f>Worksheet!BF198</f>
        <v>18424.439999999999</v>
      </c>
    </row>
    <row r="197" spans="1:22" x14ac:dyDescent="0.2">
      <c r="A197" s="7">
        <f>Worksheet!A199</f>
        <v>4203</v>
      </c>
      <c r="B197" s="48" t="str">
        <f>Worksheet!B199</f>
        <v>Mediapolis</v>
      </c>
      <c r="D197" s="56">
        <f>Worksheet!AC199</f>
        <v>40060.870000000003</v>
      </c>
      <c r="E197" s="56"/>
      <c r="F197" s="56">
        <f>Worksheet!AD199</f>
        <v>1596.1299999999974</v>
      </c>
      <c r="G197" s="56"/>
      <c r="H197" s="56">
        <f>Worksheet!AE199</f>
        <v>41657</v>
      </c>
      <c r="I197" s="56"/>
      <c r="J197" s="56">
        <f>Worksheet!AE199-Worksheet!T199</f>
        <v>0</v>
      </c>
      <c r="K197" s="56"/>
      <c r="L197" s="56">
        <f>Worksheet!AO199</f>
        <v>2599</v>
      </c>
      <c r="M197" s="11"/>
      <c r="N197" s="56">
        <f>Worksheet!AT199</f>
        <v>43362.89</v>
      </c>
      <c r="O197" s="56"/>
      <c r="P197" s="56">
        <f>Worksheet!AU199</f>
        <v>0</v>
      </c>
      <c r="Q197" s="56"/>
      <c r="R197" s="56">
        <f>Worksheet!AV199</f>
        <v>43362.89</v>
      </c>
      <c r="S197" s="56"/>
      <c r="T197" s="56">
        <f t="shared" si="2"/>
        <v>1705.8899999999994</v>
      </c>
      <c r="U197" s="56"/>
      <c r="V197" s="56">
        <f>Worksheet!BF199</f>
        <v>2673.48</v>
      </c>
    </row>
    <row r="198" spans="1:22" x14ac:dyDescent="0.2">
      <c r="A198" s="7">
        <f>Worksheet!A200</f>
        <v>4212</v>
      </c>
      <c r="B198" s="48" t="str">
        <f>Worksheet!B200</f>
        <v>Melcher-Dallas</v>
      </c>
      <c r="D198" s="56">
        <f>Worksheet!AC200</f>
        <v>20371.05</v>
      </c>
      <c r="E198" s="56"/>
      <c r="F198" s="56">
        <f>Worksheet!AD200</f>
        <v>0</v>
      </c>
      <c r="G198" s="56"/>
      <c r="H198" s="56">
        <f>Worksheet!AE200</f>
        <v>20371.05</v>
      </c>
      <c r="I198" s="56"/>
      <c r="J198" s="56">
        <f>Worksheet!AE200-Worksheet!T200</f>
        <v>1971.0499999999993</v>
      </c>
      <c r="K198" s="56"/>
      <c r="L198" s="56">
        <f>Worksheet!AO200</f>
        <v>986.29</v>
      </c>
      <c r="M198" s="11"/>
      <c r="N198" s="56">
        <f>Worksheet!AT200</f>
        <v>16905.68</v>
      </c>
      <c r="O198" s="56"/>
      <c r="P198" s="56">
        <f>Worksheet!AU200</f>
        <v>3465.369999999999</v>
      </c>
      <c r="Q198" s="56"/>
      <c r="R198" s="56">
        <f>Worksheet!AV200</f>
        <v>20371.05</v>
      </c>
      <c r="S198" s="56"/>
      <c r="T198" s="56">
        <f t="shared" si="2"/>
        <v>0</v>
      </c>
      <c r="U198" s="56"/>
      <c r="V198" s="56">
        <f>Worksheet!BF200</f>
        <v>986.29</v>
      </c>
    </row>
    <row r="199" spans="1:22" x14ac:dyDescent="0.2">
      <c r="A199" s="7">
        <f>Worksheet!A201</f>
        <v>4271</v>
      </c>
      <c r="B199" s="48" t="str">
        <f>Worksheet!B201</f>
        <v>Mid-Prairie</v>
      </c>
      <c r="D199" s="56">
        <f>Worksheet!AC201</f>
        <v>73618.95</v>
      </c>
      <c r="E199" s="56"/>
      <c r="F199" s="56">
        <f>Worksheet!AD201</f>
        <v>0</v>
      </c>
      <c r="G199" s="56"/>
      <c r="H199" s="56">
        <f>Worksheet!AE201</f>
        <v>73618.95</v>
      </c>
      <c r="I199" s="56"/>
      <c r="J199" s="56">
        <f>Worksheet!AE201-Worksheet!T201</f>
        <v>5580.9499999999971</v>
      </c>
      <c r="K199" s="56"/>
      <c r="L199" s="56">
        <f>Worksheet!AO201</f>
        <v>4101.7</v>
      </c>
      <c r="M199" s="11"/>
      <c r="N199" s="56">
        <f>Worksheet!AT201</f>
        <v>74301.600000000006</v>
      </c>
      <c r="O199" s="56"/>
      <c r="P199" s="56">
        <f>Worksheet!AU201</f>
        <v>0</v>
      </c>
      <c r="Q199" s="56"/>
      <c r="R199" s="56">
        <f>Worksheet!AV201</f>
        <v>74301.600000000006</v>
      </c>
      <c r="S199" s="56"/>
      <c r="T199" s="56">
        <f t="shared" si="2"/>
        <v>682.65000000000873</v>
      </c>
      <c r="U199" s="56"/>
      <c r="V199" s="56">
        <f>Worksheet!BF201</f>
        <v>4173.45</v>
      </c>
    </row>
    <row r="200" spans="1:22" x14ac:dyDescent="0.2">
      <c r="A200" s="7">
        <f>Worksheet!A202</f>
        <v>4269</v>
      </c>
      <c r="B200" s="48" t="str">
        <f>Worksheet!B202</f>
        <v>Midland</v>
      </c>
      <c r="D200" s="56">
        <f>Worksheet!AC202</f>
        <v>31918.05</v>
      </c>
      <c r="E200" s="56"/>
      <c r="F200" s="56">
        <f>Worksheet!AD202</f>
        <v>0</v>
      </c>
      <c r="G200" s="56"/>
      <c r="H200" s="56">
        <f>Worksheet!AE202</f>
        <v>31918.05</v>
      </c>
      <c r="I200" s="56"/>
      <c r="J200" s="56">
        <f>Worksheet!AE202-Worksheet!T202</f>
        <v>2755.0499999999993</v>
      </c>
      <c r="K200" s="56"/>
      <c r="L200" s="56">
        <f>Worksheet!AO202</f>
        <v>1929.48</v>
      </c>
      <c r="M200" s="11"/>
      <c r="N200" s="56">
        <f>Worksheet!AT202</f>
        <v>28874.32</v>
      </c>
      <c r="O200" s="56"/>
      <c r="P200" s="56">
        <f>Worksheet!AU202</f>
        <v>3043.7299999999996</v>
      </c>
      <c r="Q200" s="56"/>
      <c r="R200" s="56">
        <f>Worksheet!AV202</f>
        <v>31918.05</v>
      </c>
      <c r="S200" s="56"/>
      <c r="T200" s="56">
        <f t="shared" ref="T200:T263" si="3">R200-H200</f>
        <v>0</v>
      </c>
      <c r="U200" s="56"/>
      <c r="V200" s="56">
        <f>Worksheet!BF202</f>
        <v>1929.48</v>
      </c>
    </row>
    <row r="201" spans="1:22" x14ac:dyDescent="0.2">
      <c r="A201" s="7">
        <f>Worksheet!A203</f>
        <v>4356</v>
      </c>
      <c r="B201" s="57" t="str">
        <f>Worksheet!B203</f>
        <v>Missouri Valley</v>
      </c>
      <c r="C201" s="11"/>
      <c r="D201" s="58">
        <f>Worksheet!AC203</f>
        <v>44455.13</v>
      </c>
      <c r="E201" s="58"/>
      <c r="F201" s="58">
        <f>Worksheet!AD203</f>
        <v>0</v>
      </c>
      <c r="G201" s="58"/>
      <c r="H201" s="58">
        <f>Worksheet!AE203</f>
        <v>44455.13</v>
      </c>
      <c r="I201" s="58"/>
      <c r="J201" s="58">
        <f>Worksheet!AE203-Worksheet!T203</f>
        <v>3986.1299999999974</v>
      </c>
      <c r="K201" s="58"/>
      <c r="L201" s="58">
        <f>Worksheet!AO203</f>
        <v>2999.9</v>
      </c>
      <c r="M201" s="11"/>
      <c r="N201" s="58">
        <f>Worksheet!AT203</f>
        <v>43579.35</v>
      </c>
      <c r="O201" s="58"/>
      <c r="P201" s="58">
        <f>Worksheet!AU203</f>
        <v>875.77999999999884</v>
      </c>
      <c r="Q201" s="58"/>
      <c r="R201" s="58">
        <f>Worksheet!AV203</f>
        <v>44455.13</v>
      </c>
      <c r="S201" s="58"/>
      <c r="T201" s="58">
        <f t="shared" si="3"/>
        <v>0</v>
      </c>
      <c r="U201" s="58"/>
      <c r="V201" s="58">
        <f>Worksheet!BF203</f>
        <v>2999.9</v>
      </c>
    </row>
    <row r="202" spans="1:22" x14ac:dyDescent="0.2">
      <c r="A202" s="7">
        <f>Worksheet!A204</f>
        <v>4437</v>
      </c>
      <c r="B202" s="48" t="str">
        <f>Worksheet!B204</f>
        <v>Montezuma</v>
      </c>
      <c r="D202" s="56">
        <f>Worksheet!AC204</f>
        <v>25802.97</v>
      </c>
      <c r="E202" s="56"/>
      <c r="F202" s="56">
        <f>Worksheet!AD204</f>
        <v>0</v>
      </c>
      <c r="G202" s="56"/>
      <c r="H202" s="56">
        <f>Worksheet!AE204</f>
        <v>25802.97</v>
      </c>
      <c r="I202" s="56"/>
      <c r="J202" s="56">
        <f>Worksheet!AE204-Worksheet!T204</f>
        <v>1253.9700000000012</v>
      </c>
      <c r="K202" s="56"/>
      <c r="L202" s="56">
        <f>Worksheet!AO204</f>
        <v>2373.67</v>
      </c>
      <c r="M202" s="11"/>
      <c r="N202" s="56">
        <f>Worksheet!AT204</f>
        <v>27450.63</v>
      </c>
      <c r="O202" s="56"/>
      <c r="P202" s="56">
        <f>Worksheet!AU204</f>
        <v>0</v>
      </c>
      <c r="Q202" s="56"/>
      <c r="R202" s="56">
        <f>Worksheet!AV204</f>
        <v>27450.63</v>
      </c>
      <c r="S202" s="56"/>
      <c r="T202" s="56">
        <f t="shared" si="3"/>
        <v>1647.6599999999999</v>
      </c>
      <c r="U202" s="56"/>
      <c r="V202" s="56">
        <f>Worksheet!BF204</f>
        <v>2480.9</v>
      </c>
    </row>
    <row r="203" spans="1:22" x14ac:dyDescent="0.2">
      <c r="A203" s="7">
        <f>Worksheet!A205</f>
        <v>4446</v>
      </c>
      <c r="B203" s="48" t="str">
        <f>Worksheet!B205</f>
        <v>Monticello</v>
      </c>
      <c r="D203" s="56">
        <f>Worksheet!AC205</f>
        <v>53232.51</v>
      </c>
      <c r="E203" s="56"/>
      <c r="F203" s="56">
        <f>Worksheet!AD205</f>
        <v>0</v>
      </c>
      <c r="G203" s="56"/>
      <c r="H203" s="56">
        <f>Worksheet!AE205</f>
        <v>53232.51</v>
      </c>
      <c r="I203" s="56"/>
      <c r="J203" s="56">
        <f>Worksheet!AE205-Worksheet!T205</f>
        <v>3057.510000000002</v>
      </c>
      <c r="K203" s="56"/>
      <c r="L203" s="56">
        <f>Worksheet!AO205</f>
        <v>3466.46</v>
      </c>
      <c r="M203" s="11"/>
      <c r="N203" s="56">
        <f>Worksheet!AT205</f>
        <v>55388.85</v>
      </c>
      <c r="O203" s="56"/>
      <c r="P203" s="56">
        <f>Worksheet!AU205</f>
        <v>0</v>
      </c>
      <c r="Q203" s="56"/>
      <c r="R203" s="56">
        <f>Worksheet!AV205</f>
        <v>55388.85</v>
      </c>
      <c r="S203" s="56"/>
      <c r="T203" s="56">
        <f t="shared" si="3"/>
        <v>2156.3399999999965</v>
      </c>
      <c r="U203" s="56"/>
      <c r="V203" s="56">
        <f>Worksheet!BF205</f>
        <v>3605.41</v>
      </c>
    </row>
    <row r="204" spans="1:22" x14ac:dyDescent="0.2">
      <c r="A204" s="7">
        <f>Worksheet!A206</f>
        <v>4491</v>
      </c>
      <c r="B204" s="48" t="str">
        <f>Worksheet!B206</f>
        <v>Moravia</v>
      </c>
      <c r="D204" s="56">
        <f>Worksheet!AC206</f>
        <v>23950.77</v>
      </c>
      <c r="E204" s="56"/>
      <c r="F204" s="56">
        <f>Worksheet!AD206</f>
        <v>0</v>
      </c>
      <c r="G204" s="56"/>
      <c r="H204" s="56">
        <f>Worksheet!AE206</f>
        <v>23950.77</v>
      </c>
      <c r="I204" s="56"/>
      <c r="J204" s="56">
        <f>Worksheet!AE206-Worksheet!T206</f>
        <v>96.770000000000437</v>
      </c>
      <c r="K204" s="56"/>
      <c r="L204" s="56">
        <f>Worksheet!AO206</f>
        <v>1107.7</v>
      </c>
      <c r="M204" s="11"/>
      <c r="N204" s="56">
        <f>Worksheet!AT206</f>
        <v>28169.5</v>
      </c>
      <c r="O204" s="56"/>
      <c r="P204" s="56">
        <f>Worksheet!AU206</f>
        <v>0</v>
      </c>
      <c r="Q204" s="56"/>
      <c r="R204" s="56">
        <f>Worksheet!AV206</f>
        <v>28169.5</v>
      </c>
      <c r="S204" s="56"/>
      <c r="T204" s="56">
        <f t="shared" si="3"/>
        <v>4218.7299999999996</v>
      </c>
      <c r="U204" s="56"/>
      <c r="V204" s="56">
        <f>Worksheet!BF206</f>
        <v>1300.67</v>
      </c>
    </row>
    <row r="205" spans="1:22" x14ac:dyDescent="0.2">
      <c r="A205" s="7">
        <f>Worksheet!A207</f>
        <v>4505</v>
      </c>
      <c r="B205" s="48" t="str">
        <f>Worksheet!B207</f>
        <v>Mormon Trail</v>
      </c>
      <c r="D205" s="56">
        <f>Worksheet!AC207</f>
        <v>11912.54</v>
      </c>
      <c r="E205" s="56"/>
      <c r="F205" s="56">
        <f>Worksheet!AD207</f>
        <v>0</v>
      </c>
      <c r="G205" s="56"/>
      <c r="H205" s="56">
        <f>Worksheet!AE207</f>
        <v>11912.54</v>
      </c>
      <c r="I205" s="56"/>
      <c r="J205" s="56">
        <f>Worksheet!AE207-Worksheet!T207</f>
        <v>109.54000000000087</v>
      </c>
      <c r="K205" s="56"/>
      <c r="L205" s="56">
        <f>Worksheet!AO207</f>
        <v>815</v>
      </c>
      <c r="M205" s="11"/>
      <c r="N205" s="56">
        <f>Worksheet!AT207</f>
        <v>11761.18</v>
      </c>
      <c r="O205" s="56"/>
      <c r="P205" s="56">
        <f>Worksheet!AU207</f>
        <v>151.36000000000058</v>
      </c>
      <c r="Q205" s="56"/>
      <c r="R205" s="56">
        <f>Worksheet!AV207</f>
        <v>11912.54</v>
      </c>
      <c r="S205" s="56"/>
      <c r="T205" s="56">
        <f t="shared" si="3"/>
        <v>0</v>
      </c>
      <c r="U205" s="56"/>
      <c r="V205" s="56">
        <f>Worksheet!BF207</f>
        <v>812.65</v>
      </c>
    </row>
    <row r="206" spans="1:22" x14ac:dyDescent="0.2">
      <c r="A206" s="7">
        <f>Worksheet!A208</f>
        <v>4509</v>
      </c>
      <c r="B206" s="57" t="str">
        <f>Worksheet!B208</f>
        <v>Morning Sun</v>
      </c>
      <c r="C206" s="11"/>
      <c r="D206" s="58">
        <f>Worksheet!AC208</f>
        <v>13331.46</v>
      </c>
      <c r="E206" s="58"/>
      <c r="F206" s="58">
        <f>Worksheet!AD208</f>
        <v>0</v>
      </c>
      <c r="G206" s="58"/>
      <c r="H206" s="58">
        <f>Worksheet!AE208</f>
        <v>13331.46</v>
      </c>
      <c r="I206" s="58"/>
      <c r="J206" s="58">
        <f>Worksheet!AE208-Worksheet!T208</f>
        <v>870.45999999999913</v>
      </c>
      <c r="K206" s="58"/>
      <c r="L206" s="58">
        <f>Worksheet!AO208</f>
        <v>756.46</v>
      </c>
      <c r="M206" s="11"/>
      <c r="N206" s="58">
        <f>Worksheet!AT208</f>
        <v>12828.84</v>
      </c>
      <c r="O206" s="58"/>
      <c r="P206" s="58">
        <f>Worksheet!AU208</f>
        <v>502.61999999999898</v>
      </c>
      <c r="Q206" s="58"/>
      <c r="R206" s="58">
        <f>Worksheet!AV208</f>
        <v>13331.46</v>
      </c>
      <c r="S206" s="58"/>
      <c r="T206" s="58">
        <f t="shared" si="3"/>
        <v>0</v>
      </c>
      <c r="U206" s="58"/>
      <c r="V206" s="58">
        <f>Worksheet!BF208</f>
        <v>756.46</v>
      </c>
    </row>
    <row r="207" spans="1:22" x14ac:dyDescent="0.2">
      <c r="A207" s="7">
        <f>Worksheet!A209</f>
        <v>4518</v>
      </c>
      <c r="B207" s="48" t="str">
        <f>Worksheet!B209</f>
        <v>Moulton-Udell</v>
      </c>
      <c r="D207" s="56">
        <f>Worksheet!AC209</f>
        <v>13863.36</v>
      </c>
      <c r="E207" s="56"/>
      <c r="F207" s="56">
        <f>Worksheet!AD209</f>
        <v>0</v>
      </c>
      <c r="G207" s="56"/>
      <c r="H207" s="56">
        <f>Worksheet!AE209</f>
        <v>13863.36</v>
      </c>
      <c r="I207" s="56"/>
      <c r="J207" s="56">
        <f>Worksheet!AE209-Worksheet!T209</f>
        <v>1596.3600000000006</v>
      </c>
      <c r="K207" s="56"/>
      <c r="L207" s="56">
        <f>Worksheet!AO209</f>
        <v>715.24</v>
      </c>
      <c r="M207" s="11"/>
      <c r="N207" s="56">
        <f>Worksheet!AT209</f>
        <v>12289.6</v>
      </c>
      <c r="O207" s="56"/>
      <c r="P207" s="56">
        <f>Worksheet!AU209</f>
        <v>1573.7600000000002</v>
      </c>
      <c r="Q207" s="56"/>
      <c r="R207" s="56">
        <f>Worksheet!AV209</f>
        <v>13863.36</v>
      </c>
      <c r="S207" s="56"/>
      <c r="T207" s="56">
        <f t="shared" si="3"/>
        <v>0</v>
      </c>
      <c r="U207" s="56"/>
      <c r="V207" s="56">
        <f>Worksheet!BF209</f>
        <v>715.24</v>
      </c>
    </row>
    <row r="208" spans="1:22" x14ac:dyDescent="0.2">
      <c r="A208" s="7">
        <f>Worksheet!A210</f>
        <v>4527</v>
      </c>
      <c r="B208" s="48" t="str">
        <f>Worksheet!B210</f>
        <v>Mount Ayr</v>
      </c>
      <c r="D208" s="56">
        <f>Worksheet!AC210</f>
        <v>47632.4</v>
      </c>
      <c r="E208" s="56"/>
      <c r="F208" s="56">
        <f>Worksheet!AD210</f>
        <v>0</v>
      </c>
      <c r="G208" s="56"/>
      <c r="H208" s="56">
        <f>Worksheet!AE210</f>
        <v>47632.4</v>
      </c>
      <c r="I208" s="56"/>
      <c r="J208" s="56">
        <f>Worksheet!AE210-Worksheet!T210</f>
        <v>2117.4000000000015</v>
      </c>
      <c r="K208" s="56"/>
      <c r="L208" s="56">
        <f>Worksheet!AO210</f>
        <v>2189.85</v>
      </c>
      <c r="M208" s="11"/>
      <c r="N208" s="56">
        <f>Worksheet!AT210</f>
        <v>49197.61</v>
      </c>
      <c r="O208" s="56"/>
      <c r="P208" s="56">
        <f>Worksheet!AU210</f>
        <v>0</v>
      </c>
      <c r="Q208" s="56"/>
      <c r="R208" s="56">
        <f>Worksheet!AV210</f>
        <v>49197.61</v>
      </c>
      <c r="S208" s="56"/>
      <c r="T208" s="56">
        <f t="shared" si="3"/>
        <v>1565.2099999999991</v>
      </c>
      <c r="U208" s="56"/>
      <c r="V208" s="56">
        <f>Worksheet!BF210</f>
        <v>2291.02</v>
      </c>
    </row>
    <row r="209" spans="1:22" x14ac:dyDescent="0.2">
      <c r="A209" s="7">
        <f>Worksheet!A211</f>
        <v>4536</v>
      </c>
      <c r="B209" s="48" t="str">
        <f>Worksheet!B211</f>
        <v>Mount Pleasant</v>
      </c>
      <c r="D209" s="56">
        <f>Worksheet!AC211</f>
        <v>128457.28</v>
      </c>
      <c r="E209" s="56"/>
      <c r="F209" s="56">
        <f>Worksheet!AD211</f>
        <v>0</v>
      </c>
      <c r="G209" s="56"/>
      <c r="H209" s="56">
        <f>Worksheet!AE211</f>
        <v>128457.28</v>
      </c>
      <c r="I209" s="56"/>
      <c r="J209" s="56">
        <f>Worksheet!AE211-Worksheet!T211</f>
        <v>3796.2799999999988</v>
      </c>
      <c r="K209" s="56"/>
      <c r="L209" s="56">
        <f>Worksheet!AO211</f>
        <v>6720.28</v>
      </c>
      <c r="M209" s="11"/>
      <c r="N209" s="56">
        <f>Worksheet!AT211</f>
        <v>132492.59</v>
      </c>
      <c r="O209" s="56"/>
      <c r="P209" s="56">
        <f>Worksheet!AU211</f>
        <v>0</v>
      </c>
      <c r="Q209" s="56"/>
      <c r="R209" s="56">
        <f>Worksheet!AV211</f>
        <v>132492.59</v>
      </c>
      <c r="S209" s="56"/>
      <c r="T209" s="56">
        <f t="shared" si="3"/>
        <v>4035.3099999999977</v>
      </c>
      <c r="U209" s="56"/>
      <c r="V209" s="56">
        <f>Worksheet!BF211</f>
        <v>6982.62</v>
      </c>
    </row>
    <row r="210" spans="1:22" x14ac:dyDescent="0.2">
      <c r="A210" s="7">
        <f>Worksheet!A212</f>
        <v>4554</v>
      </c>
      <c r="B210" s="48" t="str">
        <f>Worksheet!B212</f>
        <v>Mount Vernon</v>
      </c>
      <c r="D210" s="56">
        <f>Worksheet!AC212</f>
        <v>65325.1</v>
      </c>
      <c r="E210" s="56"/>
      <c r="F210" s="56">
        <f>Worksheet!AD212</f>
        <v>0</v>
      </c>
      <c r="G210" s="56"/>
      <c r="H210" s="56">
        <f>Worksheet!AE212</f>
        <v>65325.1</v>
      </c>
      <c r="I210" s="56"/>
      <c r="J210" s="56">
        <f>Worksheet!AE212-Worksheet!T212</f>
        <v>2378.0999999999985</v>
      </c>
      <c r="K210" s="56"/>
      <c r="L210" s="56">
        <f>Worksheet!AO212</f>
        <v>3444.11</v>
      </c>
      <c r="M210" s="11"/>
      <c r="N210" s="56">
        <f>Worksheet!AT212</f>
        <v>69214.06</v>
      </c>
      <c r="O210" s="56"/>
      <c r="P210" s="56">
        <f>Worksheet!AU212</f>
        <v>0</v>
      </c>
      <c r="Q210" s="56"/>
      <c r="R210" s="56">
        <f>Worksheet!AV212</f>
        <v>69214.06</v>
      </c>
      <c r="S210" s="56"/>
      <c r="T210" s="56">
        <f t="shared" si="3"/>
        <v>3888.9599999999991</v>
      </c>
      <c r="U210" s="56"/>
      <c r="V210" s="56">
        <f>Worksheet!BF212</f>
        <v>3661.03</v>
      </c>
    </row>
    <row r="211" spans="1:22" x14ac:dyDescent="0.2">
      <c r="A211" s="7">
        <f>Worksheet!A213</f>
        <v>4572</v>
      </c>
      <c r="B211" s="57" t="str">
        <f>Worksheet!B213</f>
        <v>Murray</v>
      </c>
      <c r="C211" s="11"/>
      <c r="D211" s="58">
        <f>Worksheet!AC213</f>
        <v>17903.400000000001</v>
      </c>
      <c r="E211" s="58"/>
      <c r="F211" s="58">
        <f>Worksheet!AD213</f>
        <v>0</v>
      </c>
      <c r="G211" s="58"/>
      <c r="H211" s="58">
        <f>Worksheet!AE213</f>
        <v>17903.400000000001</v>
      </c>
      <c r="I211" s="58"/>
      <c r="J211" s="58">
        <f>Worksheet!AE213-Worksheet!T213</f>
        <v>1271.4000000000015</v>
      </c>
      <c r="K211" s="58"/>
      <c r="L211" s="58">
        <f>Worksheet!AO213</f>
        <v>939.55</v>
      </c>
      <c r="M211" s="11"/>
      <c r="N211" s="58">
        <f>Worksheet!AT213</f>
        <v>18028.919999999998</v>
      </c>
      <c r="O211" s="58"/>
      <c r="P211" s="58">
        <f>Worksheet!AU213</f>
        <v>0</v>
      </c>
      <c r="Q211" s="58"/>
      <c r="R211" s="58">
        <f>Worksheet!AV213</f>
        <v>18028.919999999998</v>
      </c>
      <c r="S211" s="58"/>
      <c r="T211" s="58">
        <f t="shared" si="3"/>
        <v>125.5199999999968</v>
      </c>
      <c r="U211" s="58"/>
      <c r="V211" s="58">
        <f>Worksheet!BF213</f>
        <v>954.91</v>
      </c>
    </row>
    <row r="212" spans="1:22" x14ac:dyDescent="0.2">
      <c r="A212" s="7">
        <f>Worksheet!A214</f>
        <v>4581</v>
      </c>
      <c r="B212" s="48" t="str">
        <f>Worksheet!B214</f>
        <v>Muscatine</v>
      </c>
      <c r="D212" s="56">
        <f>Worksheet!AC214</f>
        <v>303449.37</v>
      </c>
      <c r="E212" s="56"/>
      <c r="F212" s="56">
        <f>Worksheet!AD214</f>
        <v>0</v>
      </c>
      <c r="G212" s="56"/>
      <c r="H212" s="56">
        <f>Worksheet!AE214</f>
        <v>303449.37</v>
      </c>
      <c r="I212" s="56"/>
      <c r="J212" s="56">
        <f>Worksheet!AE214-Worksheet!T214</f>
        <v>12120.369999999995</v>
      </c>
      <c r="K212" s="56"/>
      <c r="L212" s="56">
        <f>Worksheet!AO214</f>
        <v>17479.29</v>
      </c>
      <c r="M212" s="11"/>
      <c r="N212" s="56">
        <f>Worksheet!AT214</f>
        <v>316278.06</v>
      </c>
      <c r="O212" s="56"/>
      <c r="P212" s="56">
        <f>Worksheet!AU214</f>
        <v>0</v>
      </c>
      <c r="Q212" s="56"/>
      <c r="R212" s="56">
        <f>Worksheet!AV214</f>
        <v>316278.06</v>
      </c>
      <c r="S212" s="56"/>
      <c r="T212" s="56">
        <f t="shared" si="3"/>
        <v>12828.690000000002</v>
      </c>
      <c r="U212" s="56"/>
      <c r="V212" s="56">
        <f>Worksheet!BF214</f>
        <v>18279.689999999999</v>
      </c>
    </row>
    <row r="213" spans="1:22" x14ac:dyDescent="0.2">
      <c r="A213" s="7">
        <f>Worksheet!A215</f>
        <v>4599</v>
      </c>
      <c r="B213" s="48" t="str">
        <f>Worksheet!B215</f>
        <v>Nashua-Plainfield</v>
      </c>
      <c r="D213" s="56">
        <f>Worksheet!AC215</f>
        <v>38909.14</v>
      </c>
      <c r="E213" s="56"/>
      <c r="F213" s="56">
        <f>Worksheet!AD215</f>
        <v>0</v>
      </c>
      <c r="G213" s="56"/>
      <c r="H213" s="56">
        <f>Worksheet!AE215</f>
        <v>38909.14</v>
      </c>
      <c r="I213" s="56"/>
      <c r="J213" s="56">
        <f>Worksheet!AE215-Worksheet!T215</f>
        <v>1526.1399999999994</v>
      </c>
      <c r="K213" s="56"/>
      <c r="L213" s="56">
        <f>Worksheet!AO215</f>
        <v>2926.07</v>
      </c>
      <c r="M213" s="11"/>
      <c r="N213" s="56">
        <f>Worksheet!AT215</f>
        <v>38769.58</v>
      </c>
      <c r="O213" s="56"/>
      <c r="P213" s="56">
        <f>Worksheet!AU215</f>
        <v>139.55999999999767</v>
      </c>
      <c r="Q213" s="56"/>
      <c r="R213" s="56">
        <f>Worksheet!AV215</f>
        <v>38909.14</v>
      </c>
      <c r="S213" s="56"/>
      <c r="T213" s="56">
        <f t="shared" si="3"/>
        <v>0</v>
      </c>
      <c r="U213" s="56"/>
      <c r="V213" s="56">
        <f>Worksheet!BF215</f>
        <v>2926.07</v>
      </c>
    </row>
    <row r="214" spans="1:22" x14ac:dyDescent="0.2">
      <c r="A214" s="7">
        <f>Worksheet!A216</f>
        <v>4617</v>
      </c>
      <c r="B214" s="48" t="str">
        <f>Worksheet!B216</f>
        <v>Nevada</v>
      </c>
      <c r="D214" s="56">
        <f>Worksheet!AC216</f>
        <v>98098.38</v>
      </c>
      <c r="E214" s="56"/>
      <c r="F214" s="56">
        <f>Worksheet!AD216</f>
        <v>0</v>
      </c>
      <c r="G214" s="56"/>
      <c r="H214" s="56">
        <f>Worksheet!AE216</f>
        <v>98098.38</v>
      </c>
      <c r="I214" s="56"/>
      <c r="J214" s="56">
        <f>Worksheet!AE216-Worksheet!T216</f>
        <v>3032.3800000000047</v>
      </c>
      <c r="K214" s="56"/>
      <c r="L214" s="56">
        <f>Worksheet!AO216</f>
        <v>4602.58</v>
      </c>
      <c r="M214" s="11"/>
      <c r="N214" s="56">
        <f>Worksheet!AT216</f>
        <v>102267.31</v>
      </c>
      <c r="O214" s="56"/>
      <c r="P214" s="56">
        <f>Worksheet!AU216</f>
        <v>0</v>
      </c>
      <c r="Q214" s="56"/>
      <c r="R214" s="56">
        <f>Worksheet!AV216</f>
        <v>102267.31</v>
      </c>
      <c r="S214" s="56"/>
      <c r="T214" s="56">
        <f t="shared" si="3"/>
        <v>4168.929999999993</v>
      </c>
      <c r="U214" s="56"/>
      <c r="V214" s="56">
        <f>Worksheet!BF216</f>
        <v>4844.3599999999997</v>
      </c>
    </row>
    <row r="215" spans="1:22" x14ac:dyDescent="0.2">
      <c r="A215" s="7">
        <f>Worksheet!A217</f>
        <v>4662</v>
      </c>
      <c r="B215" s="48" t="str">
        <f>Worksheet!B217</f>
        <v>New Hampton</v>
      </c>
      <c r="D215" s="56">
        <f>Worksheet!AC217</f>
        <v>60276.28</v>
      </c>
      <c r="E215" s="56"/>
      <c r="F215" s="56">
        <f>Worksheet!AD217</f>
        <v>0</v>
      </c>
      <c r="G215" s="56"/>
      <c r="H215" s="56">
        <f>Worksheet!AE217</f>
        <v>60276.28</v>
      </c>
      <c r="I215" s="56"/>
      <c r="J215" s="56">
        <f>Worksheet!AE217-Worksheet!T217</f>
        <v>1336.2799999999988</v>
      </c>
      <c r="K215" s="56"/>
      <c r="L215" s="56">
        <f>Worksheet!AO217</f>
        <v>3440.47</v>
      </c>
      <c r="M215" s="11"/>
      <c r="N215" s="56">
        <f>Worksheet!AT217</f>
        <v>63072.76</v>
      </c>
      <c r="O215" s="56"/>
      <c r="P215" s="56">
        <f>Worksheet!AU217</f>
        <v>0</v>
      </c>
      <c r="Q215" s="56"/>
      <c r="R215" s="56">
        <f>Worksheet!AV217</f>
        <v>63072.76</v>
      </c>
      <c r="S215" s="56"/>
      <c r="T215" s="56">
        <f t="shared" si="3"/>
        <v>2796.4800000000032</v>
      </c>
      <c r="U215" s="56"/>
      <c r="V215" s="56">
        <f>Worksheet!BF217</f>
        <v>3609.89</v>
      </c>
    </row>
    <row r="216" spans="1:22" x14ac:dyDescent="0.2">
      <c r="A216" s="7">
        <f>Worksheet!A218</f>
        <v>4689</v>
      </c>
      <c r="B216" s="57" t="str">
        <f>Worksheet!B218</f>
        <v>New London</v>
      </c>
      <c r="C216" s="11"/>
      <c r="D216" s="58">
        <f>Worksheet!AC218</f>
        <v>30519.45</v>
      </c>
      <c r="E216" s="58"/>
      <c r="F216" s="58">
        <f>Worksheet!AD218</f>
        <v>0</v>
      </c>
      <c r="G216" s="58"/>
      <c r="H216" s="58">
        <f>Worksheet!AE218</f>
        <v>30519.45</v>
      </c>
      <c r="I216" s="58"/>
      <c r="J216" s="58">
        <f>Worksheet!AE218-Worksheet!T218</f>
        <v>1883.4500000000007</v>
      </c>
      <c r="K216" s="58"/>
      <c r="L216" s="58">
        <f>Worksheet!AO218</f>
        <v>1741.71</v>
      </c>
      <c r="M216" s="11"/>
      <c r="N216" s="58">
        <f>Worksheet!AT218</f>
        <v>29841.1</v>
      </c>
      <c r="O216" s="58"/>
      <c r="P216" s="58">
        <f>Worksheet!AU218</f>
        <v>678.35000000000218</v>
      </c>
      <c r="Q216" s="58"/>
      <c r="R216" s="58">
        <f>Worksheet!AV218</f>
        <v>30519.45</v>
      </c>
      <c r="S216" s="58"/>
      <c r="T216" s="58">
        <f t="shared" si="3"/>
        <v>0</v>
      </c>
      <c r="U216" s="58"/>
      <c r="V216" s="58">
        <f>Worksheet!BF218</f>
        <v>1741.71</v>
      </c>
    </row>
    <row r="217" spans="1:22" x14ac:dyDescent="0.2">
      <c r="A217" s="7">
        <f>Worksheet!A219</f>
        <v>4644</v>
      </c>
      <c r="B217" s="48" t="str">
        <f>Worksheet!B219</f>
        <v>Newell-Fonda</v>
      </c>
      <c r="D217" s="56">
        <f>Worksheet!AC219</f>
        <v>26587.34</v>
      </c>
      <c r="E217" s="56"/>
      <c r="F217" s="56">
        <f>Worksheet!AD219</f>
        <v>0</v>
      </c>
      <c r="G217" s="56"/>
      <c r="H217" s="56">
        <f>Worksheet!AE219</f>
        <v>26587.34</v>
      </c>
      <c r="I217" s="56"/>
      <c r="J217" s="56">
        <f>Worksheet!AE219-Worksheet!T219</f>
        <v>368.34000000000015</v>
      </c>
      <c r="K217" s="56"/>
      <c r="L217" s="56">
        <f>Worksheet!AO219</f>
        <v>1827.3</v>
      </c>
      <c r="M217" s="11"/>
      <c r="N217" s="56">
        <f>Worksheet!AT219</f>
        <v>29803.200000000001</v>
      </c>
      <c r="O217" s="56"/>
      <c r="P217" s="56">
        <f>Worksheet!AU219</f>
        <v>0</v>
      </c>
      <c r="Q217" s="56"/>
      <c r="R217" s="56">
        <f>Worksheet!AV219</f>
        <v>29803.200000000001</v>
      </c>
      <c r="S217" s="56"/>
      <c r="T217" s="56">
        <f t="shared" si="3"/>
        <v>3215.8600000000006</v>
      </c>
      <c r="U217" s="56"/>
      <c r="V217" s="56">
        <f>Worksheet!BF219</f>
        <v>2024.63</v>
      </c>
    </row>
    <row r="218" spans="1:22" x14ac:dyDescent="0.2">
      <c r="A218" s="7">
        <f>Worksheet!A220</f>
        <v>4725</v>
      </c>
      <c r="B218" s="48" t="str">
        <f>Worksheet!B220</f>
        <v>Newton</v>
      </c>
      <c r="D218" s="56">
        <f>Worksheet!AC220</f>
        <v>175995.45</v>
      </c>
      <c r="E218" s="56"/>
      <c r="F218" s="56">
        <f>Worksheet!AD220</f>
        <v>0</v>
      </c>
      <c r="G218" s="56"/>
      <c r="H218" s="56">
        <f>Worksheet!AE220</f>
        <v>175995.45</v>
      </c>
      <c r="I218" s="56"/>
      <c r="J218" s="56">
        <f>Worksheet!AE220-Worksheet!T220</f>
        <v>5336.4500000000116</v>
      </c>
      <c r="K218" s="56"/>
      <c r="L218" s="56">
        <f>Worksheet!AO220</f>
        <v>9493.1200000000008</v>
      </c>
      <c r="M218" s="11"/>
      <c r="N218" s="56">
        <f>Worksheet!AT220</f>
        <v>181556.25</v>
      </c>
      <c r="O218" s="56"/>
      <c r="P218" s="56">
        <f>Worksheet!AU220</f>
        <v>0</v>
      </c>
      <c r="Q218" s="56"/>
      <c r="R218" s="56">
        <f>Worksheet!AV220</f>
        <v>181556.25</v>
      </c>
      <c r="S218" s="56"/>
      <c r="T218" s="56">
        <f t="shared" si="3"/>
        <v>5560.7999999999884</v>
      </c>
      <c r="U218" s="56"/>
      <c r="V218" s="56">
        <f>Worksheet!BF220</f>
        <v>9866.5300000000007</v>
      </c>
    </row>
    <row r="219" spans="1:22" x14ac:dyDescent="0.2">
      <c r="A219" s="7">
        <f>Worksheet!A221</f>
        <v>2673</v>
      </c>
      <c r="B219" s="48" t="str">
        <f>Worksheet!B221</f>
        <v>Nodaway Valley</v>
      </c>
      <c r="D219" s="56">
        <f>Worksheet!AC221</f>
        <v>44392.09</v>
      </c>
      <c r="E219" s="56"/>
      <c r="F219" s="56">
        <f>Worksheet!AD221</f>
        <v>0</v>
      </c>
      <c r="G219" s="56"/>
      <c r="H219" s="56">
        <f>Worksheet!AE221</f>
        <v>44392.09</v>
      </c>
      <c r="I219" s="56"/>
      <c r="J219" s="56">
        <f>Worksheet!AE221-Worksheet!T221</f>
        <v>547.08999999999651</v>
      </c>
      <c r="K219" s="56"/>
      <c r="L219" s="56">
        <f>Worksheet!AO221</f>
        <v>2273.92</v>
      </c>
      <c r="M219" s="11"/>
      <c r="N219" s="56">
        <f>Worksheet!AT221</f>
        <v>44949.59</v>
      </c>
      <c r="O219" s="56"/>
      <c r="P219" s="56">
        <f>Worksheet!AU221</f>
        <v>0</v>
      </c>
      <c r="Q219" s="56"/>
      <c r="R219" s="56">
        <f>Worksheet!AV221</f>
        <v>44949.59</v>
      </c>
      <c r="S219" s="56"/>
      <c r="T219" s="56">
        <f t="shared" si="3"/>
        <v>557.5</v>
      </c>
      <c r="U219" s="56"/>
      <c r="V219" s="56">
        <f>Worksheet!BF221</f>
        <v>2326.21</v>
      </c>
    </row>
    <row r="220" spans="1:22" x14ac:dyDescent="0.2">
      <c r="A220" s="7">
        <f>Worksheet!A222</f>
        <v>153</v>
      </c>
      <c r="B220" s="48" t="str">
        <f>Worksheet!B222</f>
        <v>North Butler</v>
      </c>
      <c r="D220" s="56">
        <f>Worksheet!AC222</f>
        <v>42248.6</v>
      </c>
      <c r="E220" s="56"/>
      <c r="F220" s="56">
        <f>Worksheet!AD222</f>
        <v>0</v>
      </c>
      <c r="G220" s="56"/>
      <c r="H220" s="56">
        <f>Worksheet!AE222</f>
        <v>42248.6</v>
      </c>
      <c r="I220" s="56"/>
      <c r="J220" s="56">
        <f>Worksheet!AE222-Worksheet!T222</f>
        <v>2163.5999999999985</v>
      </c>
      <c r="K220" s="56"/>
      <c r="L220" s="56">
        <f>Worksheet!AO222</f>
        <v>2848.19</v>
      </c>
      <c r="M220" s="11"/>
      <c r="N220" s="56">
        <f>Worksheet!AT222</f>
        <v>43862.48</v>
      </c>
      <c r="O220" s="56"/>
      <c r="P220" s="56">
        <f>Worksheet!AU222</f>
        <v>0</v>
      </c>
      <c r="Q220" s="56"/>
      <c r="R220" s="56">
        <f>Worksheet!AV222</f>
        <v>43862.48</v>
      </c>
      <c r="S220" s="56"/>
      <c r="T220" s="56">
        <f t="shared" si="3"/>
        <v>1613.8800000000047</v>
      </c>
      <c r="U220" s="56"/>
      <c r="V220" s="56">
        <f>Worksheet!BF222</f>
        <v>2949.78</v>
      </c>
    </row>
    <row r="221" spans="1:22" x14ac:dyDescent="0.2">
      <c r="A221" s="7">
        <f>Worksheet!A223</f>
        <v>3691</v>
      </c>
      <c r="B221" s="57" t="str">
        <f>Worksheet!B223</f>
        <v>North Cedar</v>
      </c>
      <c r="C221" s="11"/>
      <c r="D221" s="58">
        <f>Worksheet!AC223</f>
        <v>48857.54</v>
      </c>
      <c r="E221" s="58"/>
      <c r="F221" s="58">
        <f>Worksheet!AD223</f>
        <v>307.45999999999913</v>
      </c>
      <c r="G221" s="58"/>
      <c r="H221" s="58">
        <f>Worksheet!AE223</f>
        <v>49165</v>
      </c>
      <c r="I221" s="58"/>
      <c r="J221" s="58">
        <f>Worksheet!AE223-Worksheet!T223</f>
        <v>0</v>
      </c>
      <c r="K221" s="58"/>
      <c r="L221" s="58">
        <f>Worksheet!AO223</f>
        <v>2948</v>
      </c>
      <c r="M221" s="11"/>
      <c r="N221" s="58">
        <f>Worksheet!AT223</f>
        <v>52542.89</v>
      </c>
      <c r="O221" s="58"/>
      <c r="P221" s="58">
        <f>Worksheet!AU223</f>
        <v>0</v>
      </c>
      <c r="Q221" s="58"/>
      <c r="R221" s="58">
        <f>Worksheet!AV223</f>
        <v>52542.89</v>
      </c>
      <c r="S221" s="58"/>
      <c r="T221" s="58">
        <f t="shared" si="3"/>
        <v>3377.8899999999994</v>
      </c>
      <c r="U221" s="58"/>
      <c r="V221" s="58">
        <f>Worksheet!BF223</f>
        <v>3137.93</v>
      </c>
    </row>
    <row r="222" spans="1:22" x14ac:dyDescent="0.2">
      <c r="A222" s="7">
        <f>Worksheet!A224</f>
        <v>4774</v>
      </c>
      <c r="B222" s="48" t="str">
        <f>Worksheet!B224</f>
        <v>North Fayette</v>
      </c>
      <c r="D222" s="56">
        <f>Worksheet!AC224</f>
        <v>49366.85</v>
      </c>
      <c r="E222" s="56"/>
      <c r="F222" s="56">
        <f>Worksheet!AD224</f>
        <v>0</v>
      </c>
      <c r="G222" s="56"/>
      <c r="H222" s="56">
        <f>Worksheet!AE224</f>
        <v>49366.85</v>
      </c>
      <c r="I222" s="56"/>
      <c r="J222" s="56">
        <f>Worksheet!AE224-Worksheet!T224</f>
        <v>757.84999999999854</v>
      </c>
      <c r="K222" s="56"/>
      <c r="L222" s="56">
        <f>Worksheet!AO224</f>
        <v>2816.63</v>
      </c>
      <c r="M222" s="11"/>
      <c r="N222" s="56">
        <f>Worksheet!AT224</f>
        <v>48232.73</v>
      </c>
      <c r="O222" s="56"/>
      <c r="P222" s="56">
        <f>Worksheet!AU224</f>
        <v>1134.1199999999953</v>
      </c>
      <c r="Q222" s="56"/>
      <c r="R222" s="56">
        <f>Worksheet!AV224</f>
        <v>49366.85</v>
      </c>
      <c r="S222" s="56"/>
      <c r="T222" s="56">
        <f t="shared" si="3"/>
        <v>0</v>
      </c>
      <c r="U222" s="56"/>
      <c r="V222" s="56">
        <f>Worksheet!BF224</f>
        <v>2816.63</v>
      </c>
    </row>
    <row r="223" spans="1:22" x14ac:dyDescent="0.2">
      <c r="A223" s="7">
        <f>Worksheet!A225</f>
        <v>873</v>
      </c>
      <c r="B223" s="48" t="str">
        <f>Worksheet!B225</f>
        <v>North Iowa</v>
      </c>
      <c r="D223" s="56">
        <f>Worksheet!AC225</f>
        <v>28425</v>
      </c>
      <c r="E223" s="56"/>
      <c r="F223" s="56">
        <f>Worksheet!AD225</f>
        <v>241</v>
      </c>
      <c r="G223" s="56"/>
      <c r="H223" s="56">
        <f>Worksheet!AE225</f>
        <v>28666</v>
      </c>
      <c r="I223" s="56"/>
      <c r="J223" s="56">
        <f>Worksheet!AE225-Worksheet!T225</f>
        <v>0</v>
      </c>
      <c r="K223" s="56"/>
      <c r="L223" s="56">
        <f>Worksheet!AO225</f>
        <v>2119</v>
      </c>
      <c r="M223" s="11"/>
      <c r="N223" s="56">
        <f>Worksheet!AT225</f>
        <v>27707.95</v>
      </c>
      <c r="O223" s="56"/>
      <c r="P223" s="56">
        <f>Worksheet!AU225</f>
        <v>717.04999999999927</v>
      </c>
      <c r="Q223" s="56"/>
      <c r="R223" s="56">
        <f>Worksheet!AV225</f>
        <v>28425</v>
      </c>
      <c r="S223" s="56"/>
      <c r="T223" s="56">
        <f t="shared" si="3"/>
        <v>-241</v>
      </c>
      <c r="U223" s="56"/>
      <c r="V223" s="56">
        <f>Worksheet!BF225</f>
        <v>2064.4699999999998</v>
      </c>
    </row>
    <row r="224" spans="1:22" x14ac:dyDescent="0.2">
      <c r="A224" s="7">
        <f>Worksheet!A226</f>
        <v>4778</v>
      </c>
      <c r="B224" s="48" t="str">
        <f>Worksheet!B226</f>
        <v>North Kossuth</v>
      </c>
      <c r="D224" s="56">
        <f>Worksheet!AC226</f>
        <v>18698.12</v>
      </c>
      <c r="E224" s="56"/>
      <c r="F224" s="56">
        <f>Worksheet!AD226</f>
        <v>0</v>
      </c>
      <c r="G224" s="56"/>
      <c r="H224" s="56">
        <f>Worksheet!AE226</f>
        <v>18698.12</v>
      </c>
      <c r="I224" s="56"/>
      <c r="J224" s="56">
        <f>Worksheet!AE226-Worksheet!T226</f>
        <v>854.11999999999898</v>
      </c>
      <c r="K224" s="56"/>
      <c r="L224" s="56">
        <f>Worksheet!AO226</f>
        <v>1299.9100000000001</v>
      </c>
      <c r="M224" s="11"/>
      <c r="N224" s="56">
        <f>Worksheet!AT226</f>
        <v>16719.099999999999</v>
      </c>
      <c r="O224" s="56"/>
      <c r="P224" s="56">
        <f>Worksheet!AU226</f>
        <v>1979.0200000000004</v>
      </c>
      <c r="Q224" s="56"/>
      <c r="R224" s="56">
        <f>Worksheet!AV226</f>
        <v>18698.12</v>
      </c>
      <c r="S224" s="56"/>
      <c r="T224" s="56">
        <f t="shared" si="3"/>
        <v>0</v>
      </c>
      <c r="U224" s="56"/>
      <c r="V224" s="56">
        <f>Worksheet!BF226</f>
        <v>1299.9100000000001</v>
      </c>
    </row>
    <row r="225" spans="1:22" x14ac:dyDescent="0.2">
      <c r="A225" s="7">
        <f>Worksheet!A227</f>
        <v>4777</v>
      </c>
      <c r="B225" s="48" t="str">
        <f>Worksheet!B227</f>
        <v>North Linn</v>
      </c>
      <c r="D225" s="56">
        <f>Worksheet!AC227</f>
        <v>37284.6</v>
      </c>
      <c r="E225" s="56"/>
      <c r="F225" s="56">
        <f>Worksheet!AD227</f>
        <v>0</v>
      </c>
      <c r="G225" s="56"/>
      <c r="H225" s="56">
        <f>Worksheet!AE227</f>
        <v>37284.6</v>
      </c>
      <c r="I225" s="56"/>
      <c r="J225" s="56">
        <f>Worksheet!AE227-Worksheet!T227</f>
        <v>134.59999999999854</v>
      </c>
      <c r="K225" s="56"/>
      <c r="L225" s="56">
        <f>Worksheet!AO227</f>
        <v>2191</v>
      </c>
      <c r="M225" s="11"/>
      <c r="N225" s="56">
        <f>Worksheet!AT227</f>
        <v>39051.46</v>
      </c>
      <c r="O225" s="56"/>
      <c r="P225" s="56">
        <f>Worksheet!AU227</f>
        <v>0</v>
      </c>
      <c r="Q225" s="56"/>
      <c r="R225" s="56">
        <f>Worksheet!AV227</f>
        <v>39051.46</v>
      </c>
      <c r="S225" s="56"/>
      <c r="T225" s="56">
        <f t="shared" si="3"/>
        <v>1766.8600000000006</v>
      </c>
      <c r="U225" s="56"/>
      <c r="V225" s="56">
        <f>Worksheet!BF227</f>
        <v>2288.15</v>
      </c>
    </row>
    <row r="226" spans="1:22" x14ac:dyDescent="0.2">
      <c r="A226" s="7">
        <f>Worksheet!A228</f>
        <v>4776</v>
      </c>
      <c r="B226" s="57" t="str">
        <f>Worksheet!B228</f>
        <v>North Mahaska</v>
      </c>
      <c r="C226" s="11"/>
      <c r="D226" s="58">
        <f>Worksheet!AC228</f>
        <v>32482.720000000001</v>
      </c>
      <c r="E226" s="58"/>
      <c r="F226" s="58">
        <f>Worksheet!AD228</f>
        <v>0</v>
      </c>
      <c r="G226" s="58"/>
      <c r="H226" s="58">
        <f>Worksheet!AE228</f>
        <v>32482.720000000001</v>
      </c>
      <c r="I226" s="58"/>
      <c r="J226" s="58">
        <f>Worksheet!AE228-Worksheet!T228</f>
        <v>1975.7200000000012</v>
      </c>
      <c r="K226" s="58"/>
      <c r="L226" s="58">
        <f>Worksheet!AO228</f>
        <v>1775.35</v>
      </c>
      <c r="M226" s="11"/>
      <c r="N226" s="58">
        <f>Worksheet!AT228</f>
        <v>32915.019999999997</v>
      </c>
      <c r="O226" s="58"/>
      <c r="P226" s="58">
        <f>Worksheet!AU228</f>
        <v>0</v>
      </c>
      <c r="Q226" s="58"/>
      <c r="R226" s="58">
        <f>Worksheet!AV228</f>
        <v>32915.019999999997</v>
      </c>
      <c r="S226" s="58"/>
      <c r="T226" s="58">
        <f t="shared" si="3"/>
        <v>432.29999999999563</v>
      </c>
      <c r="U226" s="58"/>
      <c r="V226" s="58">
        <f>Worksheet!BF228</f>
        <v>1813.42</v>
      </c>
    </row>
    <row r="227" spans="1:22" x14ac:dyDescent="0.2">
      <c r="A227" s="7">
        <f>Worksheet!A229</f>
        <v>4779</v>
      </c>
      <c r="B227" s="48" t="str">
        <f>Worksheet!B229</f>
        <v>North Polk</v>
      </c>
      <c r="D227" s="56">
        <f>Worksheet!AC229</f>
        <v>69877.08</v>
      </c>
      <c r="E227" s="56"/>
      <c r="F227" s="56">
        <f>Worksheet!AD229</f>
        <v>0</v>
      </c>
      <c r="G227" s="56"/>
      <c r="H227" s="56">
        <f>Worksheet!AE229</f>
        <v>69877.08</v>
      </c>
      <c r="I227" s="56"/>
      <c r="J227" s="56">
        <f>Worksheet!AE229-Worksheet!T229</f>
        <v>6287.0800000000017</v>
      </c>
      <c r="K227" s="56"/>
      <c r="L227" s="56">
        <f>Worksheet!AO229</f>
        <v>4001.6</v>
      </c>
      <c r="M227" s="11"/>
      <c r="N227" s="56">
        <f>Worksheet!AT229</f>
        <v>74076.36</v>
      </c>
      <c r="O227" s="56"/>
      <c r="P227" s="56">
        <f>Worksheet!AU229</f>
        <v>0</v>
      </c>
      <c r="Q227" s="56"/>
      <c r="R227" s="56">
        <f>Worksheet!AV229</f>
        <v>74076.36</v>
      </c>
      <c r="S227" s="56"/>
      <c r="T227" s="56">
        <f t="shared" si="3"/>
        <v>4199.2799999999988</v>
      </c>
      <c r="U227" s="56"/>
      <c r="V227" s="56">
        <f>Worksheet!BF229</f>
        <v>4239.22</v>
      </c>
    </row>
    <row r="228" spans="1:22" x14ac:dyDescent="0.2">
      <c r="A228" s="7">
        <f>Worksheet!A230</f>
        <v>4784</v>
      </c>
      <c r="B228" s="48" t="str">
        <f>Worksheet!B230</f>
        <v>North Scott</v>
      </c>
      <c r="D228" s="56">
        <f>Worksheet!AC230</f>
        <v>176356.99</v>
      </c>
      <c r="E228" s="56"/>
      <c r="F228" s="56">
        <f>Worksheet!AD230</f>
        <v>0</v>
      </c>
      <c r="G228" s="56"/>
      <c r="H228" s="56">
        <f>Worksheet!AE230</f>
        <v>176356.99</v>
      </c>
      <c r="I228" s="56"/>
      <c r="J228" s="56">
        <f>Worksheet!AE230-Worksheet!T230</f>
        <v>6508.9899999999907</v>
      </c>
      <c r="K228" s="56"/>
      <c r="L228" s="56">
        <f>Worksheet!AO230</f>
        <v>9489.5300000000007</v>
      </c>
      <c r="M228" s="11"/>
      <c r="N228" s="56">
        <f>Worksheet!AT230</f>
        <v>189625.54</v>
      </c>
      <c r="O228" s="56"/>
      <c r="P228" s="56">
        <f>Worksheet!AU230</f>
        <v>0</v>
      </c>
      <c r="Q228" s="56"/>
      <c r="R228" s="56">
        <f>Worksheet!AV230</f>
        <v>189625.54</v>
      </c>
      <c r="S228" s="56"/>
      <c r="T228" s="56">
        <f t="shared" si="3"/>
        <v>13268.550000000017</v>
      </c>
      <c r="U228" s="56"/>
      <c r="V228" s="56">
        <f>Worksheet!BF230</f>
        <v>10218.77</v>
      </c>
    </row>
    <row r="229" spans="1:22" x14ac:dyDescent="0.2">
      <c r="A229" s="7">
        <f>Worksheet!A231</f>
        <v>4785</v>
      </c>
      <c r="B229" s="48" t="str">
        <f>Worksheet!B231</f>
        <v>North Tama County</v>
      </c>
      <c r="D229" s="56">
        <f>Worksheet!AC231</f>
        <v>33449.339999999997</v>
      </c>
      <c r="E229" s="56"/>
      <c r="F229" s="56">
        <f>Worksheet!AD231</f>
        <v>0</v>
      </c>
      <c r="G229" s="56"/>
      <c r="H229" s="56">
        <f>Worksheet!AE231</f>
        <v>33449.339999999997</v>
      </c>
      <c r="I229" s="56"/>
      <c r="J229" s="56">
        <f>Worksheet!AE231-Worksheet!T231</f>
        <v>1335.3399999999965</v>
      </c>
      <c r="K229" s="56"/>
      <c r="L229" s="56">
        <f>Worksheet!AO231</f>
        <v>2350.0700000000002</v>
      </c>
      <c r="M229" s="11"/>
      <c r="N229" s="56">
        <f>Worksheet!AT231</f>
        <v>33002.82</v>
      </c>
      <c r="O229" s="56"/>
      <c r="P229" s="56">
        <f>Worksheet!AU231</f>
        <v>446.5199999999968</v>
      </c>
      <c r="Q229" s="56"/>
      <c r="R229" s="56">
        <f>Worksheet!AV231</f>
        <v>33449.339999999997</v>
      </c>
      <c r="S229" s="56"/>
      <c r="T229" s="56">
        <f t="shared" si="3"/>
        <v>0</v>
      </c>
      <c r="U229" s="56"/>
      <c r="V229" s="56">
        <f>Worksheet!BF231</f>
        <v>2350.0700000000002</v>
      </c>
    </row>
    <row r="230" spans="1:22" x14ac:dyDescent="0.2">
      <c r="A230" s="7">
        <f>Worksheet!A232</f>
        <v>4787</v>
      </c>
      <c r="B230" s="48" t="str">
        <f>Worksheet!B232</f>
        <v>North Winneshiek</v>
      </c>
      <c r="D230" s="56">
        <f>Worksheet!AC232</f>
        <v>13239.56</v>
      </c>
      <c r="E230" s="56"/>
      <c r="F230" s="56">
        <f>Worksheet!AD232</f>
        <v>0</v>
      </c>
      <c r="G230" s="56"/>
      <c r="H230" s="56">
        <f>Worksheet!AE232</f>
        <v>13239.56</v>
      </c>
      <c r="I230" s="56"/>
      <c r="J230" s="56">
        <f>Worksheet!AE232-Worksheet!T232</f>
        <v>870.55999999999949</v>
      </c>
      <c r="K230" s="56"/>
      <c r="L230" s="56">
        <f>Worksheet!AO232</f>
        <v>1026.78</v>
      </c>
      <c r="M230" s="11"/>
      <c r="N230" s="56">
        <f>Worksheet!AT232</f>
        <v>13582.66</v>
      </c>
      <c r="O230" s="56"/>
      <c r="P230" s="56">
        <f>Worksheet!AU232</f>
        <v>0</v>
      </c>
      <c r="Q230" s="56"/>
      <c r="R230" s="56">
        <f>Worksheet!AV232</f>
        <v>13582.66</v>
      </c>
      <c r="S230" s="56"/>
      <c r="T230" s="56">
        <f t="shared" si="3"/>
        <v>343.10000000000036</v>
      </c>
      <c r="U230" s="56"/>
      <c r="V230" s="56">
        <f>Worksheet!BF232</f>
        <v>1047.54</v>
      </c>
    </row>
    <row r="231" spans="1:22" x14ac:dyDescent="0.2">
      <c r="A231" s="7">
        <f>Worksheet!A233</f>
        <v>4773</v>
      </c>
      <c r="B231" s="57" t="str">
        <f>Worksheet!B233</f>
        <v>Northeast</v>
      </c>
      <c r="C231" s="11"/>
      <c r="D231" s="58">
        <f>Worksheet!AC233</f>
        <v>36302.120000000003</v>
      </c>
      <c r="E231" s="58"/>
      <c r="F231" s="58">
        <f>Worksheet!AD233</f>
        <v>0</v>
      </c>
      <c r="G231" s="58"/>
      <c r="H231" s="58">
        <f>Worksheet!AE233</f>
        <v>36302.120000000003</v>
      </c>
      <c r="I231" s="58"/>
      <c r="J231" s="58">
        <f>Worksheet!AE233-Worksheet!T233</f>
        <v>2184.1200000000026</v>
      </c>
      <c r="K231" s="58"/>
      <c r="L231" s="58">
        <f>Worksheet!AO233</f>
        <v>1757.6</v>
      </c>
      <c r="M231" s="11"/>
      <c r="N231" s="58">
        <f>Worksheet!AT233</f>
        <v>34514.69</v>
      </c>
      <c r="O231" s="58"/>
      <c r="P231" s="58">
        <f>Worksheet!AU233</f>
        <v>1787.4300000000003</v>
      </c>
      <c r="Q231" s="58"/>
      <c r="R231" s="58">
        <f>Worksheet!AV233</f>
        <v>36302.120000000003</v>
      </c>
      <c r="S231" s="58"/>
      <c r="T231" s="58">
        <f t="shared" si="3"/>
        <v>0</v>
      </c>
      <c r="U231" s="58"/>
      <c r="V231" s="58">
        <f>Worksheet!BF233</f>
        <v>1757.6</v>
      </c>
    </row>
    <row r="232" spans="1:22" x14ac:dyDescent="0.2">
      <c r="A232" s="7">
        <f>Worksheet!A234</f>
        <v>4775</v>
      </c>
      <c r="B232" s="48" t="str">
        <f>Worksheet!B234</f>
        <v>Northeast Hamilton</v>
      </c>
      <c r="D232" s="56">
        <f>Worksheet!AC234</f>
        <v>15329.5</v>
      </c>
      <c r="E232" s="56"/>
      <c r="F232" s="56">
        <f>Worksheet!AD234</f>
        <v>0</v>
      </c>
      <c r="G232" s="56"/>
      <c r="H232" s="56">
        <f>Worksheet!AE234</f>
        <v>15329.5</v>
      </c>
      <c r="I232" s="56"/>
      <c r="J232" s="56">
        <f>Worksheet!AE234-Worksheet!T234</f>
        <v>769.5</v>
      </c>
      <c r="K232" s="56"/>
      <c r="L232" s="56">
        <f>Worksheet!AO234</f>
        <v>921.62</v>
      </c>
      <c r="M232" s="11"/>
      <c r="N232" s="56">
        <f>Worksheet!AT234</f>
        <v>14265.7</v>
      </c>
      <c r="O232" s="56"/>
      <c r="P232" s="56">
        <f>Worksheet!AU234</f>
        <v>1063.7999999999993</v>
      </c>
      <c r="Q232" s="56"/>
      <c r="R232" s="56">
        <f>Worksheet!AV234</f>
        <v>15329.5</v>
      </c>
      <c r="S232" s="56"/>
      <c r="T232" s="56">
        <f t="shared" si="3"/>
        <v>0</v>
      </c>
      <c r="U232" s="56"/>
      <c r="V232" s="56">
        <f>Worksheet!BF234</f>
        <v>921.62</v>
      </c>
    </row>
    <row r="233" spans="1:22" x14ac:dyDescent="0.2">
      <c r="A233" s="7">
        <f>Worksheet!A235</f>
        <v>4788</v>
      </c>
      <c r="B233" s="48" t="str">
        <f>Worksheet!B235</f>
        <v>Northwood-Kensett</v>
      </c>
      <c r="D233" s="56">
        <f>Worksheet!AC235</f>
        <v>30503.35</v>
      </c>
      <c r="E233" s="56"/>
      <c r="F233" s="56">
        <f>Worksheet!AD235</f>
        <v>0</v>
      </c>
      <c r="G233" s="56"/>
      <c r="H233" s="56">
        <f>Worksheet!AE235</f>
        <v>30503.35</v>
      </c>
      <c r="I233" s="56"/>
      <c r="J233" s="56">
        <f>Worksheet!AE235-Worksheet!T235</f>
        <v>1186.3499999999985</v>
      </c>
      <c r="K233" s="56"/>
      <c r="L233" s="56">
        <f>Worksheet!AO235</f>
        <v>2269.54</v>
      </c>
      <c r="M233" s="11"/>
      <c r="N233" s="56">
        <f>Worksheet!AT235</f>
        <v>29713.39</v>
      </c>
      <c r="O233" s="56"/>
      <c r="P233" s="56">
        <f>Worksheet!AU235</f>
        <v>789.95999999999913</v>
      </c>
      <c r="Q233" s="56"/>
      <c r="R233" s="56">
        <f>Worksheet!AV235</f>
        <v>30503.35</v>
      </c>
      <c r="S233" s="56"/>
      <c r="T233" s="56">
        <f t="shared" si="3"/>
        <v>0</v>
      </c>
      <c r="U233" s="56"/>
      <c r="V233" s="56">
        <f>Worksheet!BF235</f>
        <v>2269.54</v>
      </c>
    </row>
    <row r="234" spans="1:22" x14ac:dyDescent="0.2">
      <c r="A234" s="7">
        <f>Worksheet!A236</f>
        <v>4797</v>
      </c>
      <c r="B234" s="48" t="str">
        <f>Worksheet!B236</f>
        <v>Norwalk</v>
      </c>
      <c r="D234" s="56">
        <f>Worksheet!AC236</f>
        <v>137642.70000000001</v>
      </c>
      <c r="E234" s="56"/>
      <c r="F234" s="56">
        <f>Worksheet!AD236</f>
        <v>0</v>
      </c>
      <c r="G234" s="56"/>
      <c r="H234" s="56">
        <f>Worksheet!AE236</f>
        <v>137642.70000000001</v>
      </c>
      <c r="I234" s="56"/>
      <c r="J234" s="56">
        <f>Worksheet!AE236-Worksheet!T236</f>
        <v>8308.7000000000116</v>
      </c>
      <c r="K234" s="56"/>
      <c r="L234" s="56">
        <f>Worksheet!AO236</f>
        <v>7507.28</v>
      </c>
      <c r="M234" s="11"/>
      <c r="N234" s="56">
        <f>Worksheet!AT236</f>
        <v>145593.22</v>
      </c>
      <c r="O234" s="56"/>
      <c r="P234" s="56">
        <f>Worksheet!AU236</f>
        <v>0</v>
      </c>
      <c r="Q234" s="56"/>
      <c r="R234" s="56">
        <f>Worksheet!AV236</f>
        <v>145593.22</v>
      </c>
      <c r="S234" s="56"/>
      <c r="T234" s="56">
        <f t="shared" si="3"/>
        <v>7950.5199999999895</v>
      </c>
      <c r="U234" s="56"/>
      <c r="V234" s="56">
        <f>Worksheet!BF236</f>
        <v>7966.5</v>
      </c>
    </row>
    <row r="235" spans="1:22" x14ac:dyDescent="0.2">
      <c r="A235" s="7">
        <f>Worksheet!A237</f>
        <v>4860</v>
      </c>
      <c r="B235" s="48" t="str">
        <f>Worksheet!B237</f>
        <v>Odebolt-Arthur</v>
      </c>
      <c r="D235" s="56">
        <f>Worksheet!AC237</f>
        <v>23490.560000000001</v>
      </c>
      <c r="E235" s="56"/>
      <c r="F235" s="56">
        <f>Worksheet!AD237</f>
        <v>0</v>
      </c>
      <c r="G235" s="56"/>
      <c r="H235" s="56">
        <f>Worksheet!AE237</f>
        <v>23490.560000000001</v>
      </c>
      <c r="I235" s="56"/>
      <c r="J235" s="56">
        <f>Worksheet!AE237-Worksheet!T237</f>
        <v>739.56000000000131</v>
      </c>
      <c r="K235" s="56"/>
      <c r="L235" s="56">
        <f>Worksheet!AO237</f>
        <v>1294.26</v>
      </c>
      <c r="M235" s="11"/>
      <c r="N235" s="56">
        <f>Worksheet!AT237</f>
        <v>23416.18</v>
      </c>
      <c r="O235" s="56"/>
      <c r="P235" s="56">
        <f>Worksheet!AU237</f>
        <v>74.380000000001019</v>
      </c>
      <c r="Q235" s="56"/>
      <c r="R235" s="56">
        <f>Worksheet!AV237</f>
        <v>23490.560000000001</v>
      </c>
      <c r="S235" s="56"/>
      <c r="T235" s="56">
        <f t="shared" si="3"/>
        <v>0</v>
      </c>
      <c r="U235" s="56"/>
      <c r="V235" s="56">
        <f>Worksheet!BF237</f>
        <v>1295.0999999999999</v>
      </c>
    </row>
    <row r="236" spans="1:22" x14ac:dyDescent="0.2">
      <c r="A236" s="7">
        <f>Worksheet!A238</f>
        <v>4869</v>
      </c>
      <c r="B236" s="57" t="str">
        <f>Worksheet!B238</f>
        <v>Oelwein</v>
      </c>
      <c r="C236" s="11"/>
      <c r="D236" s="58">
        <f>Worksheet!AC238</f>
        <v>80691.72</v>
      </c>
      <c r="E236" s="58"/>
      <c r="F236" s="58">
        <f>Worksheet!AD238</f>
        <v>0</v>
      </c>
      <c r="G236" s="58"/>
      <c r="H236" s="58">
        <f>Worksheet!AE238</f>
        <v>80691.72</v>
      </c>
      <c r="I236" s="58"/>
      <c r="J236" s="58">
        <f>Worksheet!AE238-Worksheet!T238</f>
        <v>781.72000000000116</v>
      </c>
      <c r="K236" s="58"/>
      <c r="L236" s="58">
        <f>Worksheet!AO238</f>
        <v>4651.26</v>
      </c>
      <c r="M236" s="11"/>
      <c r="N236" s="58">
        <f>Worksheet!AT238</f>
        <v>82904.38</v>
      </c>
      <c r="O236" s="58"/>
      <c r="P236" s="58">
        <f>Worksheet!AU238</f>
        <v>0</v>
      </c>
      <c r="Q236" s="58"/>
      <c r="R236" s="58">
        <f>Worksheet!AV238</f>
        <v>82904.38</v>
      </c>
      <c r="S236" s="58"/>
      <c r="T236" s="58">
        <f t="shared" si="3"/>
        <v>2212.6600000000035</v>
      </c>
      <c r="U236" s="58"/>
      <c r="V236" s="58">
        <f>Worksheet!BF238</f>
        <v>4814.07</v>
      </c>
    </row>
    <row r="237" spans="1:22" x14ac:dyDescent="0.2">
      <c r="A237" s="7">
        <f>Worksheet!A239</f>
        <v>4878</v>
      </c>
      <c r="B237" s="48" t="str">
        <f>Worksheet!B239</f>
        <v>Ogden</v>
      </c>
      <c r="D237" s="56">
        <f>Worksheet!AC239</f>
        <v>37008.93</v>
      </c>
      <c r="E237" s="56"/>
      <c r="F237" s="56">
        <f>Worksheet!AD239</f>
        <v>1029.0699999999997</v>
      </c>
      <c r="G237" s="56"/>
      <c r="H237" s="56">
        <f>Worksheet!AE239</f>
        <v>38038</v>
      </c>
      <c r="I237" s="56"/>
      <c r="J237" s="56">
        <f>Worksheet!AE239-Worksheet!T239</f>
        <v>0</v>
      </c>
      <c r="K237" s="56"/>
      <c r="L237" s="56">
        <f>Worksheet!AO239</f>
        <v>1926</v>
      </c>
      <c r="M237" s="11"/>
      <c r="N237" s="56">
        <f>Worksheet!AT239</f>
        <v>37667.47</v>
      </c>
      <c r="O237" s="56"/>
      <c r="P237" s="56">
        <f>Worksheet!AU239</f>
        <v>0</v>
      </c>
      <c r="Q237" s="56"/>
      <c r="R237" s="56">
        <f>Worksheet!AV239</f>
        <v>37667.47</v>
      </c>
      <c r="S237" s="56"/>
      <c r="T237" s="56">
        <f t="shared" si="3"/>
        <v>-370.52999999999884</v>
      </c>
      <c r="U237" s="56"/>
      <c r="V237" s="56">
        <f>Worksheet!BF239</f>
        <v>1940.04</v>
      </c>
    </row>
    <row r="238" spans="1:22" x14ac:dyDescent="0.2">
      <c r="A238" s="7">
        <f>Worksheet!A240</f>
        <v>4890</v>
      </c>
      <c r="B238" s="48" t="str">
        <f>Worksheet!B240</f>
        <v>Okoboji</v>
      </c>
      <c r="D238" s="56">
        <f>Worksheet!AC240</f>
        <v>58846.91</v>
      </c>
      <c r="E238" s="56"/>
      <c r="F238" s="56">
        <f>Worksheet!AD240</f>
        <v>0</v>
      </c>
      <c r="G238" s="56"/>
      <c r="H238" s="56">
        <f>Worksheet!AE240</f>
        <v>58846.91</v>
      </c>
      <c r="I238" s="56"/>
      <c r="J238" s="56">
        <f>Worksheet!AE240-Worksheet!T240</f>
        <v>5571.9100000000035</v>
      </c>
      <c r="K238" s="56"/>
      <c r="L238" s="56">
        <f>Worksheet!AO240</f>
        <v>3834.27</v>
      </c>
      <c r="M238" s="11"/>
      <c r="N238" s="56">
        <f>Worksheet!AT240</f>
        <v>57190.42</v>
      </c>
      <c r="O238" s="56"/>
      <c r="P238" s="56">
        <f>Worksheet!AU240</f>
        <v>1656.4900000000052</v>
      </c>
      <c r="Q238" s="56"/>
      <c r="R238" s="56">
        <f>Worksheet!AV240</f>
        <v>58846.91</v>
      </c>
      <c r="S238" s="56"/>
      <c r="T238" s="56">
        <f t="shared" si="3"/>
        <v>0</v>
      </c>
      <c r="U238" s="56"/>
      <c r="V238" s="56">
        <f>Worksheet!BF240</f>
        <v>3834.27</v>
      </c>
    </row>
    <row r="239" spans="1:22" x14ac:dyDescent="0.2">
      <c r="A239" s="7">
        <f>Worksheet!A241</f>
        <v>4905</v>
      </c>
      <c r="B239" s="48" t="str">
        <f>Worksheet!B241</f>
        <v>Olin Consolidated</v>
      </c>
      <c r="D239" s="56">
        <f>Worksheet!AC241</f>
        <v>15824</v>
      </c>
      <c r="E239" s="56"/>
      <c r="F239" s="56">
        <f>Worksheet!AD241</f>
        <v>0</v>
      </c>
      <c r="G239" s="56"/>
      <c r="H239" s="56">
        <f>Worksheet!AE241</f>
        <v>15824</v>
      </c>
      <c r="I239" s="56"/>
      <c r="J239" s="56">
        <f>Worksheet!AE241-Worksheet!T241</f>
        <v>1608</v>
      </c>
      <c r="K239" s="56"/>
      <c r="L239" s="56">
        <f>Worksheet!AO241</f>
        <v>795.62</v>
      </c>
      <c r="M239" s="11"/>
      <c r="N239" s="56">
        <f>Worksheet!AT241</f>
        <v>14052.8</v>
      </c>
      <c r="O239" s="56"/>
      <c r="P239" s="56">
        <f>Worksheet!AU241</f>
        <v>1771.2000000000007</v>
      </c>
      <c r="Q239" s="56"/>
      <c r="R239" s="56">
        <f>Worksheet!AV241</f>
        <v>15824</v>
      </c>
      <c r="S239" s="56"/>
      <c r="T239" s="56">
        <f t="shared" si="3"/>
        <v>0</v>
      </c>
      <c r="U239" s="56"/>
      <c r="V239" s="56">
        <f>Worksheet!BF241</f>
        <v>795.62</v>
      </c>
    </row>
    <row r="240" spans="1:22" x14ac:dyDescent="0.2">
      <c r="A240" s="7">
        <f>Worksheet!A242</f>
        <v>4978</v>
      </c>
      <c r="B240" s="48" t="str">
        <f>Worksheet!B242</f>
        <v>Orient-Macksburg</v>
      </c>
      <c r="D240" s="56">
        <f>Worksheet!AC242</f>
        <v>14558</v>
      </c>
      <c r="E240" s="56"/>
      <c r="F240" s="56">
        <f>Worksheet!AD242</f>
        <v>505</v>
      </c>
      <c r="G240" s="56"/>
      <c r="H240" s="56">
        <f>Worksheet!AE242</f>
        <v>15063</v>
      </c>
      <c r="I240" s="56"/>
      <c r="J240" s="56">
        <f>Worksheet!AE242-Worksheet!T242</f>
        <v>0</v>
      </c>
      <c r="K240" s="56"/>
      <c r="L240" s="56">
        <f>Worksheet!AO242</f>
        <v>669</v>
      </c>
      <c r="M240" s="11"/>
      <c r="N240" s="56">
        <f>Worksheet!AT242</f>
        <v>14012.44</v>
      </c>
      <c r="O240" s="56"/>
      <c r="P240" s="56">
        <f>Worksheet!AU242</f>
        <v>545.55999999999949</v>
      </c>
      <c r="Q240" s="56"/>
      <c r="R240" s="56">
        <f>Worksheet!AV242</f>
        <v>14558</v>
      </c>
      <c r="S240" s="56"/>
      <c r="T240" s="56">
        <f t="shared" si="3"/>
        <v>-505</v>
      </c>
      <c r="U240" s="56"/>
      <c r="V240" s="56">
        <f>Worksheet!BF242</f>
        <v>655.23</v>
      </c>
    </row>
    <row r="241" spans="1:22" x14ac:dyDescent="0.2">
      <c r="A241" s="7">
        <f>Worksheet!A243</f>
        <v>4995</v>
      </c>
      <c r="B241" s="57" t="str">
        <f>Worksheet!B243</f>
        <v>Osage</v>
      </c>
      <c r="C241" s="11"/>
      <c r="D241" s="58">
        <f>Worksheet!AC243</f>
        <v>57243.25</v>
      </c>
      <c r="E241" s="58"/>
      <c r="F241" s="58">
        <f>Worksheet!AD243</f>
        <v>0</v>
      </c>
      <c r="G241" s="58"/>
      <c r="H241" s="58">
        <f>Worksheet!AE243</f>
        <v>57243.25</v>
      </c>
      <c r="I241" s="58"/>
      <c r="J241" s="58">
        <f>Worksheet!AE243-Worksheet!T243</f>
        <v>2595.25</v>
      </c>
      <c r="K241" s="58"/>
      <c r="L241" s="58">
        <f>Worksheet!AO243</f>
        <v>4231.43</v>
      </c>
      <c r="M241" s="11"/>
      <c r="N241" s="58">
        <f>Worksheet!AT243</f>
        <v>59079.18</v>
      </c>
      <c r="O241" s="58"/>
      <c r="P241" s="58">
        <f>Worksheet!AU243</f>
        <v>0</v>
      </c>
      <c r="Q241" s="58"/>
      <c r="R241" s="58">
        <f>Worksheet!AV243</f>
        <v>59079.18</v>
      </c>
      <c r="S241" s="58"/>
      <c r="T241" s="58">
        <f t="shared" si="3"/>
        <v>1835.9300000000003</v>
      </c>
      <c r="U241" s="58"/>
      <c r="V241" s="58">
        <f>Worksheet!BF243</f>
        <v>4340.4799999999996</v>
      </c>
    </row>
    <row r="242" spans="1:22" x14ac:dyDescent="0.2">
      <c r="A242" s="7">
        <f>Worksheet!A244</f>
        <v>5013</v>
      </c>
      <c r="B242" s="48" t="str">
        <f>Worksheet!B244</f>
        <v>Oskaloosa</v>
      </c>
      <c r="D242" s="56">
        <f>Worksheet!AC244</f>
        <v>147602.28</v>
      </c>
      <c r="E242" s="56"/>
      <c r="F242" s="56">
        <f>Worksheet!AD244</f>
        <v>0</v>
      </c>
      <c r="G242" s="56"/>
      <c r="H242" s="56">
        <f>Worksheet!AE244</f>
        <v>147602.28</v>
      </c>
      <c r="I242" s="56"/>
      <c r="J242" s="56">
        <f>Worksheet!AE244-Worksheet!T244</f>
        <v>5118.2799999999988</v>
      </c>
      <c r="K242" s="56"/>
      <c r="L242" s="56">
        <f>Worksheet!AO244</f>
        <v>7856.89</v>
      </c>
      <c r="M242" s="11"/>
      <c r="N242" s="56">
        <f>Worksheet!AT244</f>
        <v>155491.43</v>
      </c>
      <c r="O242" s="56"/>
      <c r="P242" s="56">
        <f>Worksheet!AU244</f>
        <v>0</v>
      </c>
      <c r="Q242" s="56"/>
      <c r="R242" s="56">
        <f>Worksheet!AV244</f>
        <v>155491.43</v>
      </c>
      <c r="S242" s="56"/>
      <c r="T242" s="56">
        <f t="shared" si="3"/>
        <v>7889.1499999999942</v>
      </c>
      <c r="U242" s="56"/>
      <c r="V242" s="56">
        <f>Worksheet!BF244</f>
        <v>8311.6</v>
      </c>
    </row>
    <row r="243" spans="1:22" x14ac:dyDescent="0.2">
      <c r="A243" s="7">
        <f>Worksheet!A245</f>
        <v>5049</v>
      </c>
      <c r="B243" s="48" t="str">
        <f>Worksheet!B245</f>
        <v>Ottumwa</v>
      </c>
      <c r="D243" s="56">
        <f>Worksheet!AC245</f>
        <v>265981.44</v>
      </c>
      <c r="E243" s="56"/>
      <c r="F243" s="56">
        <f>Worksheet!AD245</f>
        <v>0</v>
      </c>
      <c r="G243" s="56"/>
      <c r="H243" s="56">
        <f>Worksheet!AE245</f>
        <v>265981.44</v>
      </c>
      <c r="I243" s="56"/>
      <c r="J243" s="56">
        <f>Worksheet!AE245-Worksheet!T245</f>
        <v>13156.440000000002</v>
      </c>
      <c r="K243" s="56"/>
      <c r="L243" s="56">
        <f>Worksheet!AO245</f>
        <v>14658.19</v>
      </c>
      <c r="M243" s="11"/>
      <c r="N243" s="56">
        <f>Worksheet!AT245</f>
        <v>275202.76</v>
      </c>
      <c r="O243" s="56"/>
      <c r="P243" s="56">
        <f>Worksheet!AU245</f>
        <v>0</v>
      </c>
      <c r="Q243" s="56"/>
      <c r="R243" s="56">
        <f>Worksheet!AV245</f>
        <v>275202.76</v>
      </c>
      <c r="S243" s="56"/>
      <c r="T243" s="56">
        <f t="shared" si="3"/>
        <v>9221.320000000007</v>
      </c>
      <c r="U243" s="56"/>
      <c r="V243" s="56">
        <f>Worksheet!BF245</f>
        <v>15228.18</v>
      </c>
    </row>
    <row r="244" spans="1:22" x14ac:dyDescent="0.2">
      <c r="A244" s="7">
        <f>Worksheet!A246</f>
        <v>5319</v>
      </c>
      <c r="B244" s="48" t="str">
        <f>Worksheet!B246</f>
        <v>PCM</v>
      </c>
      <c r="D244" s="56">
        <f>Worksheet!AC246</f>
        <v>57499.79</v>
      </c>
      <c r="E244" s="56"/>
      <c r="F244" s="56">
        <f>Worksheet!AD246</f>
        <v>0</v>
      </c>
      <c r="G244" s="56"/>
      <c r="H244" s="56">
        <f>Worksheet!AE246</f>
        <v>57499.79</v>
      </c>
      <c r="I244" s="56"/>
      <c r="J244" s="56">
        <f>Worksheet!AE246-Worksheet!T246</f>
        <v>2872.7900000000009</v>
      </c>
      <c r="K244" s="56"/>
      <c r="L244" s="56">
        <f>Worksheet!AO246</f>
        <v>3181.62</v>
      </c>
      <c r="M244" s="11"/>
      <c r="N244" s="56">
        <f>Worksheet!AT246</f>
        <v>58168.3</v>
      </c>
      <c r="O244" s="56"/>
      <c r="P244" s="56">
        <f>Worksheet!AU246</f>
        <v>0</v>
      </c>
      <c r="Q244" s="56"/>
      <c r="R244" s="56">
        <f>Worksheet!AV246</f>
        <v>58168.3</v>
      </c>
      <c r="S244" s="56"/>
      <c r="T244" s="56">
        <f t="shared" si="3"/>
        <v>668.51000000000204</v>
      </c>
      <c r="U244" s="56"/>
      <c r="V244" s="56">
        <f>Worksheet!BF246</f>
        <v>3243.65</v>
      </c>
    </row>
    <row r="245" spans="1:22" x14ac:dyDescent="0.2">
      <c r="A245" s="7">
        <f>Worksheet!A247</f>
        <v>5121</v>
      </c>
      <c r="B245" s="48" t="str">
        <f>Worksheet!B247</f>
        <v>Panorama</v>
      </c>
      <c r="D245" s="56">
        <f>Worksheet!AC247</f>
        <v>38396.5</v>
      </c>
      <c r="E245" s="56"/>
      <c r="F245" s="56">
        <f>Worksheet!AD247</f>
        <v>0</v>
      </c>
      <c r="G245" s="56"/>
      <c r="H245" s="56">
        <f>Worksheet!AE247</f>
        <v>38396.5</v>
      </c>
      <c r="I245" s="56"/>
      <c r="J245" s="56">
        <f>Worksheet!AE247-Worksheet!T247</f>
        <v>2462.5</v>
      </c>
      <c r="K245" s="56"/>
      <c r="L245" s="56">
        <f>Worksheet!AO247</f>
        <v>2270.6</v>
      </c>
      <c r="M245" s="11"/>
      <c r="N245" s="56">
        <f>Worksheet!AT247</f>
        <v>39211.42</v>
      </c>
      <c r="O245" s="56"/>
      <c r="P245" s="56">
        <f>Worksheet!AU247</f>
        <v>0</v>
      </c>
      <c r="Q245" s="56"/>
      <c r="R245" s="56">
        <f>Worksheet!AV247</f>
        <v>39211.42</v>
      </c>
      <c r="S245" s="56"/>
      <c r="T245" s="56">
        <f t="shared" si="3"/>
        <v>814.91999999999825</v>
      </c>
      <c r="U245" s="56"/>
      <c r="V245" s="56">
        <f>Worksheet!BF247</f>
        <v>2324.4699999999998</v>
      </c>
    </row>
    <row r="246" spans="1:22" x14ac:dyDescent="0.2">
      <c r="A246" s="7">
        <f>Worksheet!A248</f>
        <v>5139</v>
      </c>
      <c r="B246" s="57" t="str">
        <f>Worksheet!B248</f>
        <v>Paton-Churdan</v>
      </c>
      <c r="C246" s="11"/>
      <c r="D246" s="58">
        <f>Worksheet!AC248</f>
        <v>8744.65</v>
      </c>
      <c r="E246" s="58"/>
      <c r="F246" s="58">
        <f>Worksheet!AD248</f>
        <v>0</v>
      </c>
      <c r="G246" s="58"/>
      <c r="H246" s="58">
        <f>Worksheet!AE248</f>
        <v>8744.65</v>
      </c>
      <c r="I246" s="58"/>
      <c r="J246" s="58">
        <f>Worksheet!AE248-Worksheet!T248</f>
        <v>265.64999999999964</v>
      </c>
      <c r="K246" s="58"/>
      <c r="L246" s="58">
        <f>Worksheet!AO248</f>
        <v>708.11</v>
      </c>
      <c r="M246" s="11"/>
      <c r="N246" s="58">
        <f>Worksheet!AT248</f>
        <v>8210.33</v>
      </c>
      <c r="O246" s="58"/>
      <c r="P246" s="58">
        <f>Worksheet!AU248</f>
        <v>534.31999999999971</v>
      </c>
      <c r="Q246" s="58"/>
      <c r="R246" s="58">
        <f>Worksheet!AV248</f>
        <v>8744.65</v>
      </c>
      <c r="S246" s="58"/>
      <c r="T246" s="58">
        <f t="shared" si="3"/>
        <v>0</v>
      </c>
      <c r="U246" s="58"/>
      <c r="V246" s="58">
        <f>Worksheet!BF248</f>
        <v>708.11</v>
      </c>
    </row>
    <row r="247" spans="1:22" x14ac:dyDescent="0.2">
      <c r="A247" s="7">
        <f>Worksheet!A249</f>
        <v>5163</v>
      </c>
      <c r="B247" s="48" t="str">
        <f>Worksheet!B249</f>
        <v>Pekin</v>
      </c>
      <c r="D247" s="56">
        <f>Worksheet!AC249</f>
        <v>37955.24</v>
      </c>
      <c r="E247" s="56"/>
      <c r="F247" s="56">
        <f>Worksheet!AD249</f>
        <v>0</v>
      </c>
      <c r="G247" s="56"/>
      <c r="H247" s="56">
        <f>Worksheet!AE249</f>
        <v>37955.24</v>
      </c>
      <c r="I247" s="56"/>
      <c r="J247" s="56">
        <f>Worksheet!AE249-Worksheet!T249</f>
        <v>782.23999999999796</v>
      </c>
      <c r="K247" s="56"/>
      <c r="L247" s="56">
        <f>Worksheet!AO249</f>
        <v>2025.6</v>
      </c>
      <c r="M247" s="11"/>
      <c r="N247" s="56">
        <f>Worksheet!AT249</f>
        <v>39071.769999999997</v>
      </c>
      <c r="O247" s="56"/>
      <c r="P247" s="56">
        <f>Worksheet!AU249</f>
        <v>0</v>
      </c>
      <c r="Q247" s="56"/>
      <c r="R247" s="56">
        <f>Worksheet!AV249</f>
        <v>39071.769999999997</v>
      </c>
      <c r="S247" s="56"/>
      <c r="T247" s="56">
        <f t="shared" si="3"/>
        <v>1116.5299999999988</v>
      </c>
      <c r="U247" s="56"/>
      <c r="V247" s="56">
        <f>Worksheet!BF249</f>
        <v>2096.23</v>
      </c>
    </row>
    <row r="248" spans="1:22" x14ac:dyDescent="0.2">
      <c r="A248" s="7">
        <f>Worksheet!A250</f>
        <v>5166</v>
      </c>
      <c r="B248" s="48" t="str">
        <f>Worksheet!B250</f>
        <v>Pella</v>
      </c>
      <c r="D248" s="56">
        <f>Worksheet!AC250</f>
        <v>119349.45</v>
      </c>
      <c r="E248" s="56"/>
      <c r="F248" s="56">
        <f>Worksheet!AD250</f>
        <v>0</v>
      </c>
      <c r="G248" s="56"/>
      <c r="H248" s="56">
        <f>Worksheet!AE250</f>
        <v>119349.45</v>
      </c>
      <c r="I248" s="56"/>
      <c r="J248" s="56">
        <f>Worksheet!AE250-Worksheet!T250</f>
        <v>4092.4499999999971</v>
      </c>
      <c r="K248" s="56"/>
      <c r="L248" s="56">
        <f>Worksheet!AO250</f>
        <v>6599.44</v>
      </c>
      <c r="M248" s="11"/>
      <c r="N248" s="56">
        <f>Worksheet!AT250</f>
        <v>127015.38</v>
      </c>
      <c r="O248" s="56"/>
      <c r="P248" s="56">
        <f>Worksheet!AU250</f>
        <v>0</v>
      </c>
      <c r="Q248" s="56"/>
      <c r="R248" s="56">
        <f>Worksheet!AV250</f>
        <v>127015.38</v>
      </c>
      <c r="S248" s="56"/>
      <c r="T248" s="56">
        <f t="shared" si="3"/>
        <v>7665.9300000000076</v>
      </c>
      <c r="U248" s="56"/>
      <c r="V248" s="56">
        <f>Worksheet!BF250</f>
        <v>7033.02</v>
      </c>
    </row>
    <row r="249" spans="1:22" x14ac:dyDescent="0.2">
      <c r="A249" s="7">
        <f>Worksheet!A251</f>
        <v>5184</v>
      </c>
      <c r="B249" s="48" t="str">
        <f>Worksheet!B251</f>
        <v>Perry</v>
      </c>
      <c r="D249" s="56">
        <f>Worksheet!AC251</f>
        <v>110195.65</v>
      </c>
      <c r="E249" s="56"/>
      <c r="F249" s="56">
        <f>Worksheet!AD251</f>
        <v>0</v>
      </c>
      <c r="G249" s="56"/>
      <c r="H249" s="56">
        <f>Worksheet!AE251</f>
        <v>110195.65</v>
      </c>
      <c r="I249" s="56"/>
      <c r="J249" s="56">
        <f>Worksheet!AE251-Worksheet!T251</f>
        <v>6472.6499999999942</v>
      </c>
      <c r="K249" s="56"/>
      <c r="L249" s="56">
        <f>Worksheet!AO251</f>
        <v>5719.25</v>
      </c>
      <c r="M249" s="11"/>
      <c r="N249" s="56">
        <f>Worksheet!AT251</f>
        <v>112347.84</v>
      </c>
      <c r="O249" s="56"/>
      <c r="P249" s="56">
        <f>Worksheet!AU251</f>
        <v>0</v>
      </c>
      <c r="Q249" s="56"/>
      <c r="R249" s="56">
        <f>Worksheet!AV251</f>
        <v>112347.84</v>
      </c>
      <c r="S249" s="56"/>
      <c r="T249" s="56">
        <f t="shared" si="3"/>
        <v>2152.1900000000023</v>
      </c>
      <c r="U249" s="56"/>
      <c r="V249" s="56">
        <f>Worksheet!BF251</f>
        <v>5883.75</v>
      </c>
    </row>
    <row r="250" spans="1:22" x14ac:dyDescent="0.2">
      <c r="A250" s="7">
        <f>Worksheet!A252</f>
        <v>5250</v>
      </c>
      <c r="B250" s="48" t="str">
        <f>Worksheet!B252</f>
        <v>Pleasant Valley</v>
      </c>
      <c r="D250" s="56">
        <f>Worksheet!AC252</f>
        <v>243605.7</v>
      </c>
      <c r="E250" s="56"/>
      <c r="F250" s="56">
        <f>Worksheet!AD252</f>
        <v>0</v>
      </c>
      <c r="G250" s="56"/>
      <c r="H250" s="56">
        <f>Worksheet!AE252</f>
        <v>243605.7</v>
      </c>
      <c r="I250" s="56"/>
      <c r="J250" s="56">
        <f>Worksheet!AE252-Worksheet!T252</f>
        <v>24821.700000000012</v>
      </c>
      <c r="K250" s="56"/>
      <c r="L250" s="56">
        <f>Worksheet!AO252</f>
        <v>12985.56</v>
      </c>
      <c r="M250" s="11"/>
      <c r="N250" s="56">
        <f>Worksheet!AT252</f>
        <v>255312.99</v>
      </c>
      <c r="O250" s="56"/>
      <c r="P250" s="56">
        <f>Worksheet!AU252</f>
        <v>0</v>
      </c>
      <c r="Q250" s="56"/>
      <c r="R250" s="56">
        <f>Worksheet!AV252</f>
        <v>255312.99</v>
      </c>
      <c r="S250" s="56"/>
      <c r="T250" s="56">
        <f t="shared" si="3"/>
        <v>11707.289999999979</v>
      </c>
      <c r="U250" s="56"/>
      <c r="V250" s="56">
        <f>Worksheet!BF252</f>
        <v>13645.15</v>
      </c>
    </row>
    <row r="251" spans="1:22" x14ac:dyDescent="0.2">
      <c r="A251" s="7">
        <f>Worksheet!A253</f>
        <v>5256</v>
      </c>
      <c r="B251" s="57" t="str">
        <f>Worksheet!B253</f>
        <v>Pleasantville</v>
      </c>
      <c r="C251" s="11"/>
      <c r="D251" s="58">
        <f>Worksheet!AC253</f>
        <v>35722.629999999997</v>
      </c>
      <c r="E251" s="58"/>
      <c r="F251" s="58">
        <f>Worksheet!AD253</f>
        <v>0</v>
      </c>
      <c r="G251" s="58"/>
      <c r="H251" s="58">
        <f>Worksheet!AE253</f>
        <v>35722.629999999997</v>
      </c>
      <c r="I251" s="58"/>
      <c r="J251" s="58">
        <f>Worksheet!AE253-Worksheet!T253</f>
        <v>2322.6299999999974</v>
      </c>
      <c r="K251" s="58"/>
      <c r="L251" s="58">
        <f>Worksheet!AO253</f>
        <v>1976.26</v>
      </c>
      <c r="M251" s="11"/>
      <c r="N251" s="58">
        <f>Worksheet!AT253</f>
        <v>35875.24</v>
      </c>
      <c r="O251" s="58"/>
      <c r="P251" s="58">
        <f>Worksheet!AU253</f>
        <v>0</v>
      </c>
      <c r="Q251" s="58"/>
      <c r="R251" s="58">
        <f>Worksheet!AV253</f>
        <v>35875.24</v>
      </c>
      <c r="S251" s="58"/>
      <c r="T251" s="58">
        <f t="shared" si="3"/>
        <v>152.61000000000058</v>
      </c>
      <c r="U251" s="58"/>
      <c r="V251" s="58">
        <f>Worksheet!BF253</f>
        <v>2001.96</v>
      </c>
    </row>
    <row r="252" spans="1:22" x14ac:dyDescent="0.2">
      <c r="A252" s="7">
        <f>Worksheet!A254</f>
        <v>5283</v>
      </c>
      <c r="B252" s="48" t="str">
        <f>Worksheet!B254</f>
        <v>Pocahontas Area</v>
      </c>
      <c r="D252" s="56">
        <f>Worksheet!AC254</f>
        <v>56730.239999999998</v>
      </c>
      <c r="E252" s="56"/>
      <c r="F252" s="56">
        <f>Worksheet!AD254</f>
        <v>0</v>
      </c>
      <c r="G252" s="56"/>
      <c r="H252" s="56">
        <f>Worksheet!AE254</f>
        <v>56730.239999999998</v>
      </c>
      <c r="I252" s="56"/>
      <c r="J252" s="56">
        <f>Worksheet!AE254-Worksheet!T254</f>
        <v>1114.239999999998</v>
      </c>
      <c r="K252" s="56"/>
      <c r="L252" s="56">
        <f>Worksheet!AO254</f>
        <v>2825.99</v>
      </c>
      <c r="M252" s="11"/>
      <c r="N252" s="56">
        <f>Worksheet!AT254</f>
        <v>54341.8</v>
      </c>
      <c r="O252" s="56"/>
      <c r="P252" s="56">
        <f>Worksheet!AU254</f>
        <v>2388.4399999999951</v>
      </c>
      <c r="Q252" s="56"/>
      <c r="R252" s="56">
        <f>Worksheet!AV254</f>
        <v>56730.239999999998</v>
      </c>
      <c r="S252" s="56"/>
      <c r="T252" s="56">
        <f t="shared" si="3"/>
        <v>0</v>
      </c>
      <c r="U252" s="56"/>
      <c r="V252" s="56">
        <f>Worksheet!BF254</f>
        <v>2825.99</v>
      </c>
    </row>
    <row r="253" spans="1:22" x14ac:dyDescent="0.2">
      <c r="A253" s="7">
        <f>Worksheet!A255</f>
        <v>5310</v>
      </c>
      <c r="B253" s="48" t="str">
        <f>Worksheet!B255</f>
        <v>Postville</v>
      </c>
      <c r="D253" s="56">
        <f>Worksheet!AC255</f>
        <v>32970.519999999997</v>
      </c>
      <c r="E253" s="56"/>
      <c r="F253" s="56">
        <f>Worksheet!AD255</f>
        <v>0</v>
      </c>
      <c r="G253" s="56"/>
      <c r="H253" s="56">
        <f>Worksheet!AE255</f>
        <v>32970.519999999997</v>
      </c>
      <c r="I253" s="56"/>
      <c r="J253" s="56">
        <f>Worksheet!AE255-Worksheet!T255</f>
        <v>3679.5199999999968</v>
      </c>
      <c r="K253" s="56"/>
      <c r="L253" s="56">
        <f>Worksheet!AO255</f>
        <v>2044.58</v>
      </c>
      <c r="M253" s="11"/>
      <c r="N253" s="56">
        <f>Worksheet!AT255</f>
        <v>29677.8</v>
      </c>
      <c r="O253" s="56"/>
      <c r="P253" s="56">
        <f>Worksheet!AU255</f>
        <v>3292.7199999999975</v>
      </c>
      <c r="Q253" s="56"/>
      <c r="R253" s="56">
        <f>Worksheet!AV255</f>
        <v>32970.519999999997</v>
      </c>
      <c r="S253" s="56"/>
      <c r="T253" s="56">
        <f t="shared" si="3"/>
        <v>0</v>
      </c>
      <c r="U253" s="56"/>
      <c r="V253" s="56">
        <f>Worksheet!BF255</f>
        <v>2044.58</v>
      </c>
    </row>
    <row r="254" spans="1:22" x14ac:dyDescent="0.2">
      <c r="A254" s="7">
        <f>Worksheet!A256</f>
        <v>5323</v>
      </c>
      <c r="B254" s="48" t="str">
        <f>Worksheet!B256</f>
        <v>Prairie Valley</v>
      </c>
      <c r="D254" s="56">
        <f>Worksheet!AC256</f>
        <v>43777.440000000002</v>
      </c>
      <c r="E254" s="56"/>
      <c r="F254" s="56">
        <f>Worksheet!AD256</f>
        <v>140.55999999999767</v>
      </c>
      <c r="G254" s="56"/>
      <c r="H254" s="56">
        <f>Worksheet!AE256</f>
        <v>43918</v>
      </c>
      <c r="I254" s="56"/>
      <c r="J254" s="56">
        <f>Worksheet!AE256-Worksheet!T256</f>
        <v>0</v>
      </c>
      <c r="K254" s="56"/>
      <c r="L254" s="56">
        <f>Worksheet!AO256</f>
        <v>2446</v>
      </c>
      <c r="M254" s="11"/>
      <c r="N254" s="56">
        <f>Worksheet!AT256</f>
        <v>43669.13</v>
      </c>
      <c r="O254" s="56"/>
      <c r="P254" s="56">
        <f>Worksheet!AU256</f>
        <v>108.31000000000495</v>
      </c>
      <c r="Q254" s="56"/>
      <c r="R254" s="56">
        <f>Worksheet!AV256</f>
        <v>43777.440000000002</v>
      </c>
      <c r="S254" s="56"/>
      <c r="T254" s="56">
        <f t="shared" si="3"/>
        <v>-140.55999999999767</v>
      </c>
      <c r="U254" s="56"/>
      <c r="V254" s="56">
        <f>Worksheet!BF256</f>
        <v>2450.14</v>
      </c>
    </row>
    <row r="255" spans="1:22" x14ac:dyDescent="0.2">
      <c r="A255" s="7">
        <f>Worksheet!A257</f>
        <v>5328</v>
      </c>
      <c r="B255" s="48" t="str">
        <f>Worksheet!B257</f>
        <v>Prescott</v>
      </c>
      <c r="D255" s="56">
        <f>Worksheet!AC257</f>
        <v>3826.82</v>
      </c>
      <c r="E255" s="56"/>
      <c r="F255" s="56">
        <f>Worksheet!AD257</f>
        <v>0</v>
      </c>
      <c r="G255" s="56"/>
      <c r="H255" s="56">
        <f>Worksheet!AE257</f>
        <v>3826.82</v>
      </c>
      <c r="I255" s="56"/>
      <c r="J255" s="56">
        <f>Worksheet!AE257-Worksheet!T257</f>
        <v>354.82000000000016</v>
      </c>
      <c r="K255" s="56"/>
      <c r="L255" s="56">
        <f>Worksheet!AO257</f>
        <v>307.25</v>
      </c>
      <c r="M255" s="11"/>
      <c r="N255" s="56">
        <f>Worksheet!AT257</f>
        <v>3392.57</v>
      </c>
      <c r="O255" s="56"/>
      <c r="P255" s="56">
        <f>Worksheet!AU257</f>
        <v>434.25</v>
      </c>
      <c r="Q255" s="56"/>
      <c r="R255" s="56">
        <f>Worksheet!AV257</f>
        <v>3826.82</v>
      </c>
      <c r="S255" s="56"/>
      <c r="T255" s="56">
        <f t="shared" si="3"/>
        <v>0</v>
      </c>
      <c r="U255" s="56"/>
      <c r="V255" s="56">
        <f>Worksheet!BF257</f>
        <v>307.25</v>
      </c>
    </row>
    <row r="256" spans="1:22" x14ac:dyDescent="0.2">
      <c r="A256" s="7">
        <f>Worksheet!A258</f>
        <v>5337</v>
      </c>
      <c r="B256" s="57" t="str">
        <f>Worksheet!B258</f>
        <v>Preston</v>
      </c>
      <c r="C256" s="11"/>
      <c r="D256" s="58">
        <f>Worksheet!AC258</f>
        <v>19556.439999999999</v>
      </c>
      <c r="E256" s="58"/>
      <c r="F256" s="58">
        <f>Worksheet!AD258</f>
        <v>0</v>
      </c>
      <c r="G256" s="58"/>
      <c r="H256" s="58">
        <f>Worksheet!AE258</f>
        <v>19556.439999999999</v>
      </c>
      <c r="I256" s="58"/>
      <c r="J256" s="58">
        <f>Worksheet!AE258-Worksheet!T258</f>
        <v>82.43999999999869</v>
      </c>
      <c r="K256" s="58"/>
      <c r="L256" s="58">
        <f>Worksheet!AO258</f>
        <v>1075.47</v>
      </c>
      <c r="M256" s="11"/>
      <c r="N256" s="58">
        <f>Worksheet!AT258</f>
        <v>21873.97</v>
      </c>
      <c r="O256" s="58"/>
      <c r="P256" s="58">
        <f>Worksheet!AU258</f>
        <v>0</v>
      </c>
      <c r="Q256" s="58"/>
      <c r="R256" s="58">
        <f>Worksheet!AV258</f>
        <v>21873.97</v>
      </c>
      <c r="S256" s="58"/>
      <c r="T256" s="58">
        <f t="shared" si="3"/>
        <v>2317.5300000000025</v>
      </c>
      <c r="U256" s="58"/>
      <c r="V256" s="58">
        <f>Worksheet!BF258</f>
        <v>1199.4000000000001</v>
      </c>
    </row>
    <row r="257" spans="1:22" x14ac:dyDescent="0.2">
      <c r="A257" s="7">
        <f>Worksheet!A259</f>
        <v>5463</v>
      </c>
      <c r="B257" s="48" t="str">
        <f>Worksheet!B259</f>
        <v>Red Oak</v>
      </c>
      <c r="D257" s="56">
        <f>Worksheet!AC259</f>
        <v>73530.320000000007</v>
      </c>
      <c r="E257" s="56"/>
      <c r="F257" s="56">
        <f>Worksheet!AD259</f>
        <v>0</v>
      </c>
      <c r="G257" s="56"/>
      <c r="H257" s="56">
        <f>Worksheet!AE259</f>
        <v>73530.320000000007</v>
      </c>
      <c r="I257" s="56"/>
      <c r="J257" s="56">
        <f>Worksheet!AE259-Worksheet!T259</f>
        <v>2472.320000000007</v>
      </c>
      <c r="K257" s="56"/>
      <c r="L257" s="56">
        <f>Worksheet!AO259</f>
        <v>4027.38</v>
      </c>
      <c r="M257" s="11"/>
      <c r="N257" s="56">
        <f>Worksheet!AT259</f>
        <v>73018.720000000001</v>
      </c>
      <c r="O257" s="56"/>
      <c r="P257" s="56">
        <f>Worksheet!AU259</f>
        <v>511.60000000000582</v>
      </c>
      <c r="Q257" s="56"/>
      <c r="R257" s="56">
        <f>Worksheet!AV259</f>
        <v>73530.320000000007</v>
      </c>
      <c r="S257" s="56"/>
      <c r="T257" s="56">
        <f t="shared" si="3"/>
        <v>0</v>
      </c>
      <c r="U257" s="56"/>
      <c r="V257" s="56">
        <f>Worksheet!BF259</f>
        <v>4036.72</v>
      </c>
    </row>
    <row r="258" spans="1:22" x14ac:dyDescent="0.2">
      <c r="A258" s="7">
        <f>Worksheet!A260</f>
        <v>5486</v>
      </c>
      <c r="B258" s="48" t="str">
        <f>Worksheet!B260</f>
        <v>Remsen-Union</v>
      </c>
      <c r="D258" s="56">
        <f>Worksheet!AC260</f>
        <v>22610.09</v>
      </c>
      <c r="E258" s="56"/>
      <c r="F258" s="56">
        <f>Worksheet!AD260</f>
        <v>0</v>
      </c>
      <c r="G258" s="56"/>
      <c r="H258" s="56">
        <f>Worksheet!AE260</f>
        <v>22610.09</v>
      </c>
      <c r="I258" s="56"/>
      <c r="J258" s="56">
        <f>Worksheet!AE260-Worksheet!T260</f>
        <v>1217.0900000000001</v>
      </c>
      <c r="K258" s="56"/>
      <c r="L258" s="56">
        <f>Worksheet!AO260</f>
        <v>1590.9</v>
      </c>
      <c r="M258" s="11"/>
      <c r="N258" s="56">
        <f>Worksheet!AT260</f>
        <v>22959.14</v>
      </c>
      <c r="O258" s="56"/>
      <c r="P258" s="56">
        <f>Worksheet!AU260</f>
        <v>0</v>
      </c>
      <c r="Q258" s="56"/>
      <c r="R258" s="56">
        <f>Worksheet!AV260</f>
        <v>22959.14</v>
      </c>
      <c r="S258" s="56"/>
      <c r="T258" s="56">
        <f t="shared" si="3"/>
        <v>349.04999999999927</v>
      </c>
      <c r="U258" s="56"/>
      <c r="V258" s="56">
        <f>Worksheet!BF260</f>
        <v>1619.27</v>
      </c>
    </row>
    <row r="259" spans="1:22" x14ac:dyDescent="0.2">
      <c r="A259" s="7">
        <f>Worksheet!A261</f>
        <v>5508</v>
      </c>
      <c r="B259" s="48" t="str">
        <f>Worksheet!B261</f>
        <v>Riceville</v>
      </c>
      <c r="D259" s="56">
        <f>Worksheet!AC261</f>
        <v>25103.84</v>
      </c>
      <c r="E259" s="56"/>
      <c r="F259" s="56">
        <f>Worksheet!AD261</f>
        <v>0</v>
      </c>
      <c r="G259" s="56"/>
      <c r="H259" s="56">
        <f>Worksheet!AE261</f>
        <v>25103.84</v>
      </c>
      <c r="I259" s="56"/>
      <c r="J259" s="56">
        <f>Worksheet!AE261-Worksheet!T261</f>
        <v>1938.8400000000001</v>
      </c>
      <c r="K259" s="56"/>
      <c r="L259" s="56">
        <f>Worksheet!AO261</f>
        <v>993.17</v>
      </c>
      <c r="M259" s="11"/>
      <c r="N259" s="56">
        <f>Worksheet!AT261</f>
        <v>21812.91</v>
      </c>
      <c r="O259" s="56"/>
      <c r="P259" s="56">
        <f>Worksheet!AU261</f>
        <v>3290.9300000000003</v>
      </c>
      <c r="Q259" s="56"/>
      <c r="R259" s="56">
        <f>Worksheet!AV261</f>
        <v>25103.84</v>
      </c>
      <c r="S259" s="56"/>
      <c r="T259" s="56">
        <f t="shared" si="3"/>
        <v>0</v>
      </c>
      <c r="U259" s="56"/>
      <c r="V259" s="56">
        <f>Worksheet!BF261</f>
        <v>993.17</v>
      </c>
    </row>
    <row r="260" spans="1:22" x14ac:dyDescent="0.2">
      <c r="A260" s="7">
        <f>Worksheet!A262</f>
        <v>1975</v>
      </c>
      <c r="B260" s="48" t="str">
        <f>Worksheet!B262</f>
        <v>River Valley</v>
      </c>
      <c r="D260" s="56">
        <f>Worksheet!AC262</f>
        <v>26911.16</v>
      </c>
      <c r="E260" s="56"/>
      <c r="F260" s="56">
        <f>Worksheet!AD262</f>
        <v>0</v>
      </c>
      <c r="G260" s="56"/>
      <c r="H260" s="56">
        <f>Worksheet!AE262</f>
        <v>26911.16</v>
      </c>
      <c r="I260" s="56"/>
      <c r="J260" s="56">
        <f>Worksheet!AE262-Worksheet!T262</f>
        <v>933.15999999999985</v>
      </c>
      <c r="K260" s="56"/>
      <c r="L260" s="56">
        <f>Worksheet!AO262</f>
        <v>1609.39</v>
      </c>
      <c r="M260" s="11"/>
      <c r="N260" s="56">
        <f>Worksheet!AT262</f>
        <v>26362.42</v>
      </c>
      <c r="O260" s="56"/>
      <c r="P260" s="56">
        <f>Worksheet!AU262</f>
        <v>548.7400000000016</v>
      </c>
      <c r="Q260" s="56"/>
      <c r="R260" s="56">
        <f>Worksheet!AV262</f>
        <v>26911.16</v>
      </c>
      <c r="S260" s="56"/>
      <c r="T260" s="56">
        <f t="shared" si="3"/>
        <v>0</v>
      </c>
      <c r="U260" s="56"/>
      <c r="V260" s="56">
        <f>Worksheet!BF262</f>
        <v>1609.39</v>
      </c>
    </row>
    <row r="261" spans="1:22" x14ac:dyDescent="0.2">
      <c r="A261" s="7">
        <f>Worksheet!A263</f>
        <v>4824</v>
      </c>
      <c r="B261" s="57" t="str">
        <f>Worksheet!B263</f>
        <v>Riverside</v>
      </c>
      <c r="C261" s="11"/>
      <c r="D261" s="58">
        <f>Worksheet!AC263</f>
        <v>39541.06</v>
      </c>
      <c r="E261" s="58"/>
      <c r="F261" s="58">
        <f>Worksheet!AD263</f>
        <v>0</v>
      </c>
      <c r="G261" s="58"/>
      <c r="H261" s="58">
        <f>Worksheet!AE263</f>
        <v>39541.06</v>
      </c>
      <c r="I261" s="58"/>
      <c r="J261" s="58">
        <f>Worksheet!AE263-Worksheet!T263</f>
        <v>1476.0599999999977</v>
      </c>
      <c r="K261" s="58"/>
      <c r="L261" s="58">
        <f>Worksheet!AO263</f>
        <v>2226.41</v>
      </c>
      <c r="M261" s="11"/>
      <c r="N261" s="58">
        <f>Worksheet!AT263</f>
        <v>41777.379999999997</v>
      </c>
      <c r="O261" s="58"/>
      <c r="P261" s="58">
        <f>Worksheet!AU263</f>
        <v>0</v>
      </c>
      <c r="Q261" s="58"/>
      <c r="R261" s="58">
        <f>Worksheet!AV263</f>
        <v>41777.379999999997</v>
      </c>
      <c r="S261" s="58"/>
      <c r="T261" s="58">
        <f t="shared" si="3"/>
        <v>2236.3199999999997</v>
      </c>
      <c r="U261" s="58"/>
      <c r="V261" s="58">
        <f>Worksheet!BF263</f>
        <v>2355.1</v>
      </c>
    </row>
    <row r="262" spans="1:22" x14ac:dyDescent="0.2">
      <c r="A262" s="7">
        <f>Worksheet!A264</f>
        <v>5607</v>
      </c>
      <c r="B262" s="48" t="str">
        <f>Worksheet!B264</f>
        <v>Rock Valley</v>
      </c>
      <c r="D262" s="56">
        <f>Worksheet!AC264</f>
        <v>39969.58</v>
      </c>
      <c r="E262" s="56"/>
      <c r="F262" s="56">
        <f>Worksheet!AD264</f>
        <v>0</v>
      </c>
      <c r="G262" s="56"/>
      <c r="H262" s="56">
        <f>Worksheet!AE264</f>
        <v>39969.58</v>
      </c>
      <c r="I262" s="56"/>
      <c r="J262" s="56">
        <f>Worksheet!AE264-Worksheet!T264</f>
        <v>3020.5800000000017</v>
      </c>
      <c r="K262" s="56"/>
      <c r="L262" s="56">
        <f>Worksheet!AO264</f>
        <v>2506.44</v>
      </c>
      <c r="M262" s="11"/>
      <c r="N262" s="56">
        <f>Worksheet!AT264</f>
        <v>45182.21</v>
      </c>
      <c r="O262" s="56"/>
      <c r="P262" s="56">
        <f>Worksheet!AU264</f>
        <v>0</v>
      </c>
      <c r="Q262" s="56"/>
      <c r="R262" s="56">
        <f>Worksheet!AV264</f>
        <v>45182.21</v>
      </c>
      <c r="S262" s="56"/>
      <c r="T262" s="56">
        <f t="shared" si="3"/>
        <v>5212.6299999999974</v>
      </c>
      <c r="U262" s="56"/>
      <c r="V262" s="56">
        <f>Worksheet!BF264</f>
        <v>2809.65</v>
      </c>
    </row>
    <row r="263" spans="1:22" x14ac:dyDescent="0.2">
      <c r="A263" s="7">
        <f>Worksheet!A265</f>
        <v>5625</v>
      </c>
      <c r="B263" s="48" t="str">
        <f>Worksheet!B265</f>
        <v>Rockwell City-Lytton</v>
      </c>
      <c r="D263" s="56">
        <f>Worksheet!AC265</f>
        <v>30478.78</v>
      </c>
      <c r="E263" s="56"/>
      <c r="F263" s="56">
        <f>Worksheet!AD265</f>
        <v>0</v>
      </c>
      <c r="G263" s="56"/>
      <c r="H263" s="56">
        <f>Worksheet!AE265</f>
        <v>30478.78</v>
      </c>
      <c r="I263" s="56"/>
      <c r="J263" s="56">
        <f>Worksheet!AE265-Worksheet!T265</f>
        <v>1421.7799999999988</v>
      </c>
      <c r="K263" s="56"/>
      <c r="L263" s="56">
        <f>Worksheet!AO265</f>
        <v>1859.67</v>
      </c>
      <c r="M263" s="11"/>
      <c r="N263" s="56">
        <f>Worksheet!AT265</f>
        <v>29791.55</v>
      </c>
      <c r="O263" s="56"/>
      <c r="P263" s="56">
        <f>Worksheet!AU265</f>
        <v>687.22999999999956</v>
      </c>
      <c r="Q263" s="56"/>
      <c r="R263" s="56">
        <f>Worksheet!AV265</f>
        <v>30478.78</v>
      </c>
      <c r="S263" s="56"/>
      <c r="T263" s="56">
        <f t="shared" si="3"/>
        <v>0</v>
      </c>
      <c r="U263" s="56"/>
      <c r="V263" s="56">
        <f>Worksheet!BF265</f>
        <v>1859.67</v>
      </c>
    </row>
    <row r="264" spans="1:22" x14ac:dyDescent="0.2">
      <c r="A264" s="7">
        <f>Worksheet!A266</f>
        <v>5643</v>
      </c>
      <c r="B264" s="48" t="str">
        <f>Worksheet!B266</f>
        <v>Roland-Story</v>
      </c>
      <c r="D264" s="56">
        <f>Worksheet!AC266</f>
        <v>63473.15</v>
      </c>
      <c r="E264" s="56"/>
      <c r="F264" s="56">
        <f>Worksheet!AD266</f>
        <v>0</v>
      </c>
      <c r="G264" s="56"/>
      <c r="H264" s="56">
        <f>Worksheet!AE266</f>
        <v>63473.15</v>
      </c>
      <c r="I264" s="56"/>
      <c r="J264" s="56">
        <f>Worksheet!AE266-Worksheet!T266</f>
        <v>3585.1500000000015</v>
      </c>
      <c r="K264" s="56"/>
      <c r="L264" s="56">
        <f>Worksheet!AO266</f>
        <v>2889.77</v>
      </c>
      <c r="M264" s="11"/>
      <c r="N264" s="56">
        <f>Worksheet!AT266</f>
        <v>63870.67</v>
      </c>
      <c r="O264" s="56"/>
      <c r="P264" s="56">
        <f>Worksheet!AU266</f>
        <v>0</v>
      </c>
      <c r="Q264" s="56"/>
      <c r="R264" s="56">
        <f>Worksheet!AV266</f>
        <v>63870.67</v>
      </c>
      <c r="S264" s="56"/>
      <c r="T264" s="56">
        <f t="shared" ref="T264:T327" si="4">R264-H264</f>
        <v>397.5199999999968</v>
      </c>
      <c r="U264" s="56"/>
      <c r="V264" s="56">
        <f>Worksheet!BF266</f>
        <v>2944.17</v>
      </c>
    </row>
    <row r="265" spans="1:22" x14ac:dyDescent="0.2">
      <c r="A265" s="7">
        <f>Worksheet!A267</f>
        <v>5697</v>
      </c>
      <c r="B265" s="48" t="str">
        <f>Worksheet!B267</f>
        <v>Rudd-Rockford-Marble Rk</v>
      </c>
      <c r="D265" s="56">
        <f>Worksheet!AC267</f>
        <v>30030.28</v>
      </c>
      <c r="E265" s="56"/>
      <c r="F265" s="56">
        <f>Worksheet!AD267</f>
        <v>0</v>
      </c>
      <c r="G265" s="56"/>
      <c r="H265" s="56">
        <f>Worksheet!AE267</f>
        <v>30030.28</v>
      </c>
      <c r="I265" s="56"/>
      <c r="J265" s="56">
        <f>Worksheet!AE267-Worksheet!T267</f>
        <v>1588.2799999999988</v>
      </c>
      <c r="K265" s="56"/>
      <c r="L265" s="56">
        <f>Worksheet!AO267</f>
        <v>2239.19</v>
      </c>
      <c r="M265" s="11"/>
      <c r="N265" s="56">
        <f>Worksheet!AT267</f>
        <v>25540.21</v>
      </c>
      <c r="O265" s="56"/>
      <c r="P265" s="56">
        <f>Worksheet!AU267</f>
        <v>4490.07</v>
      </c>
      <c r="Q265" s="56"/>
      <c r="R265" s="56">
        <f>Worksheet!AV267</f>
        <v>30030.28</v>
      </c>
      <c r="S265" s="56"/>
      <c r="T265" s="56">
        <f t="shared" si="4"/>
        <v>0</v>
      </c>
      <c r="U265" s="56"/>
      <c r="V265" s="56">
        <f>Worksheet!BF267</f>
        <v>2239.19</v>
      </c>
    </row>
    <row r="266" spans="1:22" x14ac:dyDescent="0.2">
      <c r="A266" s="7">
        <f>Worksheet!A268</f>
        <v>5724</v>
      </c>
      <c r="B266" s="57" t="str">
        <f>Worksheet!B268</f>
        <v>Ruthven-Ayrshire</v>
      </c>
      <c r="C266" s="11"/>
      <c r="D266" s="58">
        <f>Worksheet!AC268</f>
        <v>16089.36</v>
      </c>
      <c r="E266" s="58"/>
      <c r="F266" s="58">
        <f>Worksheet!AD268</f>
        <v>0</v>
      </c>
      <c r="G266" s="58"/>
      <c r="H266" s="58">
        <f>Worksheet!AE268</f>
        <v>16089.36</v>
      </c>
      <c r="I266" s="58"/>
      <c r="J266" s="58">
        <f>Worksheet!AE268-Worksheet!T268</f>
        <v>189.36000000000058</v>
      </c>
      <c r="K266" s="58"/>
      <c r="L266" s="58">
        <f>Worksheet!AO268</f>
        <v>980</v>
      </c>
      <c r="M266" s="11"/>
      <c r="N266" s="58">
        <f>Worksheet!AT268</f>
        <v>17534</v>
      </c>
      <c r="O266" s="58"/>
      <c r="P266" s="58">
        <f>Worksheet!AU268</f>
        <v>0</v>
      </c>
      <c r="Q266" s="58"/>
      <c r="R266" s="58">
        <f>Worksheet!AV268</f>
        <v>17534</v>
      </c>
      <c r="S266" s="58"/>
      <c r="T266" s="58">
        <f t="shared" si="4"/>
        <v>1444.6399999999994</v>
      </c>
      <c r="U266" s="58"/>
      <c r="V266" s="58">
        <f>Worksheet!BF268</f>
        <v>1050.19</v>
      </c>
    </row>
    <row r="267" spans="1:22" x14ac:dyDescent="0.2">
      <c r="A267" s="7">
        <f>Worksheet!A269</f>
        <v>5805</v>
      </c>
      <c r="B267" s="48" t="str">
        <f>Worksheet!B269</f>
        <v>Saydel</v>
      </c>
      <c r="D267" s="56">
        <f>Worksheet!AC269</f>
        <v>74450.38</v>
      </c>
      <c r="E267" s="56"/>
      <c r="F267" s="56">
        <f>Worksheet!AD269</f>
        <v>0</v>
      </c>
      <c r="G267" s="56"/>
      <c r="H267" s="56">
        <f>Worksheet!AE269</f>
        <v>74450.38</v>
      </c>
      <c r="I267" s="56"/>
      <c r="J267" s="56">
        <f>Worksheet!AE269-Worksheet!T269</f>
        <v>2828.3800000000047</v>
      </c>
      <c r="K267" s="56"/>
      <c r="L267" s="56">
        <f>Worksheet!AO269</f>
        <v>3817.59</v>
      </c>
      <c r="M267" s="11"/>
      <c r="N267" s="56">
        <f>Worksheet!AT269</f>
        <v>77381.95</v>
      </c>
      <c r="O267" s="56"/>
      <c r="P267" s="56">
        <f>Worksheet!AU269</f>
        <v>0</v>
      </c>
      <c r="Q267" s="56"/>
      <c r="R267" s="56">
        <f>Worksheet!AV269</f>
        <v>77381.95</v>
      </c>
      <c r="S267" s="56"/>
      <c r="T267" s="56">
        <f t="shared" si="4"/>
        <v>2931.5699999999924</v>
      </c>
      <c r="U267" s="56"/>
      <c r="V267" s="56">
        <f>Worksheet!BF269</f>
        <v>4001.91</v>
      </c>
    </row>
    <row r="268" spans="1:22" x14ac:dyDescent="0.2">
      <c r="A268" s="7">
        <f>Worksheet!A270</f>
        <v>5823</v>
      </c>
      <c r="B268" s="48" t="str">
        <f>Worksheet!B270</f>
        <v>Schaller-Crestland</v>
      </c>
      <c r="D268" s="56">
        <f>Worksheet!AC270</f>
        <v>24686.39</v>
      </c>
      <c r="E268" s="56"/>
      <c r="F268" s="56">
        <f>Worksheet!AD270</f>
        <v>0</v>
      </c>
      <c r="G268" s="56"/>
      <c r="H268" s="56">
        <f>Worksheet!AE270</f>
        <v>24686.39</v>
      </c>
      <c r="I268" s="56"/>
      <c r="J268" s="56">
        <f>Worksheet!AE270-Worksheet!T270</f>
        <v>1377.3899999999994</v>
      </c>
      <c r="K268" s="56"/>
      <c r="L268" s="56">
        <f>Worksheet!AO270</f>
        <v>1489.74</v>
      </c>
      <c r="M268" s="11"/>
      <c r="N268" s="56">
        <f>Worksheet!AT270</f>
        <v>24429.71</v>
      </c>
      <c r="O268" s="56"/>
      <c r="P268" s="56">
        <f>Worksheet!AU270</f>
        <v>256.68000000000029</v>
      </c>
      <c r="Q268" s="56"/>
      <c r="R268" s="56">
        <f>Worksheet!AV270</f>
        <v>24686.39</v>
      </c>
      <c r="S268" s="56"/>
      <c r="T268" s="56">
        <f t="shared" si="4"/>
        <v>0</v>
      </c>
      <c r="U268" s="56"/>
      <c r="V268" s="56">
        <f>Worksheet!BF270</f>
        <v>1489.74</v>
      </c>
    </row>
    <row r="269" spans="1:22" x14ac:dyDescent="0.2">
      <c r="A269" s="7">
        <f>Worksheet!A271</f>
        <v>5832</v>
      </c>
      <c r="B269" s="48" t="str">
        <f>Worksheet!B271</f>
        <v>Schleswig</v>
      </c>
      <c r="D269" s="56">
        <f>Worksheet!AC271</f>
        <v>12211.26</v>
      </c>
      <c r="E269" s="56"/>
      <c r="F269" s="56">
        <f>Worksheet!AD271</f>
        <v>0</v>
      </c>
      <c r="G269" s="56"/>
      <c r="H269" s="56">
        <f>Worksheet!AE271</f>
        <v>12211.26</v>
      </c>
      <c r="I269" s="56"/>
      <c r="J269" s="56">
        <f>Worksheet!AE271-Worksheet!T271</f>
        <v>358.26000000000022</v>
      </c>
      <c r="K269" s="56"/>
      <c r="L269" s="56">
        <f>Worksheet!AO271</f>
        <v>1151</v>
      </c>
      <c r="M269" s="11"/>
      <c r="N269" s="56">
        <f>Worksheet!AT271</f>
        <v>13956.85</v>
      </c>
      <c r="O269" s="56"/>
      <c r="P269" s="56">
        <f>Worksheet!AU271</f>
        <v>0</v>
      </c>
      <c r="Q269" s="56"/>
      <c r="R269" s="56">
        <f>Worksheet!AV271</f>
        <v>13956.85</v>
      </c>
      <c r="S269" s="56"/>
      <c r="T269" s="56">
        <f t="shared" si="4"/>
        <v>1745.5900000000001</v>
      </c>
      <c r="U269" s="56"/>
      <c r="V269" s="56">
        <f>Worksheet!BF271</f>
        <v>1269.8499999999999</v>
      </c>
    </row>
    <row r="270" spans="1:22" x14ac:dyDescent="0.2">
      <c r="A270" s="7">
        <f>Worksheet!A272</f>
        <v>5868</v>
      </c>
      <c r="B270" s="48" t="str">
        <f>Worksheet!B272</f>
        <v>Sentral</v>
      </c>
      <c r="D270" s="56">
        <f>Worksheet!AC272</f>
        <v>9618.44</v>
      </c>
      <c r="E270" s="56"/>
      <c r="F270" s="56">
        <f>Worksheet!AD272</f>
        <v>30.559999999999491</v>
      </c>
      <c r="G270" s="56"/>
      <c r="H270" s="56">
        <f>Worksheet!AE272</f>
        <v>9649</v>
      </c>
      <c r="I270" s="56"/>
      <c r="J270" s="56">
        <f>Worksheet!AE272-Worksheet!T272</f>
        <v>0</v>
      </c>
      <c r="K270" s="56"/>
      <c r="L270" s="56">
        <f>Worksheet!AO272</f>
        <v>616</v>
      </c>
      <c r="M270" s="11"/>
      <c r="N270" s="56">
        <f>Worksheet!AT272</f>
        <v>9014.15</v>
      </c>
      <c r="O270" s="56"/>
      <c r="P270" s="56">
        <f>Worksheet!AU272</f>
        <v>604.29000000000087</v>
      </c>
      <c r="Q270" s="56"/>
      <c r="R270" s="56">
        <f>Worksheet!AV272</f>
        <v>9618.44</v>
      </c>
      <c r="S270" s="56"/>
      <c r="T270" s="56">
        <f t="shared" si="4"/>
        <v>-30.559999999999491</v>
      </c>
      <c r="U270" s="56"/>
      <c r="V270" s="56">
        <f>Worksheet!BF272</f>
        <v>598.57000000000005</v>
      </c>
    </row>
    <row r="271" spans="1:22" x14ac:dyDescent="0.2">
      <c r="A271" s="7">
        <f>Worksheet!A273</f>
        <v>5877</v>
      </c>
      <c r="B271" s="57" t="str">
        <f>Worksheet!B273</f>
        <v>Sergeant Bluff-Luton</v>
      </c>
      <c r="C271" s="11"/>
      <c r="D271" s="58">
        <f>Worksheet!AC273</f>
        <v>89141.7</v>
      </c>
      <c r="E271" s="58"/>
      <c r="F271" s="58">
        <f>Worksheet!AD273</f>
        <v>0</v>
      </c>
      <c r="G271" s="58"/>
      <c r="H271" s="58">
        <f>Worksheet!AE273</f>
        <v>89141.7</v>
      </c>
      <c r="I271" s="58"/>
      <c r="J271" s="58">
        <f>Worksheet!AE273-Worksheet!T273</f>
        <v>3372.6999999999971</v>
      </c>
      <c r="K271" s="58"/>
      <c r="L271" s="58">
        <f>Worksheet!AO273</f>
        <v>5098.83</v>
      </c>
      <c r="M271" s="11"/>
      <c r="N271" s="58">
        <f>Worksheet!AT273</f>
        <v>92499.59</v>
      </c>
      <c r="O271" s="58"/>
      <c r="P271" s="58">
        <f>Worksheet!AU273</f>
        <v>0</v>
      </c>
      <c r="Q271" s="58"/>
      <c r="R271" s="58">
        <f>Worksheet!AV273</f>
        <v>92499.59</v>
      </c>
      <c r="S271" s="58"/>
      <c r="T271" s="58">
        <f t="shared" si="4"/>
        <v>3357.8899999999994</v>
      </c>
      <c r="U271" s="58"/>
      <c r="V271" s="58">
        <f>Worksheet!BF273</f>
        <v>5304.87</v>
      </c>
    </row>
    <row r="272" spans="1:22" x14ac:dyDescent="0.2">
      <c r="A272" s="7">
        <f>Worksheet!A274</f>
        <v>5895</v>
      </c>
      <c r="B272" s="48" t="str">
        <f>Worksheet!B274</f>
        <v>Seymour</v>
      </c>
      <c r="D272" s="56">
        <f>Worksheet!AC274</f>
        <v>17584.22</v>
      </c>
      <c r="E272" s="56"/>
      <c r="F272" s="56">
        <f>Worksheet!AD274</f>
        <v>0</v>
      </c>
      <c r="G272" s="56"/>
      <c r="H272" s="56">
        <f>Worksheet!AE274</f>
        <v>17584.22</v>
      </c>
      <c r="I272" s="56"/>
      <c r="J272" s="56">
        <f>Worksheet!AE274-Worksheet!T274</f>
        <v>519.22000000000116</v>
      </c>
      <c r="K272" s="56"/>
      <c r="L272" s="56">
        <f>Worksheet!AO274</f>
        <v>740.23</v>
      </c>
      <c r="M272" s="11"/>
      <c r="N272" s="56">
        <f>Worksheet!AT274</f>
        <v>16675.349999999999</v>
      </c>
      <c r="O272" s="56"/>
      <c r="P272" s="56">
        <f>Worksheet!AU274</f>
        <v>908.87000000000262</v>
      </c>
      <c r="Q272" s="56"/>
      <c r="R272" s="56">
        <f>Worksheet!AV274</f>
        <v>17584.22</v>
      </c>
      <c r="S272" s="56"/>
      <c r="T272" s="56">
        <f t="shared" si="4"/>
        <v>0</v>
      </c>
      <c r="U272" s="56"/>
      <c r="V272" s="56">
        <f>Worksheet!BF274</f>
        <v>740.23</v>
      </c>
    </row>
    <row r="273" spans="1:22" x14ac:dyDescent="0.2">
      <c r="A273" s="7">
        <f>Worksheet!A275</f>
        <v>5949</v>
      </c>
      <c r="B273" s="48" t="str">
        <f>Worksheet!B275</f>
        <v>Sheldon</v>
      </c>
      <c r="D273" s="56">
        <f>Worksheet!AC275</f>
        <v>53437.120000000003</v>
      </c>
      <c r="E273" s="56"/>
      <c r="F273" s="56">
        <f>Worksheet!AD275</f>
        <v>0</v>
      </c>
      <c r="G273" s="56"/>
      <c r="H273" s="56">
        <f>Worksheet!AE275</f>
        <v>53437.120000000003</v>
      </c>
      <c r="I273" s="56"/>
      <c r="J273" s="56">
        <f>Worksheet!AE275-Worksheet!T275</f>
        <v>2652.1200000000026</v>
      </c>
      <c r="K273" s="56"/>
      <c r="L273" s="56">
        <f>Worksheet!AO275</f>
        <v>3774.51</v>
      </c>
      <c r="M273" s="11"/>
      <c r="N273" s="56">
        <f>Worksheet!AT275</f>
        <v>55000.09</v>
      </c>
      <c r="O273" s="56"/>
      <c r="P273" s="56">
        <f>Worksheet!AU275</f>
        <v>0</v>
      </c>
      <c r="Q273" s="56"/>
      <c r="R273" s="56">
        <f>Worksheet!AV275</f>
        <v>55000.09</v>
      </c>
      <c r="S273" s="56"/>
      <c r="T273" s="56">
        <f t="shared" si="4"/>
        <v>1562.9699999999939</v>
      </c>
      <c r="U273" s="56"/>
      <c r="V273" s="56">
        <f>Worksheet!BF275</f>
        <v>3872.9</v>
      </c>
    </row>
    <row r="274" spans="1:22" x14ac:dyDescent="0.2">
      <c r="A274" s="7">
        <f>Worksheet!A276</f>
        <v>5976</v>
      </c>
      <c r="B274" s="48" t="str">
        <f>Worksheet!B276</f>
        <v>Shenandoah</v>
      </c>
      <c r="D274" s="56">
        <f>Worksheet!AC276</f>
        <v>60519.37</v>
      </c>
      <c r="E274" s="56"/>
      <c r="F274" s="56">
        <f>Worksheet!AD276</f>
        <v>0</v>
      </c>
      <c r="G274" s="56"/>
      <c r="H274" s="56">
        <f>Worksheet!AE276</f>
        <v>60519.37</v>
      </c>
      <c r="I274" s="56"/>
      <c r="J274" s="56">
        <f>Worksheet!AE276-Worksheet!T276</f>
        <v>2083.3700000000026</v>
      </c>
      <c r="K274" s="56"/>
      <c r="L274" s="56">
        <f>Worksheet!AO276</f>
        <v>3308.11</v>
      </c>
      <c r="M274" s="11"/>
      <c r="N274" s="56">
        <f>Worksheet!AT276</f>
        <v>62020.62</v>
      </c>
      <c r="O274" s="56"/>
      <c r="P274" s="56">
        <f>Worksheet!AU276</f>
        <v>0</v>
      </c>
      <c r="Q274" s="56"/>
      <c r="R274" s="56">
        <f>Worksheet!AV276</f>
        <v>62020.62</v>
      </c>
      <c r="S274" s="56"/>
      <c r="T274" s="56">
        <f t="shared" si="4"/>
        <v>1501.25</v>
      </c>
      <c r="U274" s="56"/>
      <c r="V274" s="56">
        <f>Worksheet!BF276</f>
        <v>3411.41</v>
      </c>
    </row>
    <row r="275" spans="1:22" x14ac:dyDescent="0.2">
      <c r="A275" s="7">
        <f>Worksheet!A277</f>
        <v>5994</v>
      </c>
      <c r="B275" s="48" t="str">
        <f>Worksheet!B277</f>
        <v>Sibley-Ocheyedan</v>
      </c>
      <c r="D275" s="56">
        <f>Worksheet!AC277</f>
        <v>43131.31</v>
      </c>
      <c r="E275" s="56"/>
      <c r="F275" s="56">
        <f>Worksheet!AD277</f>
        <v>0</v>
      </c>
      <c r="G275" s="56"/>
      <c r="H275" s="56">
        <f>Worksheet!AE277</f>
        <v>43131.31</v>
      </c>
      <c r="I275" s="56"/>
      <c r="J275" s="56">
        <f>Worksheet!AE277-Worksheet!T277</f>
        <v>3081.3099999999977</v>
      </c>
      <c r="K275" s="56"/>
      <c r="L275" s="56">
        <f>Worksheet!AO277</f>
        <v>2745.81</v>
      </c>
      <c r="M275" s="11"/>
      <c r="N275" s="56">
        <f>Worksheet!AT277</f>
        <v>42070.8</v>
      </c>
      <c r="O275" s="56"/>
      <c r="P275" s="56">
        <f>Worksheet!AU277</f>
        <v>1060.5099999999948</v>
      </c>
      <c r="Q275" s="56"/>
      <c r="R275" s="56">
        <f>Worksheet!AV277</f>
        <v>43131.31</v>
      </c>
      <c r="S275" s="56"/>
      <c r="T275" s="56">
        <f t="shared" si="4"/>
        <v>0</v>
      </c>
      <c r="U275" s="56"/>
      <c r="V275" s="56">
        <f>Worksheet!BF277</f>
        <v>2745.81</v>
      </c>
    </row>
    <row r="276" spans="1:22" x14ac:dyDescent="0.2">
      <c r="A276" s="7">
        <f>Worksheet!A278</f>
        <v>6003</v>
      </c>
      <c r="B276" s="57" t="str">
        <f>Worksheet!B278</f>
        <v>Sidney</v>
      </c>
      <c r="C276" s="11"/>
      <c r="D276" s="58">
        <f>Worksheet!AC278</f>
        <v>20911.349999999999</v>
      </c>
      <c r="E276" s="58"/>
      <c r="F276" s="58">
        <f>Worksheet!AD278</f>
        <v>287.65000000000146</v>
      </c>
      <c r="G276" s="58"/>
      <c r="H276" s="58">
        <f>Worksheet!AE278</f>
        <v>21199</v>
      </c>
      <c r="I276" s="58"/>
      <c r="J276" s="58">
        <f>Worksheet!AE278-Worksheet!T278</f>
        <v>0</v>
      </c>
      <c r="K276" s="58"/>
      <c r="L276" s="58">
        <f>Worksheet!AO278</f>
        <v>1174</v>
      </c>
      <c r="M276" s="11"/>
      <c r="N276" s="58">
        <f>Worksheet!AT278</f>
        <v>20758.259999999998</v>
      </c>
      <c r="O276" s="58"/>
      <c r="P276" s="58">
        <f>Worksheet!AU278</f>
        <v>153.09000000000015</v>
      </c>
      <c r="Q276" s="58"/>
      <c r="R276" s="58">
        <f>Worksheet!AV278</f>
        <v>20911.349999999999</v>
      </c>
      <c r="S276" s="58"/>
      <c r="T276" s="58">
        <f t="shared" si="4"/>
        <v>-287.65000000000146</v>
      </c>
      <c r="U276" s="58"/>
      <c r="V276" s="58">
        <f>Worksheet!BF278</f>
        <v>1165.51</v>
      </c>
    </row>
    <row r="277" spans="1:22" x14ac:dyDescent="0.2">
      <c r="A277" s="7">
        <f>Worksheet!A279</f>
        <v>6012</v>
      </c>
      <c r="B277" s="48" t="str">
        <f>Worksheet!B279</f>
        <v>Sigourney</v>
      </c>
      <c r="D277" s="56">
        <f>Worksheet!AC279</f>
        <v>31990.799999999999</v>
      </c>
      <c r="E277" s="56"/>
      <c r="F277" s="56">
        <f>Worksheet!AD279</f>
        <v>274.20000000000073</v>
      </c>
      <c r="G277" s="56"/>
      <c r="H277" s="56">
        <f>Worksheet!AE279</f>
        <v>32265</v>
      </c>
      <c r="I277" s="56"/>
      <c r="J277" s="56">
        <f>Worksheet!AE279-Worksheet!T279</f>
        <v>0</v>
      </c>
      <c r="K277" s="56"/>
      <c r="L277" s="56">
        <f>Worksheet!AO279</f>
        <v>1733</v>
      </c>
      <c r="M277" s="11"/>
      <c r="N277" s="56">
        <f>Worksheet!AT279</f>
        <v>32715.03</v>
      </c>
      <c r="O277" s="56"/>
      <c r="P277" s="56">
        <f>Worksheet!AU279</f>
        <v>0</v>
      </c>
      <c r="Q277" s="56"/>
      <c r="R277" s="56">
        <f>Worksheet!AV279</f>
        <v>32715.03</v>
      </c>
      <c r="S277" s="56"/>
      <c r="T277" s="56">
        <f t="shared" si="4"/>
        <v>450.02999999999884</v>
      </c>
      <c r="U277" s="56"/>
      <c r="V277" s="56">
        <f>Worksheet!BF279</f>
        <v>1764.51</v>
      </c>
    </row>
    <row r="278" spans="1:22" x14ac:dyDescent="0.2">
      <c r="A278" s="7">
        <f>Worksheet!A280</f>
        <v>6030</v>
      </c>
      <c r="B278" s="48" t="str">
        <f>Worksheet!B280</f>
        <v>Sioux Center</v>
      </c>
      <c r="D278" s="56">
        <f>Worksheet!AC280</f>
        <v>74874.649999999994</v>
      </c>
      <c r="E278" s="56"/>
      <c r="F278" s="56">
        <f>Worksheet!AD280</f>
        <v>0</v>
      </c>
      <c r="G278" s="56"/>
      <c r="H278" s="56">
        <f>Worksheet!AE280</f>
        <v>74874.649999999994</v>
      </c>
      <c r="I278" s="56"/>
      <c r="J278" s="56">
        <f>Worksheet!AE280-Worksheet!T280</f>
        <v>4768.6499999999942</v>
      </c>
      <c r="K278" s="56"/>
      <c r="L278" s="56">
        <f>Worksheet!AO280</f>
        <v>4011.92</v>
      </c>
      <c r="M278" s="11"/>
      <c r="N278" s="56">
        <f>Worksheet!AT280</f>
        <v>77488.3</v>
      </c>
      <c r="O278" s="56"/>
      <c r="P278" s="56">
        <f>Worksheet!AU280</f>
        <v>0</v>
      </c>
      <c r="Q278" s="56"/>
      <c r="R278" s="56">
        <f>Worksheet!AV280</f>
        <v>77488.3</v>
      </c>
      <c r="S278" s="56"/>
      <c r="T278" s="56">
        <f t="shared" si="4"/>
        <v>2613.6500000000087</v>
      </c>
      <c r="U278" s="56"/>
      <c r="V278" s="56">
        <f>Worksheet!BF280</f>
        <v>4171.78</v>
      </c>
    </row>
    <row r="279" spans="1:22" x14ac:dyDescent="0.2">
      <c r="A279" s="7">
        <f>Worksheet!A281</f>
        <v>6048</v>
      </c>
      <c r="B279" s="48" t="str">
        <f>Worksheet!B281</f>
        <v>Sioux Central</v>
      </c>
      <c r="D279" s="56">
        <f>Worksheet!AC281</f>
        <v>36449.9</v>
      </c>
      <c r="E279" s="56"/>
      <c r="F279" s="56">
        <f>Worksheet!AD281</f>
        <v>0</v>
      </c>
      <c r="G279" s="56"/>
      <c r="H279" s="56">
        <f>Worksheet!AE281</f>
        <v>36449.9</v>
      </c>
      <c r="I279" s="56"/>
      <c r="J279" s="56">
        <f>Worksheet!AE281-Worksheet!T281</f>
        <v>33.900000000001455</v>
      </c>
      <c r="K279" s="56"/>
      <c r="L279" s="56">
        <f>Worksheet!AO281</f>
        <v>2027.63</v>
      </c>
      <c r="M279" s="11"/>
      <c r="N279" s="56">
        <f>Worksheet!AT281</f>
        <v>40413.230000000003</v>
      </c>
      <c r="O279" s="56"/>
      <c r="P279" s="56">
        <f>Worksheet!AU281</f>
        <v>0</v>
      </c>
      <c r="Q279" s="56"/>
      <c r="R279" s="56">
        <f>Worksheet!AV281</f>
        <v>40413.230000000003</v>
      </c>
      <c r="S279" s="56"/>
      <c r="T279" s="56">
        <f t="shared" si="4"/>
        <v>3963.3300000000017</v>
      </c>
      <c r="U279" s="56"/>
      <c r="V279" s="56">
        <f>Worksheet!BF281</f>
        <v>2237.4</v>
      </c>
    </row>
    <row r="280" spans="1:22" x14ac:dyDescent="0.2">
      <c r="A280" s="7">
        <f>Worksheet!A282</f>
        <v>6039</v>
      </c>
      <c r="B280" s="48" t="str">
        <f>Worksheet!B282</f>
        <v>Sioux City</v>
      </c>
      <c r="D280" s="56">
        <f>Worksheet!AC282</f>
        <v>869225.76</v>
      </c>
      <c r="E280" s="56"/>
      <c r="F280" s="56">
        <f>Worksheet!AD282</f>
        <v>0</v>
      </c>
      <c r="G280" s="56"/>
      <c r="H280" s="56">
        <f>Worksheet!AE282</f>
        <v>869225.76</v>
      </c>
      <c r="I280" s="56"/>
      <c r="J280" s="56">
        <f>Worksheet!AE282-Worksheet!T282</f>
        <v>42439.760000000009</v>
      </c>
      <c r="K280" s="56"/>
      <c r="L280" s="56">
        <f>Worksheet!AO282</f>
        <v>54336.1</v>
      </c>
      <c r="M280" s="11"/>
      <c r="N280" s="56">
        <f>Worksheet!AT282</f>
        <v>899843.04</v>
      </c>
      <c r="O280" s="56"/>
      <c r="P280" s="56">
        <f>Worksheet!AU282</f>
        <v>0</v>
      </c>
      <c r="Q280" s="56"/>
      <c r="R280" s="56">
        <f>Worksheet!AV282</f>
        <v>899843.04</v>
      </c>
      <c r="S280" s="56"/>
      <c r="T280" s="56">
        <f t="shared" si="4"/>
        <v>30617.280000000028</v>
      </c>
      <c r="U280" s="56"/>
      <c r="V280" s="56">
        <f>Worksheet!BF282</f>
        <v>56318.76</v>
      </c>
    </row>
    <row r="281" spans="1:22" x14ac:dyDescent="0.2">
      <c r="A281" s="7">
        <f>Worksheet!A283</f>
        <v>6093</v>
      </c>
      <c r="B281" s="57" t="str">
        <f>Worksheet!B283</f>
        <v>Solon</v>
      </c>
      <c r="C281" s="11"/>
      <c r="D281" s="58">
        <f>Worksheet!AC283</f>
        <v>66243.320000000007</v>
      </c>
      <c r="E281" s="58"/>
      <c r="F281" s="58">
        <f>Worksheet!AD283</f>
        <v>0</v>
      </c>
      <c r="G281" s="58"/>
      <c r="H281" s="58">
        <f>Worksheet!AE283</f>
        <v>66243.320000000007</v>
      </c>
      <c r="I281" s="58"/>
      <c r="J281" s="58">
        <f>Worksheet!AE283-Worksheet!T283</f>
        <v>3272.320000000007</v>
      </c>
      <c r="K281" s="58"/>
      <c r="L281" s="58">
        <f>Worksheet!AO283</f>
        <v>4019.03</v>
      </c>
      <c r="M281" s="11"/>
      <c r="N281" s="58">
        <f>Worksheet!AT283</f>
        <v>70121.11</v>
      </c>
      <c r="O281" s="58"/>
      <c r="P281" s="58">
        <f>Worksheet!AU283</f>
        <v>0</v>
      </c>
      <c r="Q281" s="58"/>
      <c r="R281" s="58">
        <f>Worksheet!AV283</f>
        <v>70121.11</v>
      </c>
      <c r="S281" s="58"/>
      <c r="T281" s="58">
        <f t="shared" si="4"/>
        <v>3877.7899999999936</v>
      </c>
      <c r="U281" s="58"/>
      <c r="V281" s="58">
        <f>Worksheet!BF283</f>
        <v>4243.84</v>
      </c>
    </row>
    <row r="282" spans="1:22" x14ac:dyDescent="0.2">
      <c r="A282" s="7">
        <f>Worksheet!A284</f>
        <v>6095</v>
      </c>
      <c r="B282" s="48" t="str">
        <f>Worksheet!B284</f>
        <v>South Hamilton</v>
      </c>
      <c r="D282" s="56">
        <f>Worksheet!AC284</f>
        <v>47354.45</v>
      </c>
      <c r="E282" s="56"/>
      <c r="F282" s="56">
        <f>Worksheet!AD284</f>
        <v>0</v>
      </c>
      <c r="G282" s="56"/>
      <c r="H282" s="56">
        <f>Worksheet!AE284</f>
        <v>47354.45</v>
      </c>
      <c r="I282" s="56"/>
      <c r="J282" s="56">
        <f>Worksheet!AE284-Worksheet!T284</f>
        <v>595.44999999999709</v>
      </c>
      <c r="K282" s="56"/>
      <c r="L282" s="56">
        <f>Worksheet!AO284</f>
        <v>2616.17</v>
      </c>
      <c r="M282" s="11"/>
      <c r="N282" s="56">
        <f>Worksheet!AT284</f>
        <v>48553.440000000002</v>
      </c>
      <c r="O282" s="56"/>
      <c r="P282" s="56">
        <f>Worksheet!AU284</f>
        <v>0</v>
      </c>
      <c r="Q282" s="56"/>
      <c r="R282" s="56">
        <f>Worksheet!AV284</f>
        <v>48553.440000000002</v>
      </c>
      <c r="S282" s="56"/>
      <c r="T282" s="56">
        <f t="shared" si="4"/>
        <v>1198.9900000000052</v>
      </c>
      <c r="U282" s="56"/>
      <c r="V282" s="56">
        <f>Worksheet!BF284</f>
        <v>2691.23</v>
      </c>
    </row>
    <row r="283" spans="1:22" x14ac:dyDescent="0.2">
      <c r="A283" s="7">
        <f>Worksheet!A285</f>
        <v>5157</v>
      </c>
      <c r="B283" s="48" t="str">
        <f>Worksheet!B285</f>
        <v>South O'Brien</v>
      </c>
      <c r="D283" s="56">
        <f>Worksheet!AC285</f>
        <v>43079.32</v>
      </c>
      <c r="E283" s="56"/>
      <c r="F283" s="56">
        <f>Worksheet!AD285</f>
        <v>0</v>
      </c>
      <c r="G283" s="56"/>
      <c r="H283" s="56">
        <f>Worksheet!AE285</f>
        <v>43079.32</v>
      </c>
      <c r="I283" s="56"/>
      <c r="J283" s="56">
        <f>Worksheet!AE285-Worksheet!T285</f>
        <v>1046.3199999999997</v>
      </c>
      <c r="K283" s="56"/>
      <c r="L283" s="56">
        <f>Worksheet!AO285</f>
        <v>2597.73</v>
      </c>
      <c r="M283" s="11"/>
      <c r="N283" s="56">
        <f>Worksheet!AT285</f>
        <v>44604.2</v>
      </c>
      <c r="O283" s="56"/>
      <c r="P283" s="56">
        <f>Worksheet!AU285</f>
        <v>0</v>
      </c>
      <c r="Q283" s="56"/>
      <c r="R283" s="56">
        <f>Worksheet!AV285</f>
        <v>44604.2</v>
      </c>
      <c r="S283" s="56"/>
      <c r="T283" s="56">
        <f t="shared" si="4"/>
        <v>1524.8799999999974</v>
      </c>
      <c r="U283" s="56"/>
      <c r="V283" s="56">
        <f>Worksheet!BF285</f>
        <v>2697.36</v>
      </c>
    </row>
    <row r="284" spans="1:22" x14ac:dyDescent="0.2">
      <c r="A284" s="7">
        <f>Worksheet!A286</f>
        <v>6097</v>
      </c>
      <c r="B284" s="48" t="str">
        <f>Worksheet!B286</f>
        <v>South Page</v>
      </c>
      <c r="D284" s="56">
        <f>Worksheet!AC286</f>
        <v>13628.08</v>
      </c>
      <c r="E284" s="56"/>
      <c r="F284" s="56">
        <f>Worksheet!AD286</f>
        <v>0</v>
      </c>
      <c r="G284" s="56"/>
      <c r="H284" s="56">
        <f>Worksheet!AE286</f>
        <v>13628.08</v>
      </c>
      <c r="I284" s="56"/>
      <c r="J284" s="56">
        <f>Worksheet!AE286-Worksheet!T286</f>
        <v>346.07999999999993</v>
      </c>
      <c r="K284" s="56"/>
      <c r="L284" s="56">
        <f>Worksheet!AO286</f>
        <v>785.38</v>
      </c>
      <c r="M284" s="11"/>
      <c r="N284" s="56">
        <f>Worksheet!AT286</f>
        <v>12860.18</v>
      </c>
      <c r="O284" s="56"/>
      <c r="P284" s="56">
        <f>Worksheet!AU286</f>
        <v>767.89999999999964</v>
      </c>
      <c r="Q284" s="56"/>
      <c r="R284" s="56">
        <f>Worksheet!AV286</f>
        <v>13628.08</v>
      </c>
      <c r="S284" s="56"/>
      <c r="T284" s="56">
        <f t="shared" si="4"/>
        <v>0</v>
      </c>
      <c r="U284" s="56"/>
      <c r="V284" s="56">
        <f>Worksheet!BF286</f>
        <v>785.38</v>
      </c>
    </row>
    <row r="285" spans="1:22" x14ac:dyDescent="0.2">
      <c r="A285" s="7">
        <f>Worksheet!A287</f>
        <v>6098</v>
      </c>
      <c r="B285" s="48" t="str">
        <f>Worksheet!B287</f>
        <v>South Tama County</v>
      </c>
      <c r="D285" s="56">
        <f>Worksheet!AC287</f>
        <v>84211.199999999997</v>
      </c>
      <c r="E285" s="56"/>
      <c r="F285" s="56">
        <f>Worksheet!AD287</f>
        <v>0</v>
      </c>
      <c r="G285" s="56"/>
      <c r="H285" s="56">
        <f>Worksheet!AE287</f>
        <v>84211.199999999997</v>
      </c>
      <c r="I285" s="56"/>
      <c r="J285" s="56">
        <f>Worksheet!AE287-Worksheet!T287</f>
        <v>3786.1999999999971</v>
      </c>
      <c r="K285" s="56"/>
      <c r="L285" s="56">
        <f>Worksheet!AO287</f>
        <v>7071.61</v>
      </c>
      <c r="M285" s="11"/>
      <c r="N285" s="56">
        <f>Worksheet!AT287</f>
        <v>81151.87</v>
      </c>
      <c r="O285" s="56"/>
      <c r="P285" s="56">
        <f>Worksheet!AU287</f>
        <v>3059.3300000000017</v>
      </c>
      <c r="Q285" s="56"/>
      <c r="R285" s="56">
        <f>Worksheet!AV287</f>
        <v>84211.199999999997</v>
      </c>
      <c r="S285" s="56"/>
      <c r="T285" s="56">
        <f t="shared" si="4"/>
        <v>0</v>
      </c>
      <c r="U285" s="56"/>
      <c r="V285" s="56">
        <f>Worksheet!BF287</f>
        <v>7071.61</v>
      </c>
    </row>
    <row r="286" spans="1:22" x14ac:dyDescent="0.2">
      <c r="A286" s="7">
        <f>Worksheet!A288</f>
        <v>6100</v>
      </c>
      <c r="B286" s="57" t="str">
        <f>Worksheet!B288</f>
        <v>South Winneshiek</v>
      </c>
      <c r="C286" s="11"/>
      <c r="D286" s="58">
        <f>Worksheet!AC288</f>
        <v>36863.89</v>
      </c>
      <c r="E286" s="58"/>
      <c r="F286" s="58">
        <f>Worksheet!AD288</f>
        <v>343.11000000000058</v>
      </c>
      <c r="G286" s="58"/>
      <c r="H286" s="58">
        <f>Worksheet!AE288</f>
        <v>37207</v>
      </c>
      <c r="I286" s="58"/>
      <c r="J286" s="58">
        <f>Worksheet!AE288-Worksheet!T288</f>
        <v>0</v>
      </c>
      <c r="K286" s="58"/>
      <c r="L286" s="58">
        <f>Worksheet!AO288</f>
        <v>2018</v>
      </c>
      <c r="M286" s="11"/>
      <c r="N286" s="58">
        <f>Worksheet!AT288</f>
        <v>38433.14</v>
      </c>
      <c r="O286" s="58"/>
      <c r="P286" s="58">
        <f>Worksheet!AU288</f>
        <v>0</v>
      </c>
      <c r="Q286" s="58"/>
      <c r="R286" s="58">
        <f>Worksheet!AV288</f>
        <v>38433.14</v>
      </c>
      <c r="S286" s="58"/>
      <c r="T286" s="58">
        <f t="shared" si="4"/>
        <v>1226.1399999999994</v>
      </c>
      <c r="U286" s="58"/>
      <c r="V286" s="58">
        <f>Worksheet!BF288</f>
        <v>2097.1999999999998</v>
      </c>
    </row>
    <row r="287" spans="1:22" x14ac:dyDescent="0.2">
      <c r="A287" s="7">
        <f>Worksheet!A289</f>
        <v>6101</v>
      </c>
      <c r="B287" s="48" t="str">
        <f>Worksheet!B289</f>
        <v>Southeast Polk</v>
      </c>
      <c r="D287" s="56">
        <f>Worksheet!AC289</f>
        <v>369582.68</v>
      </c>
      <c r="E287" s="56"/>
      <c r="F287" s="56">
        <f>Worksheet!AD289</f>
        <v>0</v>
      </c>
      <c r="G287" s="56"/>
      <c r="H287" s="56">
        <f>Worksheet!AE289</f>
        <v>369582.68</v>
      </c>
      <c r="I287" s="56"/>
      <c r="J287" s="56">
        <f>Worksheet!AE289-Worksheet!T289</f>
        <v>25264.679999999993</v>
      </c>
      <c r="K287" s="56"/>
      <c r="L287" s="56">
        <f>Worksheet!AO289</f>
        <v>19554.509999999998</v>
      </c>
      <c r="M287" s="11"/>
      <c r="N287" s="56">
        <f>Worksheet!AT289</f>
        <v>388958.01</v>
      </c>
      <c r="O287" s="56"/>
      <c r="P287" s="56">
        <f>Worksheet!AU289</f>
        <v>0</v>
      </c>
      <c r="Q287" s="56"/>
      <c r="R287" s="56">
        <f>Worksheet!AV289</f>
        <v>388958.01</v>
      </c>
      <c r="S287" s="56"/>
      <c r="T287" s="56">
        <f t="shared" si="4"/>
        <v>19375.330000000016</v>
      </c>
      <c r="U287" s="56"/>
      <c r="V287" s="56">
        <f>Worksheet!BF289</f>
        <v>20672.53</v>
      </c>
    </row>
    <row r="288" spans="1:22" x14ac:dyDescent="0.2">
      <c r="A288" s="7">
        <f>Worksheet!A290</f>
        <v>6094</v>
      </c>
      <c r="B288" s="48" t="str">
        <f>Worksheet!B290</f>
        <v>Southeast Warren</v>
      </c>
      <c r="D288" s="56">
        <f>Worksheet!AC290</f>
        <v>31775.13</v>
      </c>
      <c r="E288" s="56"/>
      <c r="F288" s="56">
        <f>Worksheet!AD290</f>
        <v>0</v>
      </c>
      <c r="G288" s="56"/>
      <c r="H288" s="56">
        <f>Worksheet!AE290</f>
        <v>31775.13</v>
      </c>
      <c r="I288" s="56"/>
      <c r="J288" s="56">
        <f>Worksheet!AE290-Worksheet!T290</f>
        <v>1770.130000000001</v>
      </c>
      <c r="K288" s="56"/>
      <c r="L288" s="56">
        <f>Worksheet!AO290</f>
        <v>1762.91</v>
      </c>
      <c r="M288" s="11"/>
      <c r="N288" s="56">
        <f>Worksheet!AT290</f>
        <v>32879.79</v>
      </c>
      <c r="O288" s="56"/>
      <c r="P288" s="56">
        <f>Worksheet!AU290</f>
        <v>0</v>
      </c>
      <c r="Q288" s="56"/>
      <c r="R288" s="56">
        <f>Worksheet!AV290</f>
        <v>32879.79</v>
      </c>
      <c r="S288" s="56"/>
      <c r="T288" s="56">
        <f t="shared" si="4"/>
        <v>1104.6599999999999</v>
      </c>
      <c r="U288" s="56"/>
      <c r="V288" s="56">
        <f>Worksheet!BF290</f>
        <v>1836.63</v>
      </c>
    </row>
    <row r="289" spans="1:22" x14ac:dyDescent="0.2">
      <c r="A289" s="7">
        <f>Worksheet!A291</f>
        <v>6096</v>
      </c>
      <c r="B289" s="48" t="str">
        <f>Worksheet!B291</f>
        <v>Southeast Webster Grand</v>
      </c>
      <c r="D289" s="56">
        <f>Worksheet!AC291</f>
        <v>36922.71</v>
      </c>
      <c r="E289" s="56"/>
      <c r="F289" s="56">
        <f>Worksheet!AD291</f>
        <v>0</v>
      </c>
      <c r="G289" s="56"/>
      <c r="H289" s="56">
        <f>Worksheet!AE291</f>
        <v>36922.71</v>
      </c>
      <c r="I289" s="56"/>
      <c r="J289" s="56">
        <f>Worksheet!AE291-Worksheet!T291</f>
        <v>203.70999999999913</v>
      </c>
      <c r="K289" s="56"/>
      <c r="L289" s="56">
        <f>Worksheet!AO291</f>
        <v>2164.4299999999998</v>
      </c>
      <c r="M289" s="11"/>
      <c r="N289" s="56">
        <f>Worksheet!AT291</f>
        <v>36475.370000000003</v>
      </c>
      <c r="O289" s="56"/>
      <c r="P289" s="56">
        <f>Worksheet!AU291</f>
        <v>447.33999999999651</v>
      </c>
      <c r="Q289" s="56"/>
      <c r="R289" s="56">
        <f>Worksheet!AV291</f>
        <v>36922.71</v>
      </c>
      <c r="S289" s="56"/>
      <c r="T289" s="56">
        <f t="shared" si="4"/>
        <v>0</v>
      </c>
      <c r="U289" s="56"/>
      <c r="V289" s="56">
        <f>Worksheet!BF291</f>
        <v>2164.4299999999998</v>
      </c>
    </row>
    <row r="290" spans="1:22" x14ac:dyDescent="0.2">
      <c r="A290" s="7">
        <f>Worksheet!A292</f>
        <v>3411</v>
      </c>
      <c r="B290" s="48" t="str">
        <f>Worksheet!B292</f>
        <v>Southern Cal</v>
      </c>
      <c r="D290" s="56">
        <f>Worksheet!AC292</f>
        <v>26934.17</v>
      </c>
      <c r="E290" s="56"/>
      <c r="F290" s="56">
        <f>Worksheet!AD292</f>
        <v>552.83000000000175</v>
      </c>
      <c r="G290" s="56"/>
      <c r="H290" s="56">
        <f>Worksheet!AE292</f>
        <v>27487</v>
      </c>
      <c r="I290" s="56"/>
      <c r="J290" s="56">
        <f>Worksheet!AE292-Worksheet!T292</f>
        <v>0</v>
      </c>
      <c r="K290" s="56"/>
      <c r="L290" s="56">
        <f>Worksheet!AO292</f>
        <v>1937</v>
      </c>
      <c r="M290" s="11"/>
      <c r="N290" s="56">
        <f>Worksheet!AT292</f>
        <v>28443.81</v>
      </c>
      <c r="O290" s="56"/>
      <c r="P290" s="56">
        <f>Worksheet!AU292</f>
        <v>0</v>
      </c>
      <c r="Q290" s="56"/>
      <c r="R290" s="56">
        <f>Worksheet!AV292</f>
        <v>28443.81</v>
      </c>
      <c r="S290" s="56"/>
      <c r="T290" s="56">
        <f t="shared" si="4"/>
        <v>956.81000000000131</v>
      </c>
      <c r="U290" s="56"/>
      <c r="V290" s="56">
        <f>Worksheet!BF292</f>
        <v>1983.11</v>
      </c>
    </row>
    <row r="291" spans="1:22" x14ac:dyDescent="0.2">
      <c r="A291" s="7">
        <f>Worksheet!A293</f>
        <v>6102</v>
      </c>
      <c r="B291" s="57" t="str">
        <f>Worksheet!B293</f>
        <v>Spencer</v>
      </c>
      <c r="C291" s="11"/>
      <c r="D291" s="58">
        <f>Worksheet!AC293</f>
        <v>127720.94</v>
      </c>
      <c r="E291" s="58"/>
      <c r="F291" s="58">
        <f>Worksheet!AD293</f>
        <v>0</v>
      </c>
      <c r="G291" s="58"/>
      <c r="H291" s="58">
        <f>Worksheet!AE293</f>
        <v>127720.94</v>
      </c>
      <c r="I291" s="58"/>
      <c r="J291" s="58">
        <f>Worksheet!AE293-Worksheet!T293</f>
        <v>5620.9400000000023</v>
      </c>
      <c r="K291" s="58"/>
      <c r="L291" s="58">
        <f>Worksheet!AO293</f>
        <v>7999.44</v>
      </c>
      <c r="M291" s="11"/>
      <c r="N291" s="58">
        <f>Worksheet!AT293</f>
        <v>133162.31</v>
      </c>
      <c r="O291" s="58"/>
      <c r="P291" s="58">
        <f>Worksheet!AU293</f>
        <v>0</v>
      </c>
      <c r="Q291" s="58"/>
      <c r="R291" s="58">
        <f>Worksheet!AV293</f>
        <v>133162.31</v>
      </c>
      <c r="S291" s="58"/>
      <c r="T291" s="58">
        <f t="shared" si="4"/>
        <v>5441.3699999999953</v>
      </c>
      <c r="U291" s="58"/>
      <c r="V291" s="58">
        <f>Worksheet!BF293</f>
        <v>8337.75</v>
      </c>
    </row>
    <row r="292" spans="1:22" x14ac:dyDescent="0.2">
      <c r="A292" s="7">
        <f>Worksheet!A294</f>
        <v>6120</v>
      </c>
      <c r="B292" s="48" t="str">
        <f>Worksheet!B294</f>
        <v>Spirit Lake</v>
      </c>
      <c r="D292" s="56">
        <f>Worksheet!AC294</f>
        <v>75149.570000000007</v>
      </c>
      <c r="E292" s="56"/>
      <c r="F292" s="56">
        <f>Worksheet!AD294</f>
        <v>0</v>
      </c>
      <c r="G292" s="56"/>
      <c r="H292" s="56">
        <f>Worksheet!AE294</f>
        <v>75149.570000000007</v>
      </c>
      <c r="I292" s="56"/>
      <c r="J292" s="56">
        <f>Worksheet!AE294-Worksheet!T294</f>
        <v>801.57000000000698</v>
      </c>
      <c r="K292" s="56"/>
      <c r="L292" s="56">
        <f>Worksheet!AO294</f>
        <v>4621.3599999999997</v>
      </c>
      <c r="M292" s="11"/>
      <c r="N292" s="56">
        <f>Worksheet!AT294</f>
        <v>81485.820000000007</v>
      </c>
      <c r="O292" s="56"/>
      <c r="P292" s="56">
        <f>Worksheet!AU294</f>
        <v>0</v>
      </c>
      <c r="Q292" s="56"/>
      <c r="R292" s="56">
        <f>Worksheet!AV294</f>
        <v>81485.820000000007</v>
      </c>
      <c r="S292" s="56"/>
      <c r="T292" s="56">
        <f t="shared" si="4"/>
        <v>6336.25</v>
      </c>
      <c r="U292" s="56"/>
      <c r="V292" s="56">
        <f>Worksheet!BF294</f>
        <v>4987.2</v>
      </c>
    </row>
    <row r="293" spans="1:22" x14ac:dyDescent="0.2">
      <c r="A293" s="7">
        <f>Worksheet!A295</f>
        <v>6138</v>
      </c>
      <c r="B293" s="48" t="str">
        <f>Worksheet!B295</f>
        <v>Springville</v>
      </c>
      <c r="D293" s="56">
        <f>Worksheet!AC295</f>
        <v>20825.48</v>
      </c>
      <c r="E293" s="56"/>
      <c r="F293" s="56">
        <f>Worksheet!AD295</f>
        <v>0</v>
      </c>
      <c r="G293" s="56"/>
      <c r="H293" s="56">
        <f>Worksheet!AE295</f>
        <v>20825.48</v>
      </c>
      <c r="I293" s="56"/>
      <c r="J293" s="56">
        <f>Worksheet!AE295-Worksheet!T295</f>
        <v>353.47999999999956</v>
      </c>
      <c r="K293" s="56"/>
      <c r="L293" s="56">
        <f>Worksheet!AO295</f>
        <v>1239.47</v>
      </c>
      <c r="M293" s="11"/>
      <c r="N293" s="56">
        <f>Worksheet!AT295</f>
        <v>21144.91</v>
      </c>
      <c r="O293" s="56"/>
      <c r="P293" s="56">
        <f>Worksheet!AU295</f>
        <v>0</v>
      </c>
      <c r="Q293" s="56"/>
      <c r="R293" s="56">
        <f>Worksheet!AV295</f>
        <v>21144.91</v>
      </c>
      <c r="S293" s="56"/>
      <c r="T293" s="56">
        <f t="shared" si="4"/>
        <v>319.43000000000029</v>
      </c>
      <c r="U293" s="56"/>
      <c r="V293" s="56">
        <f>Worksheet!BF295</f>
        <v>1263.04</v>
      </c>
    </row>
    <row r="294" spans="1:22" x14ac:dyDescent="0.2">
      <c r="A294" s="7">
        <f>Worksheet!A296</f>
        <v>5751</v>
      </c>
      <c r="B294" s="48" t="str">
        <f>Worksheet!B296</f>
        <v>St Ansgar</v>
      </c>
      <c r="D294" s="56">
        <f>Worksheet!AC296</f>
        <v>39772.120000000003</v>
      </c>
      <c r="E294" s="56"/>
      <c r="F294" s="56">
        <f>Worksheet!AD296</f>
        <v>0</v>
      </c>
      <c r="G294" s="56"/>
      <c r="H294" s="56">
        <f>Worksheet!AE296</f>
        <v>39772.120000000003</v>
      </c>
      <c r="I294" s="56"/>
      <c r="J294" s="56">
        <f>Worksheet!AE296-Worksheet!T296</f>
        <v>2104.1200000000026</v>
      </c>
      <c r="K294" s="56"/>
      <c r="L294" s="56">
        <f>Worksheet!AO296</f>
        <v>2916.21</v>
      </c>
      <c r="M294" s="11"/>
      <c r="N294" s="56">
        <f>Worksheet!AT296</f>
        <v>39061.18</v>
      </c>
      <c r="O294" s="56"/>
      <c r="P294" s="56">
        <f>Worksheet!AU296</f>
        <v>710.94000000000233</v>
      </c>
      <c r="Q294" s="56"/>
      <c r="R294" s="56">
        <f>Worksheet!AV296</f>
        <v>39772.120000000003</v>
      </c>
      <c r="S294" s="56"/>
      <c r="T294" s="56">
        <f t="shared" si="4"/>
        <v>0</v>
      </c>
      <c r="U294" s="56"/>
      <c r="V294" s="56">
        <f>Worksheet!BF296</f>
        <v>2916.21</v>
      </c>
    </row>
    <row r="295" spans="1:22" x14ac:dyDescent="0.2">
      <c r="A295" s="7">
        <f>Worksheet!A297</f>
        <v>6165</v>
      </c>
      <c r="B295" s="48" t="str">
        <f>Worksheet!B297</f>
        <v>Stanton</v>
      </c>
      <c r="D295" s="56">
        <f>Worksheet!AC297</f>
        <v>14256.06</v>
      </c>
      <c r="E295" s="56"/>
      <c r="F295" s="56">
        <f>Worksheet!AD297</f>
        <v>0</v>
      </c>
      <c r="G295" s="56"/>
      <c r="H295" s="56">
        <f>Worksheet!AE297</f>
        <v>14256.06</v>
      </c>
      <c r="I295" s="56"/>
      <c r="J295" s="56">
        <f>Worksheet!AE297-Worksheet!T297</f>
        <v>578.05999999999949</v>
      </c>
      <c r="K295" s="56"/>
      <c r="L295" s="56">
        <f>Worksheet!AO297</f>
        <v>617.26</v>
      </c>
      <c r="M295" s="11"/>
      <c r="N295" s="56">
        <f>Worksheet!AT297</f>
        <v>13895.67</v>
      </c>
      <c r="O295" s="56"/>
      <c r="P295" s="56">
        <f>Worksheet!AU297</f>
        <v>360.38999999999942</v>
      </c>
      <c r="Q295" s="56"/>
      <c r="R295" s="56">
        <f>Worksheet!AV297</f>
        <v>14256.06</v>
      </c>
      <c r="S295" s="56"/>
      <c r="T295" s="56">
        <f t="shared" si="4"/>
        <v>0</v>
      </c>
      <c r="U295" s="56"/>
      <c r="V295" s="56">
        <f>Worksheet!BF297</f>
        <v>617.26</v>
      </c>
    </row>
    <row r="296" spans="1:22" x14ac:dyDescent="0.2">
      <c r="A296" s="7">
        <f>Worksheet!A298</f>
        <v>6175</v>
      </c>
      <c r="B296" s="57" t="str">
        <f>Worksheet!B298</f>
        <v>Starmont</v>
      </c>
      <c r="C296" s="11"/>
      <c r="D296" s="58">
        <f>Worksheet!AC298</f>
        <v>41744.9</v>
      </c>
      <c r="E296" s="58"/>
      <c r="F296" s="58">
        <f>Worksheet!AD298</f>
        <v>0</v>
      </c>
      <c r="G296" s="58"/>
      <c r="H296" s="58">
        <f>Worksheet!AE298</f>
        <v>41744.9</v>
      </c>
      <c r="I296" s="58"/>
      <c r="J296" s="58">
        <f>Worksheet!AE298-Worksheet!T298</f>
        <v>1840.9000000000015</v>
      </c>
      <c r="K296" s="58"/>
      <c r="L296" s="58">
        <f>Worksheet!AO298</f>
        <v>2203.9</v>
      </c>
      <c r="M296" s="11"/>
      <c r="N296" s="58">
        <f>Worksheet!AT298</f>
        <v>39201.449999999997</v>
      </c>
      <c r="O296" s="58"/>
      <c r="P296" s="58">
        <f>Worksheet!AU298</f>
        <v>2543.4500000000044</v>
      </c>
      <c r="Q296" s="58"/>
      <c r="R296" s="58">
        <f>Worksheet!AV298</f>
        <v>41744.9</v>
      </c>
      <c r="S296" s="58"/>
      <c r="T296" s="58">
        <f t="shared" si="4"/>
        <v>0</v>
      </c>
      <c r="U296" s="58"/>
      <c r="V296" s="58">
        <f>Worksheet!BF298</f>
        <v>2203.9</v>
      </c>
    </row>
    <row r="297" spans="1:22" x14ac:dyDescent="0.2">
      <c r="A297" s="7">
        <f>Worksheet!A299</f>
        <v>6219</v>
      </c>
      <c r="B297" s="48" t="str">
        <f>Worksheet!B299</f>
        <v>Storm Lake</v>
      </c>
      <c r="D297" s="56">
        <f>Worksheet!AC299</f>
        <v>131277.46</v>
      </c>
      <c r="E297" s="56"/>
      <c r="F297" s="56">
        <f>Worksheet!AD299</f>
        <v>0</v>
      </c>
      <c r="G297" s="56"/>
      <c r="H297" s="56">
        <f>Worksheet!AE299</f>
        <v>131277.46</v>
      </c>
      <c r="I297" s="56"/>
      <c r="J297" s="56">
        <f>Worksheet!AE299-Worksheet!T299</f>
        <v>4330.4599999999919</v>
      </c>
      <c r="K297" s="56"/>
      <c r="L297" s="56">
        <f>Worksheet!AO299</f>
        <v>8559.74</v>
      </c>
      <c r="M297" s="11"/>
      <c r="N297" s="56">
        <f>Worksheet!AT299</f>
        <v>144276.23000000001</v>
      </c>
      <c r="O297" s="56"/>
      <c r="P297" s="56">
        <f>Worksheet!AU299</f>
        <v>0</v>
      </c>
      <c r="Q297" s="56"/>
      <c r="R297" s="56">
        <f>Worksheet!AV299</f>
        <v>144276.23000000001</v>
      </c>
      <c r="S297" s="56"/>
      <c r="T297" s="56">
        <f t="shared" si="4"/>
        <v>12998.770000000019</v>
      </c>
      <c r="U297" s="56"/>
      <c r="V297" s="56">
        <f>Worksheet!BF299</f>
        <v>9333.4500000000007</v>
      </c>
    </row>
    <row r="298" spans="1:22" x14ac:dyDescent="0.2">
      <c r="A298" s="7">
        <f>Worksheet!A300</f>
        <v>6246</v>
      </c>
      <c r="B298" s="48" t="str">
        <f>Worksheet!B300</f>
        <v>Stratford</v>
      </c>
      <c r="D298" s="56">
        <f>Worksheet!AC300</f>
        <v>7970.12</v>
      </c>
      <c r="E298" s="56"/>
      <c r="F298" s="56">
        <f>Worksheet!AD300</f>
        <v>0</v>
      </c>
      <c r="G298" s="56"/>
      <c r="H298" s="56">
        <f>Worksheet!AE300</f>
        <v>7970.12</v>
      </c>
      <c r="I298" s="56"/>
      <c r="J298" s="56">
        <f>Worksheet!AE300-Worksheet!T300</f>
        <v>176.11999999999989</v>
      </c>
      <c r="K298" s="56"/>
      <c r="L298" s="56">
        <f>Worksheet!AO300</f>
        <v>656</v>
      </c>
      <c r="M298" s="11"/>
      <c r="N298" s="56">
        <f>Worksheet!AT300</f>
        <v>8446.27</v>
      </c>
      <c r="O298" s="56"/>
      <c r="P298" s="56">
        <f>Worksheet!AU300</f>
        <v>0</v>
      </c>
      <c r="Q298" s="56"/>
      <c r="R298" s="56">
        <f>Worksheet!AV300</f>
        <v>8446.27</v>
      </c>
      <c r="S298" s="56"/>
      <c r="T298" s="56">
        <f t="shared" si="4"/>
        <v>476.15000000000055</v>
      </c>
      <c r="U298" s="56"/>
      <c r="V298" s="56">
        <f>Worksheet!BF300</f>
        <v>678.75</v>
      </c>
    </row>
    <row r="299" spans="1:22" x14ac:dyDescent="0.2">
      <c r="A299" s="7">
        <f>Worksheet!A301</f>
        <v>6273</v>
      </c>
      <c r="B299" s="48" t="str">
        <f>Worksheet!B301</f>
        <v>Sumner</v>
      </c>
      <c r="D299" s="56">
        <f>Worksheet!AC301</f>
        <v>31227.08</v>
      </c>
      <c r="E299" s="56"/>
      <c r="F299" s="56">
        <f>Worksheet!AD301</f>
        <v>0</v>
      </c>
      <c r="G299" s="56"/>
      <c r="H299" s="56">
        <f>Worksheet!AE301</f>
        <v>31227.08</v>
      </c>
      <c r="I299" s="56"/>
      <c r="J299" s="56">
        <f>Worksheet!AE301-Worksheet!T301</f>
        <v>1717.0800000000017</v>
      </c>
      <c r="K299" s="56"/>
      <c r="L299" s="56">
        <f>Worksheet!AO301</f>
        <v>2636.21</v>
      </c>
      <c r="M299" s="11"/>
      <c r="N299" s="56">
        <f>Worksheet!AT301</f>
        <v>30608.53</v>
      </c>
      <c r="O299" s="56"/>
      <c r="P299" s="56">
        <f>Worksheet!AU301</f>
        <v>618.55000000000291</v>
      </c>
      <c r="Q299" s="56"/>
      <c r="R299" s="56">
        <f>Worksheet!AV301</f>
        <v>31227.08</v>
      </c>
      <c r="S299" s="56"/>
      <c r="T299" s="56">
        <f t="shared" si="4"/>
        <v>0</v>
      </c>
      <c r="U299" s="56"/>
      <c r="V299" s="56">
        <f>Worksheet!BF301</f>
        <v>2636.21</v>
      </c>
    </row>
    <row r="300" spans="1:22" x14ac:dyDescent="0.2">
      <c r="A300" s="7">
        <f>Worksheet!A302</f>
        <v>6408</v>
      </c>
      <c r="B300" s="48" t="str">
        <f>Worksheet!B302</f>
        <v>Tipton</v>
      </c>
      <c r="D300" s="56">
        <f>Worksheet!AC302</f>
        <v>47234.879999999997</v>
      </c>
      <c r="E300" s="56"/>
      <c r="F300" s="56">
        <f>Worksheet!AD302</f>
        <v>0</v>
      </c>
      <c r="G300" s="56"/>
      <c r="H300" s="56">
        <f>Worksheet!AE302</f>
        <v>47234.879999999997</v>
      </c>
      <c r="I300" s="56"/>
      <c r="J300" s="56">
        <f>Worksheet!AE302-Worksheet!T302</f>
        <v>2493.8799999999974</v>
      </c>
      <c r="K300" s="56"/>
      <c r="L300" s="56">
        <f>Worksheet!AO302</f>
        <v>2840.95</v>
      </c>
      <c r="M300" s="11"/>
      <c r="N300" s="56">
        <f>Worksheet!AT302</f>
        <v>48285.89</v>
      </c>
      <c r="O300" s="56"/>
      <c r="P300" s="56">
        <f>Worksheet!AU302</f>
        <v>0</v>
      </c>
      <c r="Q300" s="56"/>
      <c r="R300" s="56">
        <f>Worksheet!AV302</f>
        <v>48285.89</v>
      </c>
      <c r="S300" s="56"/>
      <c r="T300" s="56">
        <f t="shared" si="4"/>
        <v>1051.010000000002</v>
      </c>
      <c r="U300" s="56"/>
      <c r="V300" s="56">
        <f>Worksheet!BF302</f>
        <v>2915.45</v>
      </c>
    </row>
    <row r="301" spans="1:22" x14ac:dyDescent="0.2">
      <c r="A301" s="7">
        <f>Worksheet!A303</f>
        <v>6417</v>
      </c>
      <c r="B301" s="57" t="str">
        <f>Worksheet!B303</f>
        <v>Titonka Consolidated</v>
      </c>
      <c r="C301" s="11"/>
      <c r="D301" s="58">
        <f>Worksheet!AC303</f>
        <v>9706.2999999999993</v>
      </c>
      <c r="E301" s="58"/>
      <c r="F301" s="58">
        <f>Worksheet!AD303</f>
        <v>48.700000000000728</v>
      </c>
      <c r="G301" s="58"/>
      <c r="H301" s="58">
        <f>Worksheet!AE303</f>
        <v>9755</v>
      </c>
      <c r="I301" s="58"/>
      <c r="J301" s="58">
        <f>Worksheet!AE303-Worksheet!T303</f>
        <v>0</v>
      </c>
      <c r="K301" s="58"/>
      <c r="L301" s="58">
        <f>Worksheet!AO303</f>
        <v>581.84</v>
      </c>
      <c r="M301" s="11"/>
      <c r="N301" s="58">
        <f>Worksheet!AT303</f>
        <v>10249.51</v>
      </c>
      <c r="O301" s="58"/>
      <c r="P301" s="58">
        <f>Worksheet!AU303</f>
        <v>0</v>
      </c>
      <c r="Q301" s="58"/>
      <c r="R301" s="58">
        <f>Worksheet!AV303</f>
        <v>10249.51</v>
      </c>
      <c r="S301" s="58"/>
      <c r="T301" s="58">
        <f t="shared" si="4"/>
        <v>494.51000000000022</v>
      </c>
      <c r="U301" s="58"/>
      <c r="V301" s="58">
        <f>Worksheet!BF303</f>
        <v>613.58000000000004</v>
      </c>
    </row>
    <row r="302" spans="1:22" x14ac:dyDescent="0.2">
      <c r="A302" s="7">
        <f>Worksheet!A304</f>
        <v>6453</v>
      </c>
      <c r="B302" s="48" t="str">
        <f>Worksheet!B304</f>
        <v>Treynor</v>
      </c>
      <c r="D302" s="56">
        <f>Worksheet!AC304</f>
        <v>33900.480000000003</v>
      </c>
      <c r="E302" s="56"/>
      <c r="F302" s="56">
        <f>Worksheet!AD304</f>
        <v>0</v>
      </c>
      <c r="G302" s="56"/>
      <c r="H302" s="56">
        <f>Worksheet!AE304</f>
        <v>33900.480000000003</v>
      </c>
      <c r="I302" s="56"/>
      <c r="J302" s="56">
        <f>Worksheet!AE304-Worksheet!T304</f>
        <v>1274.4800000000032</v>
      </c>
      <c r="K302" s="56"/>
      <c r="L302" s="56">
        <f>Worksheet!AO304</f>
        <v>1892.67</v>
      </c>
      <c r="M302" s="11"/>
      <c r="N302" s="56">
        <f>Worksheet!AT304</f>
        <v>35919.449999999997</v>
      </c>
      <c r="O302" s="56"/>
      <c r="P302" s="56">
        <f>Worksheet!AU304</f>
        <v>0</v>
      </c>
      <c r="Q302" s="56"/>
      <c r="R302" s="56">
        <f>Worksheet!AV304</f>
        <v>35919.449999999997</v>
      </c>
      <c r="S302" s="56"/>
      <c r="T302" s="56">
        <f t="shared" si="4"/>
        <v>2018.9699999999939</v>
      </c>
      <c r="U302" s="56"/>
      <c r="V302" s="56">
        <f>Worksheet!BF304</f>
        <v>2005.82</v>
      </c>
    </row>
    <row r="303" spans="1:22" x14ac:dyDescent="0.2">
      <c r="A303" s="7">
        <f>Worksheet!A305</f>
        <v>6460</v>
      </c>
      <c r="B303" s="48" t="str">
        <f>Worksheet!B305</f>
        <v>Tri-Center</v>
      </c>
      <c r="D303" s="56">
        <f>Worksheet!AC305</f>
        <v>41139.61</v>
      </c>
      <c r="E303" s="56"/>
      <c r="F303" s="56">
        <f>Worksheet!AD305</f>
        <v>0</v>
      </c>
      <c r="G303" s="56"/>
      <c r="H303" s="56">
        <f>Worksheet!AE305</f>
        <v>41139.61</v>
      </c>
      <c r="I303" s="56"/>
      <c r="J303" s="56">
        <f>Worksheet!AE305-Worksheet!T305</f>
        <v>1645.6100000000006</v>
      </c>
      <c r="K303" s="56"/>
      <c r="L303" s="56">
        <f>Worksheet!AO305</f>
        <v>2278.38</v>
      </c>
      <c r="M303" s="11"/>
      <c r="N303" s="56">
        <f>Worksheet!AT305</f>
        <v>38656.32</v>
      </c>
      <c r="O303" s="56"/>
      <c r="P303" s="56">
        <f>Worksheet!AU305</f>
        <v>2483.2900000000009</v>
      </c>
      <c r="Q303" s="56"/>
      <c r="R303" s="56">
        <f>Worksheet!AV305</f>
        <v>41139.61</v>
      </c>
      <c r="S303" s="56"/>
      <c r="T303" s="56">
        <f t="shared" si="4"/>
        <v>0</v>
      </c>
      <c r="U303" s="56"/>
      <c r="V303" s="56">
        <f>Worksheet!BF305</f>
        <v>2278.38</v>
      </c>
    </row>
    <row r="304" spans="1:22" x14ac:dyDescent="0.2">
      <c r="A304" s="7">
        <f>Worksheet!A306</f>
        <v>6462</v>
      </c>
      <c r="B304" s="48" t="str">
        <f>Worksheet!B306</f>
        <v>Tri-County</v>
      </c>
      <c r="D304" s="56">
        <f>Worksheet!AC306</f>
        <v>15354.86</v>
      </c>
      <c r="E304" s="56"/>
      <c r="F304" s="56">
        <f>Worksheet!AD306</f>
        <v>0</v>
      </c>
      <c r="G304" s="56"/>
      <c r="H304" s="56">
        <f>Worksheet!AE306</f>
        <v>15354.86</v>
      </c>
      <c r="I304" s="56"/>
      <c r="J304" s="56">
        <f>Worksheet!AE306-Worksheet!T306</f>
        <v>796.86000000000058</v>
      </c>
      <c r="K304" s="56"/>
      <c r="L304" s="56">
        <f>Worksheet!AO306</f>
        <v>889.09</v>
      </c>
      <c r="M304" s="11"/>
      <c r="N304" s="56">
        <f>Worksheet!AT306</f>
        <v>15071.09</v>
      </c>
      <c r="O304" s="56"/>
      <c r="P304" s="56">
        <f>Worksheet!AU306</f>
        <v>283.77000000000044</v>
      </c>
      <c r="Q304" s="56"/>
      <c r="R304" s="56">
        <f>Worksheet!AV306</f>
        <v>15354.86</v>
      </c>
      <c r="S304" s="56"/>
      <c r="T304" s="56">
        <f t="shared" si="4"/>
        <v>0</v>
      </c>
      <c r="U304" s="56"/>
      <c r="V304" s="56">
        <f>Worksheet!BF306</f>
        <v>889.09</v>
      </c>
    </row>
    <row r="305" spans="1:22" x14ac:dyDescent="0.2">
      <c r="A305" s="7">
        <f>Worksheet!A307</f>
        <v>6471</v>
      </c>
      <c r="B305" s="48" t="str">
        <f>Worksheet!B307</f>
        <v>Tripoli</v>
      </c>
      <c r="D305" s="56">
        <f>Worksheet!AC307</f>
        <v>26844.240000000002</v>
      </c>
      <c r="E305" s="56"/>
      <c r="F305" s="56">
        <f>Worksheet!AD307</f>
        <v>0</v>
      </c>
      <c r="G305" s="56"/>
      <c r="H305" s="56">
        <f>Worksheet!AE307</f>
        <v>26844.240000000002</v>
      </c>
      <c r="I305" s="56"/>
      <c r="J305" s="56">
        <f>Worksheet!AE307-Worksheet!T307</f>
        <v>109.2400000000016</v>
      </c>
      <c r="K305" s="56"/>
      <c r="L305" s="56">
        <f>Worksheet!AO307</f>
        <v>2091</v>
      </c>
      <c r="M305" s="11"/>
      <c r="N305" s="56">
        <f>Worksheet!AT307</f>
        <v>27626.94</v>
      </c>
      <c r="O305" s="56"/>
      <c r="P305" s="56">
        <f>Worksheet!AU307</f>
        <v>0</v>
      </c>
      <c r="Q305" s="56"/>
      <c r="R305" s="56">
        <f>Worksheet!AV307</f>
        <v>27626.94</v>
      </c>
      <c r="S305" s="56"/>
      <c r="T305" s="56">
        <f t="shared" si="4"/>
        <v>782.69999999999709</v>
      </c>
      <c r="U305" s="56"/>
      <c r="V305" s="56">
        <f>Worksheet!BF307</f>
        <v>2072.02</v>
      </c>
    </row>
    <row r="306" spans="1:22" x14ac:dyDescent="0.2">
      <c r="A306" s="7">
        <f>Worksheet!A308</f>
        <v>6509</v>
      </c>
      <c r="B306" s="57" t="str">
        <f>Worksheet!B308</f>
        <v>Turkey Valley</v>
      </c>
      <c r="C306" s="11"/>
      <c r="D306" s="58">
        <f>Worksheet!AC308</f>
        <v>25577.599999999999</v>
      </c>
      <c r="E306" s="58"/>
      <c r="F306" s="58">
        <f>Worksheet!AD308</f>
        <v>0</v>
      </c>
      <c r="G306" s="58"/>
      <c r="H306" s="58">
        <f>Worksheet!AE308</f>
        <v>25577.599999999999</v>
      </c>
      <c r="I306" s="58"/>
      <c r="J306" s="58">
        <f>Worksheet!AE308-Worksheet!T308</f>
        <v>445.59999999999854</v>
      </c>
      <c r="K306" s="58"/>
      <c r="L306" s="58">
        <f>Worksheet!AO308</f>
        <v>1295.93</v>
      </c>
      <c r="M306" s="11"/>
      <c r="N306" s="58">
        <f>Worksheet!AT308</f>
        <v>23768.89</v>
      </c>
      <c r="O306" s="58"/>
      <c r="P306" s="58">
        <f>Worksheet!AU308</f>
        <v>1808.7099999999991</v>
      </c>
      <c r="Q306" s="58"/>
      <c r="R306" s="58">
        <f>Worksheet!AV308</f>
        <v>25577.599999999999</v>
      </c>
      <c r="S306" s="58"/>
      <c r="T306" s="58">
        <f t="shared" si="4"/>
        <v>0</v>
      </c>
      <c r="U306" s="58"/>
      <c r="V306" s="58">
        <f>Worksheet!BF308</f>
        <v>1295.93</v>
      </c>
    </row>
    <row r="307" spans="1:22" x14ac:dyDescent="0.2">
      <c r="A307" s="7">
        <f>Worksheet!A309</f>
        <v>6512</v>
      </c>
      <c r="B307" s="48" t="str">
        <f>Worksheet!B309</f>
        <v>Twin Cedars</v>
      </c>
      <c r="D307" s="56">
        <f>Worksheet!AC309</f>
        <v>23134.25</v>
      </c>
      <c r="E307" s="56"/>
      <c r="F307" s="56">
        <f>Worksheet!AD309</f>
        <v>103.75</v>
      </c>
      <c r="G307" s="56"/>
      <c r="H307" s="56">
        <f>Worksheet!AE309</f>
        <v>23238</v>
      </c>
      <c r="I307" s="56"/>
      <c r="J307" s="56">
        <f>Worksheet!AE309-Worksheet!T309</f>
        <v>0</v>
      </c>
      <c r="K307" s="56"/>
      <c r="L307" s="56">
        <f>Worksheet!AO309</f>
        <v>1176.25</v>
      </c>
      <c r="M307" s="11"/>
      <c r="N307" s="56">
        <f>Worksheet!AT309</f>
        <v>22871.68</v>
      </c>
      <c r="O307" s="56"/>
      <c r="P307" s="56">
        <f>Worksheet!AU309</f>
        <v>262.56999999999971</v>
      </c>
      <c r="Q307" s="56"/>
      <c r="R307" s="56">
        <f>Worksheet!AV309</f>
        <v>23134.25</v>
      </c>
      <c r="S307" s="56"/>
      <c r="T307" s="56">
        <f t="shared" si="4"/>
        <v>-103.75</v>
      </c>
      <c r="U307" s="56"/>
      <c r="V307" s="56">
        <f>Worksheet!BF309</f>
        <v>1179.4000000000001</v>
      </c>
    </row>
    <row r="308" spans="1:22" x14ac:dyDescent="0.2">
      <c r="A308" s="7">
        <f>Worksheet!A310</f>
        <v>6516</v>
      </c>
      <c r="B308" s="48" t="str">
        <f>Worksheet!B310</f>
        <v>Twin Rivers</v>
      </c>
      <c r="D308" s="56">
        <f>Worksheet!AC310</f>
        <v>10074.09</v>
      </c>
      <c r="E308" s="56"/>
      <c r="F308" s="56">
        <f>Worksheet!AD310</f>
        <v>0</v>
      </c>
      <c r="G308" s="56"/>
      <c r="H308" s="56">
        <f>Worksheet!AE310</f>
        <v>10074.09</v>
      </c>
      <c r="I308" s="56"/>
      <c r="J308" s="56">
        <f>Worksheet!AE310-Worksheet!T310</f>
        <v>395.09000000000015</v>
      </c>
      <c r="K308" s="56"/>
      <c r="L308" s="56">
        <f>Worksheet!AO310</f>
        <v>667.85</v>
      </c>
      <c r="M308" s="11"/>
      <c r="N308" s="56">
        <f>Worksheet!AT310</f>
        <v>10368.56</v>
      </c>
      <c r="O308" s="56"/>
      <c r="P308" s="56">
        <f>Worksheet!AU310</f>
        <v>0</v>
      </c>
      <c r="Q308" s="56"/>
      <c r="R308" s="56">
        <f>Worksheet!AV310</f>
        <v>10368.56</v>
      </c>
      <c r="S308" s="56"/>
      <c r="T308" s="56">
        <f t="shared" si="4"/>
        <v>294.46999999999935</v>
      </c>
      <c r="U308" s="56"/>
      <c r="V308" s="56">
        <f>Worksheet!BF310</f>
        <v>685.28</v>
      </c>
    </row>
    <row r="309" spans="1:22" x14ac:dyDescent="0.2">
      <c r="A309" s="7">
        <f>Worksheet!A311</f>
        <v>6534</v>
      </c>
      <c r="B309" s="48" t="str">
        <f>Worksheet!B311</f>
        <v>Underwood</v>
      </c>
      <c r="D309" s="56">
        <f>Worksheet!AC311</f>
        <v>37628.22</v>
      </c>
      <c r="E309" s="56"/>
      <c r="F309" s="56">
        <f>Worksheet!AD311</f>
        <v>0</v>
      </c>
      <c r="G309" s="56"/>
      <c r="H309" s="56">
        <f>Worksheet!AE311</f>
        <v>37628.22</v>
      </c>
      <c r="I309" s="56"/>
      <c r="J309" s="56">
        <f>Worksheet!AE311-Worksheet!T311</f>
        <v>1010.2200000000012</v>
      </c>
      <c r="K309" s="56"/>
      <c r="L309" s="56">
        <f>Worksheet!AO311</f>
        <v>2343.4699999999998</v>
      </c>
      <c r="M309" s="11"/>
      <c r="N309" s="56">
        <f>Worksheet!AT311</f>
        <v>39613.39</v>
      </c>
      <c r="O309" s="56"/>
      <c r="P309" s="56">
        <f>Worksheet!AU311</f>
        <v>0</v>
      </c>
      <c r="Q309" s="56"/>
      <c r="R309" s="56">
        <f>Worksheet!AV311</f>
        <v>39613.39</v>
      </c>
      <c r="S309" s="56"/>
      <c r="T309" s="56">
        <f t="shared" si="4"/>
        <v>1985.1699999999983</v>
      </c>
      <c r="U309" s="56"/>
      <c r="V309" s="56">
        <f>Worksheet!BF311</f>
        <v>2460.15</v>
      </c>
    </row>
    <row r="310" spans="1:22" x14ac:dyDescent="0.2">
      <c r="A310" s="7">
        <f>Worksheet!A312</f>
        <v>1935</v>
      </c>
      <c r="B310" s="48" t="str">
        <f>Worksheet!B312</f>
        <v>Union</v>
      </c>
      <c r="D310" s="56">
        <f>Worksheet!AC312</f>
        <v>57649.14</v>
      </c>
      <c r="E310" s="56"/>
      <c r="F310" s="56">
        <f>Worksheet!AD312</f>
        <v>0</v>
      </c>
      <c r="G310" s="56"/>
      <c r="H310" s="56">
        <f>Worksheet!AE312</f>
        <v>57649.14</v>
      </c>
      <c r="I310" s="56"/>
      <c r="J310" s="56">
        <f>Worksheet!AE312-Worksheet!T312</f>
        <v>1758.1399999999994</v>
      </c>
      <c r="K310" s="56"/>
      <c r="L310" s="56">
        <f>Worksheet!AO312</f>
        <v>5643.83</v>
      </c>
      <c r="M310" s="11"/>
      <c r="N310" s="56">
        <f>Worksheet!AT312</f>
        <v>60024.46</v>
      </c>
      <c r="O310" s="56"/>
      <c r="P310" s="56">
        <f>Worksheet!AU312</f>
        <v>0</v>
      </c>
      <c r="Q310" s="56"/>
      <c r="R310" s="56">
        <f>Worksheet!AV312</f>
        <v>60024.46</v>
      </c>
      <c r="S310" s="56"/>
      <c r="T310" s="56">
        <f t="shared" si="4"/>
        <v>2375.3199999999997</v>
      </c>
      <c r="U310" s="56"/>
      <c r="V310" s="56">
        <f>Worksheet!BF312</f>
        <v>5780.94</v>
      </c>
    </row>
    <row r="311" spans="1:22" x14ac:dyDescent="0.2">
      <c r="A311" s="7">
        <f>Worksheet!A313</f>
        <v>6561</v>
      </c>
      <c r="B311" s="57" t="str">
        <f>Worksheet!B313</f>
        <v>United</v>
      </c>
      <c r="C311" s="11"/>
      <c r="D311" s="58">
        <f>Worksheet!AC313</f>
        <v>12557.37</v>
      </c>
      <c r="E311" s="58"/>
      <c r="F311" s="58">
        <f>Worksheet!AD313</f>
        <v>0</v>
      </c>
      <c r="G311" s="58"/>
      <c r="H311" s="58">
        <f>Worksheet!AE313</f>
        <v>12557.37</v>
      </c>
      <c r="I311" s="58"/>
      <c r="J311" s="58">
        <f>Worksheet!AE313-Worksheet!T313</f>
        <v>1457.3700000000008</v>
      </c>
      <c r="K311" s="58"/>
      <c r="L311" s="58">
        <f>Worksheet!AO313</f>
        <v>985.65</v>
      </c>
      <c r="M311" s="11"/>
      <c r="N311" s="58">
        <f>Worksheet!AT313</f>
        <v>12512.76</v>
      </c>
      <c r="O311" s="58"/>
      <c r="P311" s="58">
        <f>Worksheet!AU313</f>
        <v>44.610000000000582</v>
      </c>
      <c r="Q311" s="58"/>
      <c r="R311" s="58">
        <f>Worksheet!AV313</f>
        <v>12557.37</v>
      </c>
      <c r="S311" s="58"/>
      <c r="T311" s="58">
        <f t="shared" si="4"/>
        <v>0</v>
      </c>
      <c r="U311" s="58"/>
      <c r="V311" s="58">
        <f>Worksheet!BF313</f>
        <v>985.65</v>
      </c>
    </row>
    <row r="312" spans="1:22" x14ac:dyDescent="0.2">
      <c r="A312" s="7">
        <f>Worksheet!A314</f>
        <v>6579</v>
      </c>
      <c r="B312" s="48" t="str">
        <f>Worksheet!B314</f>
        <v>Urbandale</v>
      </c>
      <c r="D312" s="56">
        <f>Worksheet!AC314</f>
        <v>218617.94</v>
      </c>
      <c r="E312" s="56"/>
      <c r="F312" s="56">
        <f>Worksheet!AD314</f>
        <v>0</v>
      </c>
      <c r="G312" s="56"/>
      <c r="H312" s="56">
        <f>Worksheet!AE314</f>
        <v>218617.94</v>
      </c>
      <c r="I312" s="56"/>
      <c r="J312" s="56">
        <f>Worksheet!AE314-Worksheet!T314</f>
        <v>12584.940000000002</v>
      </c>
      <c r="K312" s="56"/>
      <c r="L312" s="56">
        <f>Worksheet!AO314</f>
        <v>10255.43</v>
      </c>
      <c r="M312" s="11"/>
      <c r="N312" s="56">
        <f>Worksheet!AT314</f>
        <v>225921.1</v>
      </c>
      <c r="O312" s="56"/>
      <c r="P312" s="56">
        <f>Worksheet!AU314</f>
        <v>0</v>
      </c>
      <c r="Q312" s="56"/>
      <c r="R312" s="56">
        <f>Worksheet!AV314</f>
        <v>225921.1</v>
      </c>
      <c r="S312" s="56"/>
      <c r="T312" s="56">
        <f t="shared" si="4"/>
        <v>7303.1600000000035</v>
      </c>
      <c r="U312" s="56"/>
      <c r="V312" s="56">
        <f>Worksheet!BF314</f>
        <v>10704.28</v>
      </c>
    </row>
    <row r="313" spans="1:22" x14ac:dyDescent="0.2">
      <c r="A313" s="7">
        <f>Worksheet!A315</f>
        <v>6591</v>
      </c>
      <c r="B313" s="48" t="str">
        <f>Worksheet!B315</f>
        <v>Valley</v>
      </c>
      <c r="D313" s="56">
        <f>Worksheet!AC315</f>
        <v>24658.2</v>
      </c>
      <c r="E313" s="56"/>
      <c r="F313" s="56">
        <f>Worksheet!AD315</f>
        <v>967.79999999999927</v>
      </c>
      <c r="G313" s="56"/>
      <c r="H313" s="56">
        <f>Worksheet!AE315</f>
        <v>25626</v>
      </c>
      <c r="I313" s="56"/>
      <c r="J313" s="56">
        <f>Worksheet!AE315-Worksheet!T315</f>
        <v>0</v>
      </c>
      <c r="K313" s="56"/>
      <c r="L313" s="56">
        <f>Worksheet!AO315</f>
        <v>1452</v>
      </c>
      <c r="M313" s="11"/>
      <c r="N313" s="56">
        <f>Worksheet!AT315</f>
        <v>24570.29</v>
      </c>
      <c r="O313" s="56"/>
      <c r="P313" s="56">
        <f>Worksheet!AU315</f>
        <v>87.909999999999854</v>
      </c>
      <c r="Q313" s="56"/>
      <c r="R313" s="56">
        <f>Worksheet!AV315</f>
        <v>24658.2</v>
      </c>
      <c r="S313" s="56"/>
      <c r="T313" s="56">
        <f t="shared" si="4"/>
        <v>-967.79999999999927</v>
      </c>
      <c r="U313" s="56"/>
      <c r="V313" s="56">
        <f>Worksheet!BF315</f>
        <v>1393.5</v>
      </c>
    </row>
    <row r="314" spans="1:22" x14ac:dyDescent="0.2">
      <c r="A314" s="7">
        <f>Worksheet!A316</f>
        <v>6592</v>
      </c>
      <c r="B314" s="48" t="str">
        <f>Worksheet!B316</f>
        <v>Van Buren</v>
      </c>
      <c r="D314" s="56">
        <f>Worksheet!AC316</f>
        <v>33587.980000000003</v>
      </c>
      <c r="E314" s="56"/>
      <c r="F314" s="56">
        <f>Worksheet!AD316</f>
        <v>63.019999999996799</v>
      </c>
      <c r="G314" s="56"/>
      <c r="H314" s="56">
        <f>Worksheet!AE316</f>
        <v>33651</v>
      </c>
      <c r="I314" s="56"/>
      <c r="J314" s="56">
        <f>Worksheet!AE316-Worksheet!T316</f>
        <v>0</v>
      </c>
      <c r="K314" s="56"/>
      <c r="L314" s="56">
        <f>Worksheet!AO316</f>
        <v>2114</v>
      </c>
      <c r="M314" s="11"/>
      <c r="N314" s="56">
        <f>Worksheet!AT316</f>
        <v>33960.44</v>
      </c>
      <c r="O314" s="56"/>
      <c r="P314" s="56">
        <f>Worksheet!AU316</f>
        <v>0</v>
      </c>
      <c r="Q314" s="56"/>
      <c r="R314" s="56">
        <f>Worksheet!AV316</f>
        <v>33960.44</v>
      </c>
      <c r="S314" s="56"/>
      <c r="T314" s="56">
        <f t="shared" si="4"/>
        <v>309.44000000000233</v>
      </c>
      <c r="U314" s="56"/>
      <c r="V314" s="56">
        <f>Worksheet!BF316</f>
        <v>2145.5300000000002</v>
      </c>
    </row>
    <row r="315" spans="1:22" x14ac:dyDescent="0.2">
      <c r="A315" s="7">
        <f>Worksheet!A317</f>
        <v>6615</v>
      </c>
      <c r="B315" s="48" t="str">
        <f>Worksheet!B317</f>
        <v>Van Meter</v>
      </c>
      <c r="D315" s="56">
        <f>Worksheet!AC317</f>
        <v>33600.29</v>
      </c>
      <c r="E315" s="56"/>
      <c r="F315" s="56">
        <f>Worksheet!AD317</f>
        <v>0</v>
      </c>
      <c r="G315" s="56"/>
      <c r="H315" s="56">
        <f>Worksheet!AE317</f>
        <v>33600.29</v>
      </c>
      <c r="I315" s="56"/>
      <c r="J315" s="56">
        <f>Worksheet!AE317-Worksheet!T317</f>
        <v>1643.2900000000009</v>
      </c>
      <c r="K315" s="56"/>
      <c r="L315" s="56">
        <f>Worksheet!AO317</f>
        <v>1750.53</v>
      </c>
      <c r="M315" s="11"/>
      <c r="N315" s="56">
        <f>Worksheet!AT317</f>
        <v>36712.28</v>
      </c>
      <c r="O315" s="56"/>
      <c r="P315" s="56">
        <f>Worksheet!AU317</f>
        <v>0</v>
      </c>
      <c r="Q315" s="56"/>
      <c r="R315" s="56">
        <f>Worksheet!AV317</f>
        <v>36712.28</v>
      </c>
      <c r="S315" s="56"/>
      <c r="T315" s="56">
        <f t="shared" si="4"/>
        <v>3111.989999999998</v>
      </c>
      <c r="U315" s="56"/>
      <c r="V315" s="56">
        <f>Worksheet!BF317</f>
        <v>1915.54</v>
      </c>
    </row>
    <row r="316" spans="1:22" x14ac:dyDescent="0.2">
      <c r="A316" s="7">
        <f>Worksheet!A318</f>
        <v>6633</v>
      </c>
      <c r="B316" s="57" t="str">
        <f>Worksheet!B318</f>
        <v>Ventura</v>
      </c>
      <c r="C316" s="11"/>
      <c r="D316" s="58">
        <f>Worksheet!AC318</f>
        <v>15319.66</v>
      </c>
      <c r="E316" s="58"/>
      <c r="F316" s="58">
        <f>Worksheet!AD318</f>
        <v>1525.3400000000001</v>
      </c>
      <c r="G316" s="58"/>
      <c r="H316" s="58">
        <f>Worksheet!AE318</f>
        <v>16845</v>
      </c>
      <c r="I316" s="58"/>
      <c r="J316" s="58">
        <f>Worksheet!AE318-Worksheet!T318</f>
        <v>0</v>
      </c>
      <c r="K316" s="58"/>
      <c r="L316" s="58">
        <f>Worksheet!AO318</f>
        <v>1111</v>
      </c>
      <c r="M316" s="11"/>
      <c r="N316" s="58">
        <f>Worksheet!AT318</f>
        <v>17456.490000000002</v>
      </c>
      <c r="O316" s="58"/>
      <c r="P316" s="58">
        <f>Worksheet!AU318</f>
        <v>0</v>
      </c>
      <c r="Q316" s="58"/>
      <c r="R316" s="58">
        <f>Worksheet!AV318</f>
        <v>17456.490000000002</v>
      </c>
      <c r="S316" s="58"/>
      <c r="T316" s="58">
        <f t="shared" si="4"/>
        <v>611.4900000000016</v>
      </c>
      <c r="U316" s="58"/>
      <c r="V316" s="58">
        <f>Worksheet!BF318</f>
        <v>1119.99</v>
      </c>
    </row>
    <row r="317" spans="1:22" x14ac:dyDescent="0.2">
      <c r="A317" s="7">
        <f>Worksheet!A319</f>
        <v>6651</v>
      </c>
      <c r="B317" s="48" t="str">
        <f>Worksheet!B319</f>
        <v>Villisca</v>
      </c>
      <c r="D317" s="56">
        <f>Worksheet!AC319</f>
        <v>19729.38</v>
      </c>
      <c r="E317" s="56"/>
      <c r="F317" s="56">
        <f>Worksheet!AD319</f>
        <v>812.61999999999898</v>
      </c>
      <c r="G317" s="56"/>
      <c r="H317" s="56">
        <f>Worksheet!AE319</f>
        <v>20542</v>
      </c>
      <c r="I317" s="56"/>
      <c r="J317" s="56">
        <f>Worksheet!AE319-Worksheet!T319</f>
        <v>0</v>
      </c>
      <c r="K317" s="56"/>
      <c r="L317" s="56">
        <f>Worksheet!AO319</f>
        <v>1190</v>
      </c>
      <c r="M317" s="11"/>
      <c r="N317" s="56">
        <f>Worksheet!AT319</f>
        <v>21340.89</v>
      </c>
      <c r="O317" s="56"/>
      <c r="P317" s="56">
        <f>Worksheet!AU319</f>
        <v>0</v>
      </c>
      <c r="Q317" s="56"/>
      <c r="R317" s="56">
        <f>Worksheet!AV319</f>
        <v>21340.89</v>
      </c>
      <c r="S317" s="56"/>
      <c r="T317" s="56">
        <f t="shared" si="4"/>
        <v>798.88999999999942</v>
      </c>
      <c r="U317" s="56"/>
      <c r="V317" s="56">
        <f>Worksheet!BF319</f>
        <v>1224.8499999999999</v>
      </c>
    </row>
    <row r="318" spans="1:22" x14ac:dyDescent="0.2">
      <c r="A318" s="7">
        <f>Worksheet!A320</f>
        <v>6660</v>
      </c>
      <c r="B318" s="48" t="str">
        <f>Worksheet!B320</f>
        <v>Vinton-Shellsburg</v>
      </c>
      <c r="D318" s="56">
        <f>Worksheet!AC320</f>
        <v>103711.03999999999</v>
      </c>
      <c r="E318" s="56"/>
      <c r="F318" s="56">
        <f>Worksheet!AD320</f>
        <v>0</v>
      </c>
      <c r="G318" s="56"/>
      <c r="H318" s="56">
        <f>Worksheet!AE320</f>
        <v>103711.03999999999</v>
      </c>
      <c r="I318" s="56"/>
      <c r="J318" s="56">
        <f>Worksheet!AE320-Worksheet!T320</f>
        <v>1506.0399999999936</v>
      </c>
      <c r="K318" s="56"/>
      <c r="L318" s="56">
        <f>Worksheet!AO320</f>
        <v>5573.56</v>
      </c>
      <c r="M318" s="11"/>
      <c r="N318" s="56">
        <f>Worksheet!AT320</f>
        <v>106600.85</v>
      </c>
      <c r="O318" s="56"/>
      <c r="P318" s="56">
        <f>Worksheet!AU320</f>
        <v>0</v>
      </c>
      <c r="Q318" s="56"/>
      <c r="R318" s="56">
        <f>Worksheet!AV320</f>
        <v>106600.85</v>
      </c>
      <c r="S318" s="56"/>
      <c r="T318" s="56">
        <f t="shared" si="4"/>
        <v>2889.8100000000122</v>
      </c>
      <c r="U318" s="56"/>
      <c r="V318" s="56">
        <f>Worksheet!BF320</f>
        <v>5772.06</v>
      </c>
    </row>
    <row r="319" spans="1:22" x14ac:dyDescent="0.2">
      <c r="A319" s="7">
        <f>Worksheet!A321</f>
        <v>6700</v>
      </c>
      <c r="B319" s="48" t="str">
        <f>Worksheet!B321</f>
        <v>Waco</v>
      </c>
      <c r="D319" s="56">
        <f>Worksheet!AC321</f>
        <v>32404.86</v>
      </c>
      <c r="E319" s="56"/>
      <c r="F319" s="56">
        <f>Worksheet!AD321</f>
        <v>0</v>
      </c>
      <c r="G319" s="56"/>
      <c r="H319" s="56">
        <f>Worksheet!AE321</f>
        <v>32404.86</v>
      </c>
      <c r="I319" s="56"/>
      <c r="J319" s="56">
        <f>Worksheet!AE321-Worksheet!T321</f>
        <v>117.86000000000058</v>
      </c>
      <c r="K319" s="56"/>
      <c r="L319" s="56">
        <f>Worksheet!AO321</f>
        <v>1689.82</v>
      </c>
      <c r="M319" s="11"/>
      <c r="N319" s="56">
        <f>Worksheet!AT321</f>
        <v>33015.089999999997</v>
      </c>
      <c r="O319" s="56"/>
      <c r="P319" s="56">
        <f>Worksheet!AU321</f>
        <v>0</v>
      </c>
      <c r="Q319" s="56"/>
      <c r="R319" s="56">
        <f>Worksheet!AV321</f>
        <v>33015.089999999997</v>
      </c>
      <c r="S319" s="56"/>
      <c r="T319" s="56">
        <f t="shared" si="4"/>
        <v>610.22999999999593</v>
      </c>
      <c r="U319" s="56"/>
      <c r="V319" s="56">
        <f>Worksheet!BF321</f>
        <v>1739.4</v>
      </c>
    </row>
    <row r="320" spans="1:22" x14ac:dyDescent="0.2">
      <c r="A320" s="7">
        <f>Worksheet!A322</f>
        <v>6750</v>
      </c>
      <c r="B320" s="48" t="str">
        <f>Worksheet!B322</f>
        <v>Walnut</v>
      </c>
      <c r="D320" s="56">
        <f>Worksheet!AC322</f>
        <v>9405.39</v>
      </c>
      <c r="E320" s="56"/>
      <c r="F320" s="56">
        <f>Worksheet!AD322</f>
        <v>63.610000000000582</v>
      </c>
      <c r="G320" s="56"/>
      <c r="H320" s="56">
        <f>Worksheet!AE322</f>
        <v>9469</v>
      </c>
      <c r="I320" s="56"/>
      <c r="J320" s="56">
        <f>Worksheet!AE322-Worksheet!T322</f>
        <v>0</v>
      </c>
      <c r="K320" s="56"/>
      <c r="L320" s="56">
        <f>Worksheet!AO322</f>
        <v>632.59</v>
      </c>
      <c r="M320" s="11"/>
      <c r="N320" s="56">
        <f>Worksheet!AT322</f>
        <v>9682.16</v>
      </c>
      <c r="O320" s="56"/>
      <c r="P320" s="56">
        <f>Worksheet!AU322</f>
        <v>0</v>
      </c>
      <c r="Q320" s="56"/>
      <c r="R320" s="56">
        <f>Worksheet!AV322</f>
        <v>9682.16</v>
      </c>
      <c r="S320" s="56"/>
      <c r="T320" s="56">
        <f t="shared" si="4"/>
        <v>213.15999999999985</v>
      </c>
      <c r="U320" s="56"/>
      <c r="V320" s="56">
        <f>Worksheet!BF322</f>
        <v>649.49</v>
      </c>
    </row>
    <row r="321" spans="1:22" x14ac:dyDescent="0.2">
      <c r="A321" s="7">
        <f>Worksheet!A323</f>
        <v>6759</v>
      </c>
      <c r="B321" s="57" t="str">
        <f>Worksheet!B323</f>
        <v>Wapello</v>
      </c>
      <c r="C321" s="11"/>
      <c r="D321" s="58">
        <f>Worksheet!AC323</f>
        <v>42770.43</v>
      </c>
      <c r="E321" s="58"/>
      <c r="F321" s="58">
        <f>Worksheet!AD323</f>
        <v>0</v>
      </c>
      <c r="G321" s="58"/>
      <c r="H321" s="58">
        <f>Worksheet!AE323</f>
        <v>42770.43</v>
      </c>
      <c r="I321" s="58"/>
      <c r="J321" s="58">
        <f>Worksheet!AE323-Worksheet!T323</f>
        <v>1858.4300000000003</v>
      </c>
      <c r="K321" s="58"/>
      <c r="L321" s="58">
        <f>Worksheet!AO323</f>
        <v>2526.46</v>
      </c>
      <c r="M321" s="11"/>
      <c r="N321" s="58">
        <f>Worksheet!AT323</f>
        <v>42213.91</v>
      </c>
      <c r="O321" s="58"/>
      <c r="P321" s="58">
        <f>Worksheet!AU323</f>
        <v>556.5199999999968</v>
      </c>
      <c r="Q321" s="58"/>
      <c r="R321" s="58">
        <f>Worksheet!AV323</f>
        <v>42770.43</v>
      </c>
      <c r="S321" s="58"/>
      <c r="T321" s="58">
        <f t="shared" si="4"/>
        <v>0</v>
      </c>
      <c r="U321" s="58"/>
      <c r="V321" s="58">
        <f>Worksheet!BF323</f>
        <v>2526.46</v>
      </c>
    </row>
    <row r="322" spans="1:22" x14ac:dyDescent="0.2">
      <c r="A322" s="7">
        <f>Worksheet!A324</f>
        <v>6762</v>
      </c>
      <c r="B322" s="48" t="str">
        <f>Worksheet!B324</f>
        <v>Wapsie Valley</v>
      </c>
      <c r="D322" s="56">
        <f>Worksheet!AC324</f>
        <v>43054.79</v>
      </c>
      <c r="E322" s="56"/>
      <c r="F322" s="56">
        <f>Worksheet!AD324</f>
        <v>0</v>
      </c>
      <c r="G322" s="56"/>
      <c r="H322" s="56">
        <f>Worksheet!AE324</f>
        <v>43054.79</v>
      </c>
      <c r="I322" s="56"/>
      <c r="J322" s="56">
        <f>Worksheet!AE324-Worksheet!T324</f>
        <v>2591.7900000000009</v>
      </c>
      <c r="K322" s="56"/>
      <c r="L322" s="56">
        <f>Worksheet!AO324</f>
        <v>3228.11</v>
      </c>
      <c r="M322" s="11"/>
      <c r="N322" s="56">
        <f>Worksheet!AT324</f>
        <v>44391.44</v>
      </c>
      <c r="O322" s="56"/>
      <c r="P322" s="56">
        <f>Worksheet!AU324</f>
        <v>0</v>
      </c>
      <c r="Q322" s="56"/>
      <c r="R322" s="56">
        <f>Worksheet!AV324</f>
        <v>44391.44</v>
      </c>
      <c r="S322" s="56"/>
      <c r="T322" s="56">
        <f t="shared" si="4"/>
        <v>1336.6500000000015</v>
      </c>
      <c r="U322" s="56"/>
      <c r="V322" s="56">
        <f>Worksheet!BF324</f>
        <v>3306.75</v>
      </c>
    </row>
    <row r="323" spans="1:22" x14ac:dyDescent="0.2">
      <c r="A323" s="7">
        <f>Worksheet!A325</f>
        <v>6768</v>
      </c>
      <c r="B323" s="48" t="str">
        <f>Worksheet!B325</f>
        <v>Washington</v>
      </c>
      <c r="D323" s="56">
        <f>Worksheet!AC325</f>
        <v>105572.78</v>
      </c>
      <c r="E323" s="56"/>
      <c r="F323" s="56">
        <f>Worksheet!AD325</f>
        <v>0</v>
      </c>
      <c r="G323" s="56"/>
      <c r="H323" s="56">
        <f>Worksheet!AE325</f>
        <v>105572.78</v>
      </c>
      <c r="I323" s="56"/>
      <c r="J323" s="56">
        <f>Worksheet!AE325-Worksheet!T325</f>
        <v>5736.7799999999988</v>
      </c>
      <c r="K323" s="56"/>
      <c r="L323" s="56">
        <f>Worksheet!AO325</f>
        <v>6146.5</v>
      </c>
      <c r="M323" s="11"/>
      <c r="N323" s="56">
        <f>Worksheet!AT325</f>
        <v>108829.21</v>
      </c>
      <c r="O323" s="56"/>
      <c r="P323" s="56">
        <f>Worksheet!AU325</f>
        <v>0</v>
      </c>
      <c r="Q323" s="56"/>
      <c r="R323" s="56">
        <f>Worksheet!AV325</f>
        <v>108829.21</v>
      </c>
      <c r="S323" s="56"/>
      <c r="T323" s="56">
        <f t="shared" si="4"/>
        <v>3256.4300000000076</v>
      </c>
      <c r="U323" s="56"/>
      <c r="V323" s="56">
        <f>Worksheet!BF325</f>
        <v>6373.53</v>
      </c>
    </row>
    <row r="324" spans="1:22" x14ac:dyDescent="0.2">
      <c r="A324" s="7">
        <f>Worksheet!A326</f>
        <v>6795</v>
      </c>
      <c r="B324" s="48" t="str">
        <f>Worksheet!B326</f>
        <v>Waterloo</v>
      </c>
      <c r="D324" s="56">
        <f>Worksheet!AC326</f>
        <v>619268.07999999996</v>
      </c>
      <c r="E324" s="56"/>
      <c r="F324" s="56">
        <f>Worksheet!AD326</f>
        <v>0</v>
      </c>
      <c r="G324" s="56"/>
      <c r="H324" s="56">
        <f>Worksheet!AE326</f>
        <v>619268.07999999996</v>
      </c>
      <c r="I324" s="56"/>
      <c r="J324" s="56">
        <f>Worksheet!AE326-Worksheet!T326</f>
        <v>29976.079999999958</v>
      </c>
      <c r="K324" s="56"/>
      <c r="L324" s="56">
        <f>Worksheet!AO326</f>
        <v>54239.58</v>
      </c>
      <c r="M324" s="11"/>
      <c r="N324" s="56">
        <f>Worksheet!AT326</f>
        <v>652212.27</v>
      </c>
      <c r="O324" s="56"/>
      <c r="P324" s="56">
        <f>Worksheet!AU326</f>
        <v>0</v>
      </c>
      <c r="Q324" s="56"/>
      <c r="R324" s="56">
        <f>Worksheet!AV326</f>
        <v>652212.27</v>
      </c>
      <c r="S324" s="56"/>
      <c r="T324" s="56">
        <f t="shared" si="4"/>
        <v>32944.190000000061</v>
      </c>
      <c r="U324" s="56"/>
      <c r="V324" s="56">
        <f>Worksheet!BF326</f>
        <v>56532.13</v>
      </c>
    </row>
    <row r="325" spans="1:22" x14ac:dyDescent="0.2">
      <c r="A325" s="7">
        <f>Worksheet!A327</f>
        <v>6822</v>
      </c>
      <c r="B325" s="48" t="str">
        <f>Worksheet!B327</f>
        <v>Waukee</v>
      </c>
      <c r="D325" s="56">
        <f>Worksheet!AC327</f>
        <v>371548.96</v>
      </c>
      <c r="E325" s="56"/>
      <c r="F325" s="56">
        <f>Worksheet!AD327</f>
        <v>0</v>
      </c>
      <c r="G325" s="56"/>
      <c r="H325" s="56">
        <f>Worksheet!AE327</f>
        <v>371548.96</v>
      </c>
      <c r="I325" s="56"/>
      <c r="J325" s="56">
        <f>Worksheet!AE327-Worksheet!T327</f>
        <v>46002.960000000021</v>
      </c>
      <c r="K325" s="56"/>
      <c r="L325" s="56">
        <f>Worksheet!AO327</f>
        <v>22914.77</v>
      </c>
      <c r="M325" s="11"/>
      <c r="N325" s="56">
        <f>Worksheet!AT327</f>
        <v>420787.12</v>
      </c>
      <c r="O325" s="56"/>
      <c r="P325" s="56">
        <f>Worksheet!AU327</f>
        <v>0</v>
      </c>
      <c r="Q325" s="56"/>
      <c r="R325" s="56">
        <f>Worksheet!AV327</f>
        <v>420787.12</v>
      </c>
      <c r="S325" s="56"/>
      <c r="T325" s="56">
        <f t="shared" si="4"/>
        <v>49238.159999999974</v>
      </c>
      <c r="U325" s="56"/>
      <c r="V325" s="56">
        <f>Worksheet!BF327</f>
        <v>25749.77</v>
      </c>
    </row>
    <row r="326" spans="1:22" x14ac:dyDescent="0.2">
      <c r="A326" s="7">
        <f>Worksheet!A328</f>
        <v>6840</v>
      </c>
      <c r="B326" s="57" t="str">
        <f>Worksheet!B328</f>
        <v>Waverly-Shell Rock</v>
      </c>
      <c r="C326" s="11"/>
      <c r="D326" s="58">
        <f>Worksheet!AC328</f>
        <v>126462.45</v>
      </c>
      <c r="E326" s="58"/>
      <c r="F326" s="58">
        <f>Worksheet!AD328</f>
        <v>0</v>
      </c>
      <c r="G326" s="58"/>
      <c r="H326" s="58">
        <f>Worksheet!AE328</f>
        <v>126462.45</v>
      </c>
      <c r="I326" s="58"/>
      <c r="J326" s="58">
        <f>Worksheet!AE328-Worksheet!T328</f>
        <v>9874.4499999999971</v>
      </c>
      <c r="K326" s="58"/>
      <c r="L326" s="58">
        <f>Worksheet!AO328</f>
        <v>9057.67</v>
      </c>
      <c r="M326" s="11"/>
      <c r="N326" s="58">
        <f>Worksheet!AT328</f>
        <v>131087.22</v>
      </c>
      <c r="O326" s="58"/>
      <c r="P326" s="58">
        <f>Worksheet!AU328</f>
        <v>0</v>
      </c>
      <c r="Q326" s="58"/>
      <c r="R326" s="58">
        <f>Worksheet!AV328</f>
        <v>131087.22</v>
      </c>
      <c r="S326" s="58"/>
      <c r="T326" s="58">
        <f t="shared" si="4"/>
        <v>4624.7700000000041</v>
      </c>
      <c r="U326" s="58"/>
      <c r="V326" s="58">
        <f>Worksheet!BF328</f>
        <v>9344.6</v>
      </c>
    </row>
    <row r="327" spans="1:22" x14ac:dyDescent="0.2">
      <c r="A327" s="7">
        <f>Worksheet!A329</f>
        <v>6854</v>
      </c>
      <c r="B327" s="48" t="str">
        <f>Worksheet!B329</f>
        <v>Wayne</v>
      </c>
      <c r="D327" s="56">
        <f>Worksheet!AC329</f>
        <v>39827.21</v>
      </c>
      <c r="E327" s="56"/>
      <c r="F327" s="56">
        <f>Worksheet!AD329</f>
        <v>0</v>
      </c>
      <c r="G327" s="56"/>
      <c r="H327" s="56">
        <f>Worksheet!AE329</f>
        <v>39827.21</v>
      </c>
      <c r="I327" s="56"/>
      <c r="J327" s="56">
        <f>Worksheet!AE329-Worksheet!T329</f>
        <v>1728.2099999999991</v>
      </c>
      <c r="K327" s="56"/>
      <c r="L327" s="56">
        <f>Worksheet!AO329</f>
        <v>1882.95</v>
      </c>
      <c r="M327" s="11"/>
      <c r="N327" s="56">
        <f>Worksheet!AT329</f>
        <v>36229.449999999997</v>
      </c>
      <c r="O327" s="56"/>
      <c r="P327" s="56">
        <f>Worksheet!AU329</f>
        <v>3597.760000000002</v>
      </c>
      <c r="Q327" s="56"/>
      <c r="R327" s="56">
        <f>Worksheet!AV329</f>
        <v>39827.21</v>
      </c>
      <c r="S327" s="56"/>
      <c r="T327" s="56">
        <f t="shared" si="4"/>
        <v>0</v>
      </c>
      <c r="U327" s="56"/>
      <c r="V327" s="56">
        <f>Worksheet!BF329</f>
        <v>1882.95</v>
      </c>
    </row>
    <row r="328" spans="1:22" x14ac:dyDescent="0.2">
      <c r="A328" s="7">
        <f>Worksheet!A330</f>
        <v>6867</v>
      </c>
      <c r="B328" s="48" t="str">
        <f>Worksheet!B330</f>
        <v>Webster City</v>
      </c>
      <c r="D328" s="56">
        <f>Worksheet!AC330</f>
        <v>94796.33</v>
      </c>
      <c r="E328" s="56"/>
      <c r="F328" s="56">
        <f>Worksheet!AD330</f>
        <v>0</v>
      </c>
      <c r="G328" s="56"/>
      <c r="H328" s="56">
        <f>Worksheet!AE330</f>
        <v>94796.33</v>
      </c>
      <c r="I328" s="56"/>
      <c r="J328" s="56">
        <f>Worksheet!AE330-Worksheet!T330</f>
        <v>4346.3300000000017</v>
      </c>
      <c r="K328" s="56"/>
      <c r="L328" s="56">
        <f>Worksheet!AO330</f>
        <v>6419.56</v>
      </c>
      <c r="M328" s="11"/>
      <c r="N328" s="56">
        <f>Worksheet!AT330</f>
        <v>96380.57</v>
      </c>
      <c r="O328" s="56"/>
      <c r="P328" s="56">
        <f>Worksheet!AU330</f>
        <v>0</v>
      </c>
      <c r="Q328" s="56"/>
      <c r="R328" s="56">
        <f>Worksheet!AV330</f>
        <v>96380.57</v>
      </c>
      <c r="S328" s="56"/>
      <c r="T328" s="56">
        <f t="shared" ref="T328:T354" si="5">R328-H328</f>
        <v>1584.2400000000052</v>
      </c>
      <c r="U328" s="56"/>
      <c r="V328" s="56">
        <f>Worksheet!BF330</f>
        <v>6522.9</v>
      </c>
    </row>
    <row r="329" spans="1:22" x14ac:dyDescent="0.2">
      <c r="A329" s="7">
        <f>Worksheet!A331</f>
        <v>6921</v>
      </c>
      <c r="B329" s="48" t="str">
        <f>Worksheet!B331</f>
        <v>West Bend-Mallard</v>
      </c>
      <c r="D329" s="56">
        <f>Worksheet!AC331</f>
        <v>20348.64</v>
      </c>
      <c r="E329" s="56"/>
      <c r="F329" s="56">
        <f>Worksheet!AD331</f>
        <v>87.360000000000582</v>
      </c>
      <c r="G329" s="56"/>
      <c r="H329" s="56">
        <f>Worksheet!AE331</f>
        <v>20436</v>
      </c>
      <c r="I329" s="56"/>
      <c r="J329" s="56">
        <f>Worksheet!AE331-Worksheet!T331</f>
        <v>0</v>
      </c>
      <c r="K329" s="56"/>
      <c r="L329" s="56">
        <f>Worksheet!AO331</f>
        <v>1327.82</v>
      </c>
      <c r="M329" s="11"/>
      <c r="N329" s="56">
        <f>Worksheet!AT331</f>
        <v>21870.42</v>
      </c>
      <c r="O329" s="56"/>
      <c r="P329" s="56">
        <f>Worksheet!AU331</f>
        <v>0</v>
      </c>
      <c r="Q329" s="56"/>
      <c r="R329" s="56">
        <f>Worksheet!AV331</f>
        <v>21870.42</v>
      </c>
      <c r="S329" s="56"/>
      <c r="T329" s="56">
        <f t="shared" si="5"/>
        <v>1434.4199999999983</v>
      </c>
      <c r="U329" s="56"/>
      <c r="V329" s="56">
        <f>Worksheet!BF331</f>
        <v>1419.68</v>
      </c>
    </row>
    <row r="330" spans="1:22" x14ac:dyDescent="0.2">
      <c r="A330" s="7">
        <f>Worksheet!A332</f>
        <v>6930</v>
      </c>
      <c r="B330" s="48" t="str">
        <f>Worksheet!B332</f>
        <v>West Branch</v>
      </c>
      <c r="D330" s="56">
        <f>Worksheet!AC332</f>
        <v>45804.959999999999</v>
      </c>
      <c r="E330" s="56"/>
      <c r="F330" s="56">
        <f>Worksheet!AD332</f>
        <v>0</v>
      </c>
      <c r="G330" s="56"/>
      <c r="H330" s="56">
        <f>Worksheet!AE332</f>
        <v>45804.959999999999</v>
      </c>
      <c r="I330" s="56"/>
      <c r="J330" s="56">
        <f>Worksheet!AE332-Worksheet!T332</f>
        <v>3129.9599999999991</v>
      </c>
      <c r="K330" s="56"/>
      <c r="L330" s="56">
        <f>Worksheet!AO332</f>
        <v>2674.95</v>
      </c>
      <c r="M330" s="11"/>
      <c r="N330" s="56">
        <f>Worksheet!AT332</f>
        <v>46190.3</v>
      </c>
      <c r="O330" s="56"/>
      <c r="P330" s="56">
        <f>Worksheet!AU332</f>
        <v>0</v>
      </c>
      <c r="Q330" s="56"/>
      <c r="R330" s="56">
        <f>Worksheet!AV332</f>
        <v>46190.3</v>
      </c>
      <c r="S330" s="56"/>
      <c r="T330" s="56">
        <f t="shared" si="5"/>
        <v>385.34000000000378</v>
      </c>
      <c r="U330" s="56"/>
      <c r="V330" s="56">
        <f>Worksheet!BF332</f>
        <v>2710.76</v>
      </c>
    </row>
    <row r="331" spans="1:22" x14ac:dyDescent="0.2">
      <c r="A331" s="7">
        <f>Worksheet!A333</f>
        <v>6937</v>
      </c>
      <c r="B331" s="57" t="str">
        <f>Worksheet!B333</f>
        <v>West Burlington Ind</v>
      </c>
      <c r="C331" s="11"/>
      <c r="D331" s="58">
        <f>Worksheet!AC333</f>
        <v>41925.1</v>
      </c>
      <c r="E331" s="58"/>
      <c r="F331" s="58">
        <f>Worksheet!AD333</f>
        <v>0</v>
      </c>
      <c r="G331" s="58"/>
      <c r="H331" s="58">
        <f>Worksheet!AE333</f>
        <v>41925.1</v>
      </c>
      <c r="I331" s="58"/>
      <c r="J331" s="58">
        <f>Worksheet!AE333-Worksheet!T333</f>
        <v>3282.0999999999985</v>
      </c>
      <c r="K331" s="58"/>
      <c r="L331" s="58">
        <f>Worksheet!AO333</f>
        <v>1609.33</v>
      </c>
      <c r="M331" s="11"/>
      <c r="N331" s="58">
        <f>Worksheet!AT333</f>
        <v>40983.040000000001</v>
      </c>
      <c r="O331" s="58"/>
      <c r="P331" s="58">
        <f>Worksheet!AU333</f>
        <v>942.05999999999767</v>
      </c>
      <c r="Q331" s="58"/>
      <c r="R331" s="58">
        <f>Worksheet!AV333</f>
        <v>41925.1</v>
      </c>
      <c r="S331" s="58"/>
      <c r="T331" s="58">
        <f t="shared" si="5"/>
        <v>0</v>
      </c>
      <c r="U331" s="58"/>
      <c r="V331" s="58">
        <f>Worksheet!BF333</f>
        <v>1609.33</v>
      </c>
    </row>
    <row r="332" spans="1:22" x14ac:dyDescent="0.2">
      <c r="A332" s="7">
        <f>Worksheet!A334</f>
        <v>6943</v>
      </c>
      <c r="B332" s="48" t="str">
        <f>Worksheet!B334</f>
        <v>West Central</v>
      </c>
      <c r="D332" s="56">
        <f>Worksheet!AC334</f>
        <v>17774.96</v>
      </c>
      <c r="E332" s="56"/>
      <c r="F332" s="56">
        <f>Worksheet!AD334</f>
        <v>0</v>
      </c>
      <c r="G332" s="56"/>
      <c r="H332" s="56">
        <f>Worksheet!AE334</f>
        <v>17774.96</v>
      </c>
      <c r="I332" s="56"/>
      <c r="J332" s="56">
        <f>Worksheet!AE334-Worksheet!T334</f>
        <v>1263.9599999999991</v>
      </c>
      <c r="K332" s="56"/>
      <c r="L332" s="56">
        <f>Worksheet!AO334</f>
        <v>1000.17</v>
      </c>
      <c r="M332" s="11"/>
      <c r="N332" s="56">
        <f>Worksheet!AT334</f>
        <v>16758.46</v>
      </c>
      <c r="O332" s="56"/>
      <c r="P332" s="56">
        <f>Worksheet!AU334</f>
        <v>1016.5</v>
      </c>
      <c r="Q332" s="56"/>
      <c r="R332" s="56">
        <f>Worksheet!AV334</f>
        <v>17774.96</v>
      </c>
      <c r="S332" s="56"/>
      <c r="T332" s="56">
        <f t="shared" si="5"/>
        <v>0</v>
      </c>
      <c r="U332" s="56"/>
      <c r="V332" s="56">
        <f>Worksheet!BF334</f>
        <v>1000.17</v>
      </c>
    </row>
    <row r="333" spans="1:22" x14ac:dyDescent="0.2">
      <c r="A333" s="7">
        <f>Worksheet!A335</f>
        <v>6264</v>
      </c>
      <c r="B333" s="48" t="str">
        <f>Worksheet!B335</f>
        <v>West Central Valley</v>
      </c>
      <c r="D333" s="56">
        <f>Worksheet!AC335</f>
        <v>49750.05</v>
      </c>
      <c r="E333" s="56"/>
      <c r="F333" s="56">
        <f>Worksheet!AD335</f>
        <v>0</v>
      </c>
      <c r="G333" s="56"/>
      <c r="H333" s="56">
        <f>Worksheet!AE335</f>
        <v>49750.05</v>
      </c>
      <c r="I333" s="56"/>
      <c r="J333" s="56">
        <f>Worksheet!AE335-Worksheet!T335</f>
        <v>1127.0500000000029</v>
      </c>
      <c r="K333" s="56"/>
      <c r="L333" s="56">
        <f>Worksheet!AO335</f>
        <v>2910.91</v>
      </c>
      <c r="M333" s="11"/>
      <c r="N333" s="56">
        <f>Worksheet!AT335</f>
        <v>51559.9</v>
      </c>
      <c r="O333" s="56"/>
      <c r="P333" s="56">
        <f>Worksheet!AU335</f>
        <v>0</v>
      </c>
      <c r="Q333" s="56"/>
      <c r="R333" s="56">
        <f>Worksheet!AV335</f>
        <v>51559.9</v>
      </c>
      <c r="S333" s="56"/>
      <c r="T333" s="56">
        <f t="shared" si="5"/>
        <v>1809.8499999999985</v>
      </c>
      <c r="U333" s="56"/>
      <c r="V333" s="56">
        <f>Worksheet!BF335</f>
        <v>3026.99</v>
      </c>
    </row>
    <row r="334" spans="1:22" x14ac:dyDescent="0.2">
      <c r="A334" s="7">
        <f>Worksheet!A336</f>
        <v>6950</v>
      </c>
      <c r="B334" s="48" t="str">
        <f>Worksheet!B336</f>
        <v>West Delaware County</v>
      </c>
      <c r="D334" s="56">
        <f>Worksheet!AC336</f>
        <v>93894.23</v>
      </c>
      <c r="E334" s="56"/>
      <c r="F334" s="56">
        <f>Worksheet!AD336</f>
        <v>0</v>
      </c>
      <c r="G334" s="56"/>
      <c r="H334" s="56">
        <f>Worksheet!AE336</f>
        <v>93894.23</v>
      </c>
      <c r="I334" s="56"/>
      <c r="J334" s="56">
        <f>Worksheet!AE336-Worksheet!T336</f>
        <v>3133.2299999999959</v>
      </c>
      <c r="K334" s="56"/>
      <c r="L334" s="56">
        <f>Worksheet!AO336</f>
        <v>5367.37</v>
      </c>
      <c r="M334" s="11"/>
      <c r="N334" s="56">
        <f>Worksheet!AT336</f>
        <v>98964.24</v>
      </c>
      <c r="O334" s="56"/>
      <c r="P334" s="56">
        <f>Worksheet!AU336</f>
        <v>0</v>
      </c>
      <c r="Q334" s="56"/>
      <c r="R334" s="56">
        <f>Worksheet!AV336</f>
        <v>98964.24</v>
      </c>
      <c r="S334" s="56"/>
      <c r="T334" s="56">
        <f t="shared" si="5"/>
        <v>5070.0100000000093</v>
      </c>
      <c r="U334" s="56"/>
      <c r="V334" s="56">
        <f>Worksheet!BF336</f>
        <v>5666.23</v>
      </c>
    </row>
    <row r="335" spans="1:22" x14ac:dyDescent="0.2">
      <c r="A335" s="7">
        <f>Worksheet!A337</f>
        <v>6957</v>
      </c>
      <c r="B335" s="48" t="str">
        <f>Worksheet!B337</f>
        <v>West Des Moines</v>
      </c>
      <c r="D335" s="56">
        <f>Worksheet!AC337</f>
        <v>530517.01</v>
      </c>
      <c r="E335" s="56"/>
      <c r="F335" s="56">
        <f>Worksheet!AD337</f>
        <v>0</v>
      </c>
      <c r="G335" s="56"/>
      <c r="H335" s="56">
        <f>Worksheet!AE337</f>
        <v>530517.01</v>
      </c>
      <c r="I335" s="56"/>
      <c r="J335" s="56">
        <f>Worksheet!AE337-Worksheet!T337</f>
        <v>24238.010000000009</v>
      </c>
      <c r="K335" s="56"/>
      <c r="L335" s="56">
        <f>Worksheet!AO337</f>
        <v>27870.36</v>
      </c>
      <c r="M335" s="11"/>
      <c r="N335" s="56">
        <f>Worksheet!AT337</f>
        <v>566421.06000000006</v>
      </c>
      <c r="O335" s="56"/>
      <c r="P335" s="56">
        <f>Worksheet!AU337</f>
        <v>0</v>
      </c>
      <c r="Q335" s="56"/>
      <c r="R335" s="56">
        <f>Worksheet!AV337</f>
        <v>566421.06000000006</v>
      </c>
      <c r="S335" s="56"/>
      <c r="T335" s="56">
        <f t="shared" si="5"/>
        <v>35904.050000000047</v>
      </c>
      <c r="U335" s="56"/>
      <c r="V335" s="56">
        <f>Worksheet!BF337</f>
        <v>29860.11</v>
      </c>
    </row>
    <row r="336" spans="1:22" x14ac:dyDescent="0.2">
      <c r="A336" s="7">
        <f>Worksheet!A338</f>
        <v>5922</v>
      </c>
      <c r="B336" s="57" t="str">
        <f>Worksheet!B338</f>
        <v>West Fork CSD</v>
      </c>
      <c r="C336" s="11"/>
      <c r="D336" s="58">
        <f>Worksheet!AC338</f>
        <v>48743.75</v>
      </c>
      <c r="E336" s="58"/>
      <c r="F336" s="58">
        <f>Worksheet!AD338</f>
        <v>0</v>
      </c>
      <c r="G336" s="58"/>
      <c r="H336" s="58">
        <f>Worksheet!AE338</f>
        <v>48743.75</v>
      </c>
      <c r="I336" s="58"/>
      <c r="J336" s="58">
        <f>Worksheet!AE338-Worksheet!T338</f>
        <v>822.75</v>
      </c>
      <c r="K336" s="58"/>
      <c r="L336" s="58">
        <f>Worksheet!AO338</f>
        <v>3306.44</v>
      </c>
      <c r="M336" s="11"/>
      <c r="N336" s="58">
        <f>Worksheet!AT338</f>
        <v>52370.21</v>
      </c>
      <c r="O336" s="58"/>
      <c r="P336" s="58">
        <f>Worksheet!AU338</f>
        <v>0</v>
      </c>
      <c r="Q336" s="58"/>
      <c r="R336" s="58">
        <f>Worksheet!AV338</f>
        <v>52370.21</v>
      </c>
      <c r="S336" s="58"/>
      <c r="T336" s="58">
        <f t="shared" si="5"/>
        <v>3626.4599999999991</v>
      </c>
      <c r="U336" s="58"/>
      <c r="V336" s="58">
        <f>Worksheet!BF338</f>
        <v>3528.13</v>
      </c>
    </row>
    <row r="337" spans="1:22" x14ac:dyDescent="0.2">
      <c r="A337" s="7">
        <f>Worksheet!A339</f>
        <v>819</v>
      </c>
      <c r="B337" s="48" t="str">
        <f>Worksheet!B339</f>
        <v>West Hancock</v>
      </c>
      <c r="D337" s="56">
        <f>Worksheet!AC339</f>
        <v>33853.47</v>
      </c>
      <c r="E337" s="56"/>
      <c r="F337" s="56">
        <f>Worksheet!AD339</f>
        <v>54.529999999998836</v>
      </c>
      <c r="G337" s="56"/>
      <c r="H337" s="56">
        <f>Worksheet!AE339</f>
        <v>33908</v>
      </c>
      <c r="I337" s="56"/>
      <c r="J337" s="56">
        <f>Worksheet!AE339-Worksheet!T339</f>
        <v>0</v>
      </c>
      <c r="K337" s="56"/>
      <c r="L337" s="56">
        <f>Worksheet!AO339</f>
        <v>2752</v>
      </c>
      <c r="M337" s="11"/>
      <c r="N337" s="56">
        <f>Worksheet!AT339</f>
        <v>38518.86</v>
      </c>
      <c r="O337" s="56"/>
      <c r="P337" s="56">
        <f>Worksheet!AU339</f>
        <v>0</v>
      </c>
      <c r="Q337" s="56"/>
      <c r="R337" s="56">
        <f>Worksheet!AV339</f>
        <v>38518.86</v>
      </c>
      <c r="S337" s="56"/>
      <c r="T337" s="56">
        <f t="shared" si="5"/>
        <v>4610.8600000000006</v>
      </c>
      <c r="U337" s="56"/>
      <c r="V337" s="56">
        <f>Worksheet!BF339</f>
        <v>3007.55</v>
      </c>
    </row>
    <row r="338" spans="1:22" x14ac:dyDescent="0.2">
      <c r="A338" s="7">
        <f>Worksheet!A340</f>
        <v>6969</v>
      </c>
      <c r="B338" s="48" t="str">
        <f>Worksheet!B340</f>
        <v>West Harrison</v>
      </c>
      <c r="D338" s="56">
        <f>Worksheet!AC340</f>
        <v>25053.55</v>
      </c>
      <c r="E338" s="56"/>
      <c r="F338" s="56">
        <f>Worksheet!AD340</f>
        <v>172.45000000000073</v>
      </c>
      <c r="G338" s="56"/>
      <c r="H338" s="56">
        <f>Worksheet!AE340</f>
        <v>25226</v>
      </c>
      <c r="I338" s="56"/>
      <c r="J338" s="56">
        <f>Worksheet!AE340-Worksheet!T340</f>
        <v>0</v>
      </c>
      <c r="K338" s="56"/>
      <c r="L338" s="56">
        <f>Worksheet!AO340</f>
        <v>1517</v>
      </c>
      <c r="M338" s="11"/>
      <c r="N338" s="56">
        <f>Worksheet!AT340</f>
        <v>26265.89</v>
      </c>
      <c r="O338" s="56"/>
      <c r="P338" s="56">
        <f>Worksheet!AU340</f>
        <v>0</v>
      </c>
      <c r="Q338" s="56"/>
      <c r="R338" s="56">
        <f>Worksheet!AV340</f>
        <v>26265.89</v>
      </c>
      <c r="S338" s="56"/>
      <c r="T338" s="56">
        <f t="shared" si="5"/>
        <v>1039.8899999999994</v>
      </c>
      <c r="U338" s="56"/>
      <c r="V338" s="56">
        <f>Worksheet!BF340</f>
        <v>1567.64</v>
      </c>
    </row>
    <row r="339" spans="1:22" x14ac:dyDescent="0.2">
      <c r="A339" s="7">
        <f>Worksheet!A341</f>
        <v>6975</v>
      </c>
      <c r="B339" s="48" t="str">
        <f>Worksheet!B341</f>
        <v>West Liberty</v>
      </c>
      <c r="D339" s="56">
        <f>Worksheet!AC341</f>
        <v>67767.48</v>
      </c>
      <c r="E339" s="56"/>
      <c r="F339" s="56">
        <f>Worksheet!AD341</f>
        <v>0</v>
      </c>
      <c r="G339" s="56"/>
      <c r="H339" s="56">
        <f>Worksheet!AE341</f>
        <v>67767.48</v>
      </c>
      <c r="I339" s="56"/>
      <c r="J339" s="56">
        <f>Worksheet!AE341-Worksheet!T341</f>
        <v>573.47999999999593</v>
      </c>
      <c r="K339" s="56"/>
      <c r="L339" s="56">
        <f>Worksheet!AO341</f>
        <v>3890.12</v>
      </c>
      <c r="M339" s="11"/>
      <c r="N339" s="56">
        <f>Worksheet!AT341</f>
        <v>74925.19</v>
      </c>
      <c r="O339" s="56"/>
      <c r="P339" s="56">
        <f>Worksheet!AU341</f>
        <v>0</v>
      </c>
      <c r="Q339" s="56"/>
      <c r="R339" s="56">
        <f>Worksheet!AV341</f>
        <v>74925.19</v>
      </c>
      <c r="S339" s="56"/>
      <c r="T339" s="56">
        <f t="shared" si="5"/>
        <v>7157.7100000000064</v>
      </c>
      <c r="U339" s="56"/>
      <c r="V339" s="56">
        <f>Worksheet!BF341</f>
        <v>4286.3</v>
      </c>
    </row>
    <row r="340" spans="1:22" x14ac:dyDescent="0.2">
      <c r="A340" s="7">
        <f>Worksheet!A342</f>
        <v>6983</v>
      </c>
      <c r="B340" s="48" t="str">
        <f>Worksheet!B342</f>
        <v>West Lyon</v>
      </c>
      <c r="D340" s="56">
        <f>Worksheet!AC342</f>
        <v>48653.760000000002</v>
      </c>
      <c r="E340" s="56"/>
      <c r="F340" s="56">
        <f>Worksheet!AD342</f>
        <v>0</v>
      </c>
      <c r="G340" s="56"/>
      <c r="H340" s="56">
        <f>Worksheet!AE342</f>
        <v>48653.760000000002</v>
      </c>
      <c r="I340" s="56"/>
      <c r="J340" s="56">
        <f>Worksheet!AE342-Worksheet!T342</f>
        <v>4371.760000000002</v>
      </c>
      <c r="K340" s="56"/>
      <c r="L340" s="56">
        <f>Worksheet!AO342</f>
        <v>3165.03</v>
      </c>
      <c r="M340" s="11"/>
      <c r="N340" s="56">
        <f>Worksheet!AT342</f>
        <v>52999.49</v>
      </c>
      <c r="O340" s="56"/>
      <c r="P340" s="56">
        <f>Worksheet!AU342</f>
        <v>0</v>
      </c>
      <c r="Q340" s="56"/>
      <c r="R340" s="56">
        <f>Worksheet!AV342</f>
        <v>52999.49</v>
      </c>
      <c r="S340" s="56"/>
      <c r="T340" s="56">
        <f t="shared" si="5"/>
        <v>4345.7299999999959</v>
      </c>
      <c r="U340" s="56"/>
      <c r="V340" s="56">
        <f>Worksheet!BF342</f>
        <v>3423.13</v>
      </c>
    </row>
    <row r="341" spans="1:22" x14ac:dyDescent="0.2">
      <c r="A341" s="7">
        <f>Worksheet!A343</f>
        <v>6985</v>
      </c>
      <c r="B341" s="57" t="str">
        <f>Worksheet!B343</f>
        <v>West Marshall</v>
      </c>
      <c r="C341" s="11"/>
      <c r="D341" s="58">
        <f>Worksheet!AC343</f>
        <v>44583.7</v>
      </c>
      <c r="E341" s="58"/>
      <c r="F341" s="58">
        <f>Worksheet!AD343</f>
        <v>0</v>
      </c>
      <c r="G341" s="58"/>
      <c r="H341" s="58">
        <f>Worksheet!AE343</f>
        <v>44583.7</v>
      </c>
      <c r="I341" s="58"/>
      <c r="J341" s="58">
        <f>Worksheet!AE343-Worksheet!T343</f>
        <v>1077.6999999999971</v>
      </c>
      <c r="K341" s="58"/>
      <c r="L341" s="58">
        <f>Worksheet!AO343</f>
        <v>3897.2</v>
      </c>
      <c r="M341" s="11"/>
      <c r="N341" s="58">
        <f>Worksheet!AT343</f>
        <v>47398.66</v>
      </c>
      <c r="O341" s="58"/>
      <c r="P341" s="58">
        <f>Worksheet!AU343</f>
        <v>0</v>
      </c>
      <c r="Q341" s="58"/>
      <c r="R341" s="58">
        <f>Worksheet!AV343</f>
        <v>47398.66</v>
      </c>
      <c r="S341" s="58"/>
      <c r="T341" s="58">
        <f t="shared" si="5"/>
        <v>2814.9600000000064</v>
      </c>
      <c r="U341" s="58"/>
      <c r="V341" s="58">
        <f>Worksheet!BF343</f>
        <v>4080.91</v>
      </c>
    </row>
    <row r="342" spans="1:22" x14ac:dyDescent="0.2">
      <c r="A342" s="7">
        <f>Worksheet!A344</f>
        <v>6987</v>
      </c>
      <c r="B342" s="48" t="str">
        <f>Worksheet!B344</f>
        <v>West Monona</v>
      </c>
      <c r="D342" s="56">
        <f>Worksheet!AC344</f>
        <v>41144.239999999998</v>
      </c>
      <c r="E342" s="56"/>
      <c r="F342" s="56">
        <f>Worksheet!AD344</f>
        <v>0</v>
      </c>
      <c r="G342" s="56"/>
      <c r="H342" s="56">
        <f>Worksheet!AE344</f>
        <v>41144.239999999998</v>
      </c>
      <c r="I342" s="56"/>
      <c r="J342" s="56">
        <f>Worksheet!AE344-Worksheet!T344</f>
        <v>674.23999999999796</v>
      </c>
      <c r="K342" s="56"/>
      <c r="L342" s="56">
        <f>Worksheet!AO344</f>
        <v>2783.53</v>
      </c>
      <c r="M342" s="11"/>
      <c r="N342" s="56">
        <f>Worksheet!AT344</f>
        <v>45534.94</v>
      </c>
      <c r="O342" s="56"/>
      <c r="P342" s="56">
        <f>Worksheet!AU344</f>
        <v>0</v>
      </c>
      <c r="Q342" s="56"/>
      <c r="R342" s="56">
        <f>Worksheet!AV344</f>
        <v>45534.94</v>
      </c>
      <c r="S342" s="56"/>
      <c r="T342" s="56">
        <f t="shared" si="5"/>
        <v>4390.7000000000044</v>
      </c>
      <c r="U342" s="56"/>
      <c r="V342" s="56">
        <f>Worksheet!BF344</f>
        <v>3048.72</v>
      </c>
    </row>
    <row r="343" spans="1:22" x14ac:dyDescent="0.2">
      <c r="A343" s="7">
        <f>Worksheet!A345</f>
        <v>6990</v>
      </c>
      <c r="B343" s="48" t="str">
        <f>Worksheet!B345</f>
        <v>West Sioux</v>
      </c>
      <c r="D343" s="56">
        <f>Worksheet!AC345</f>
        <v>48397.22</v>
      </c>
      <c r="E343" s="56"/>
      <c r="F343" s="56">
        <f>Worksheet!AD345</f>
        <v>0</v>
      </c>
      <c r="G343" s="56"/>
      <c r="H343" s="56">
        <f>Worksheet!AE345</f>
        <v>48397.22</v>
      </c>
      <c r="I343" s="56"/>
      <c r="J343" s="56">
        <f>Worksheet!AE345-Worksheet!T345</f>
        <v>6033.2200000000012</v>
      </c>
      <c r="K343" s="56"/>
      <c r="L343" s="56">
        <f>Worksheet!AO345</f>
        <v>2864.82</v>
      </c>
      <c r="M343" s="11"/>
      <c r="N343" s="56">
        <f>Worksheet!AT345</f>
        <v>43812.04</v>
      </c>
      <c r="O343" s="56"/>
      <c r="P343" s="56">
        <f>Worksheet!AU345</f>
        <v>4585.18</v>
      </c>
      <c r="Q343" s="56"/>
      <c r="R343" s="56">
        <f>Worksheet!AV345</f>
        <v>48397.22</v>
      </c>
      <c r="S343" s="56"/>
      <c r="T343" s="56">
        <f t="shared" si="5"/>
        <v>0</v>
      </c>
      <c r="U343" s="56"/>
      <c r="V343" s="56">
        <f>Worksheet!BF345</f>
        <v>2864.82</v>
      </c>
    </row>
    <row r="344" spans="1:22" x14ac:dyDescent="0.2">
      <c r="A344" s="7">
        <f>Worksheet!A346</f>
        <v>6961</v>
      </c>
      <c r="B344" s="48" t="str">
        <f>Worksheet!B346</f>
        <v>Western Dubuque</v>
      </c>
      <c r="D344" s="56">
        <f>Worksheet!AC346</f>
        <v>176071.61</v>
      </c>
      <c r="E344" s="56"/>
      <c r="F344" s="56">
        <f>Worksheet!AD346</f>
        <v>0</v>
      </c>
      <c r="G344" s="56"/>
      <c r="H344" s="56">
        <f>Worksheet!AE346</f>
        <v>176071.61</v>
      </c>
      <c r="I344" s="56"/>
      <c r="J344" s="56">
        <f>Worksheet!AE346-Worksheet!T346</f>
        <v>10272.609999999986</v>
      </c>
      <c r="K344" s="56"/>
      <c r="L344" s="56">
        <f>Worksheet!AO346</f>
        <v>10325.6</v>
      </c>
      <c r="M344" s="11"/>
      <c r="N344" s="56">
        <f>Worksheet!AT346</f>
        <v>186509.81</v>
      </c>
      <c r="O344" s="56"/>
      <c r="P344" s="56">
        <f>Worksheet!AU346</f>
        <v>0</v>
      </c>
      <c r="Q344" s="56"/>
      <c r="R344" s="56">
        <f>Worksheet!AV346</f>
        <v>186509.81</v>
      </c>
      <c r="S344" s="56"/>
      <c r="T344" s="56">
        <f t="shared" si="5"/>
        <v>10438.200000000012</v>
      </c>
      <c r="U344" s="56"/>
      <c r="V344" s="56">
        <f>Worksheet!BF346</f>
        <v>10945.1</v>
      </c>
    </row>
    <row r="345" spans="1:22" x14ac:dyDescent="0.2">
      <c r="A345" s="7">
        <f>Worksheet!A347</f>
        <v>6992</v>
      </c>
      <c r="B345" s="48" t="str">
        <f>Worksheet!B347</f>
        <v>Westwood</v>
      </c>
      <c r="D345" s="56">
        <f>Worksheet!AC347</f>
        <v>36042.370000000003</v>
      </c>
      <c r="E345" s="56"/>
      <c r="F345" s="56">
        <f>Worksheet!AD347</f>
        <v>0</v>
      </c>
      <c r="G345" s="56"/>
      <c r="H345" s="56">
        <f>Worksheet!AE347</f>
        <v>36042.370000000003</v>
      </c>
      <c r="I345" s="56"/>
      <c r="J345" s="56">
        <f>Worksheet!AE347-Worksheet!T347</f>
        <v>1273.3700000000026</v>
      </c>
      <c r="K345" s="56"/>
      <c r="L345" s="56">
        <f>Worksheet!AO347</f>
        <v>2152.25</v>
      </c>
      <c r="M345" s="11"/>
      <c r="N345" s="56">
        <f>Worksheet!AT347</f>
        <v>35331.4</v>
      </c>
      <c r="O345" s="56"/>
      <c r="P345" s="56">
        <f>Worksheet!AU347</f>
        <v>710.97000000000116</v>
      </c>
      <c r="Q345" s="56"/>
      <c r="R345" s="56">
        <f>Worksheet!AV347</f>
        <v>36042.370000000003</v>
      </c>
      <c r="S345" s="56"/>
      <c r="T345" s="56">
        <f t="shared" si="5"/>
        <v>0</v>
      </c>
      <c r="U345" s="56"/>
      <c r="V345" s="56">
        <f>Worksheet!BF347</f>
        <v>2152.25</v>
      </c>
    </row>
    <row r="346" spans="1:22" x14ac:dyDescent="0.2">
      <c r="A346" s="7">
        <f>Worksheet!A348</f>
        <v>7002</v>
      </c>
      <c r="B346" s="57" t="str">
        <f>Worksheet!B348</f>
        <v>Whiting</v>
      </c>
      <c r="C346" s="11"/>
      <c r="D346" s="58">
        <f>Worksheet!AC348</f>
        <v>14889.87</v>
      </c>
      <c r="E346" s="58"/>
      <c r="F346" s="58">
        <f>Worksheet!AD348</f>
        <v>0</v>
      </c>
      <c r="G346" s="58"/>
      <c r="H346" s="58">
        <f>Worksheet!AE348</f>
        <v>14889.87</v>
      </c>
      <c r="I346" s="58"/>
      <c r="J346" s="58">
        <f>Worksheet!AE348-Worksheet!T348</f>
        <v>1415.8700000000008</v>
      </c>
      <c r="K346" s="58"/>
      <c r="L346" s="58">
        <f>Worksheet!AO348</f>
        <v>774.09</v>
      </c>
      <c r="M346" s="11"/>
      <c r="N346" s="58">
        <f>Worksheet!AT348</f>
        <v>13242.18</v>
      </c>
      <c r="O346" s="58"/>
      <c r="P346" s="58">
        <f>Worksheet!AU348</f>
        <v>1647.6900000000005</v>
      </c>
      <c r="Q346" s="58"/>
      <c r="R346" s="58">
        <f>Worksheet!AV348</f>
        <v>14889.87</v>
      </c>
      <c r="S346" s="58"/>
      <c r="T346" s="58">
        <f t="shared" si="5"/>
        <v>0</v>
      </c>
      <c r="U346" s="58"/>
      <c r="V346" s="58">
        <f>Worksheet!BF348</f>
        <v>774.09</v>
      </c>
    </row>
    <row r="347" spans="1:22" x14ac:dyDescent="0.2">
      <c r="A347" s="7">
        <f>Worksheet!A349</f>
        <v>7029</v>
      </c>
      <c r="B347" s="48" t="str">
        <f>Worksheet!B349</f>
        <v>Williamsburg</v>
      </c>
      <c r="D347" s="56">
        <f>Worksheet!AC349</f>
        <v>67097.710000000006</v>
      </c>
      <c r="E347" s="56"/>
      <c r="F347" s="56">
        <f>Worksheet!AD349</f>
        <v>0</v>
      </c>
      <c r="G347" s="56"/>
      <c r="H347" s="56">
        <f>Worksheet!AE349</f>
        <v>67097.710000000006</v>
      </c>
      <c r="I347" s="56"/>
      <c r="J347" s="56">
        <f>Worksheet!AE349-Worksheet!T349</f>
        <v>4567.7100000000064</v>
      </c>
      <c r="K347" s="56"/>
      <c r="L347" s="56">
        <f>Worksheet!AO349</f>
        <v>3703.17</v>
      </c>
      <c r="M347" s="11"/>
      <c r="N347" s="56">
        <f>Worksheet!AT349</f>
        <v>68036.14</v>
      </c>
      <c r="O347" s="56"/>
      <c r="P347" s="56">
        <f>Worksheet!AU349</f>
        <v>0</v>
      </c>
      <c r="Q347" s="56"/>
      <c r="R347" s="56">
        <f>Worksheet!AV349</f>
        <v>68036.14</v>
      </c>
      <c r="S347" s="56"/>
      <c r="T347" s="56">
        <f t="shared" si="5"/>
        <v>938.42999999999302</v>
      </c>
      <c r="U347" s="56"/>
      <c r="V347" s="56">
        <f>Worksheet!BF349</f>
        <v>3775.92</v>
      </c>
    </row>
    <row r="348" spans="1:22" x14ac:dyDescent="0.2">
      <c r="A348" s="7">
        <f>Worksheet!A350</f>
        <v>7038</v>
      </c>
      <c r="B348" s="48" t="str">
        <f>Worksheet!B350</f>
        <v>Wilton</v>
      </c>
      <c r="D348" s="56">
        <f>Worksheet!AC350</f>
        <v>47653.97</v>
      </c>
      <c r="E348" s="56"/>
      <c r="F348" s="56">
        <f>Worksheet!AD350</f>
        <v>0</v>
      </c>
      <c r="G348" s="56"/>
      <c r="H348" s="56">
        <f>Worksheet!AE350</f>
        <v>47653.97</v>
      </c>
      <c r="I348" s="56"/>
      <c r="J348" s="56">
        <f>Worksheet!AE350-Worksheet!T350</f>
        <v>739.97000000000116</v>
      </c>
      <c r="K348" s="56"/>
      <c r="L348" s="56">
        <f>Worksheet!AO350</f>
        <v>2487.21</v>
      </c>
      <c r="M348" s="11"/>
      <c r="N348" s="56">
        <f>Worksheet!AT350</f>
        <v>48474.080000000002</v>
      </c>
      <c r="O348" s="56"/>
      <c r="P348" s="56">
        <f>Worksheet!AU350</f>
        <v>0</v>
      </c>
      <c r="Q348" s="56"/>
      <c r="R348" s="56">
        <f>Worksheet!AV350</f>
        <v>48474.080000000002</v>
      </c>
      <c r="S348" s="56"/>
      <c r="T348" s="56">
        <f t="shared" si="5"/>
        <v>820.11000000000058</v>
      </c>
      <c r="U348" s="56"/>
      <c r="V348" s="56">
        <f>Worksheet!BF350</f>
        <v>2550.96</v>
      </c>
    </row>
    <row r="349" spans="1:22" x14ac:dyDescent="0.2">
      <c r="A349" s="7">
        <f>Worksheet!A351</f>
        <v>7047</v>
      </c>
      <c r="B349" s="48" t="str">
        <f>Worksheet!B351</f>
        <v>Winfield-Mt Union</v>
      </c>
      <c r="D349" s="56">
        <f>Worksheet!AC351</f>
        <v>22927.5</v>
      </c>
      <c r="E349" s="56"/>
      <c r="F349" s="56">
        <f>Worksheet!AD351</f>
        <v>0</v>
      </c>
      <c r="G349" s="56"/>
      <c r="H349" s="56">
        <f>Worksheet!AE351</f>
        <v>22927.5</v>
      </c>
      <c r="I349" s="56"/>
      <c r="J349" s="56">
        <f>Worksheet!AE351-Worksheet!T351</f>
        <v>1636.5</v>
      </c>
      <c r="K349" s="56"/>
      <c r="L349" s="56">
        <f>Worksheet!AO351</f>
        <v>1215.57</v>
      </c>
      <c r="M349" s="11"/>
      <c r="N349" s="56">
        <f>Worksheet!AT351</f>
        <v>21902.67</v>
      </c>
      <c r="O349" s="56"/>
      <c r="P349" s="56">
        <f>Worksheet!AU351</f>
        <v>1024.8300000000017</v>
      </c>
      <c r="Q349" s="56"/>
      <c r="R349" s="56">
        <f>Worksheet!AV351</f>
        <v>22927.5</v>
      </c>
      <c r="S349" s="56"/>
      <c r="T349" s="56">
        <f t="shared" si="5"/>
        <v>0</v>
      </c>
      <c r="U349" s="56"/>
      <c r="V349" s="56">
        <f>Worksheet!BF351</f>
        <v>1215.57</v>
      </c>
    </row>
    <row r="350" spans="1:22" x14ac:dyDescent="0.2">
      <c r="A350" s="7">
        <f>Worksheet!A352</f>
        <v>7056</v>
      </c>
      <c r="B350" s="48" t="str">
        <f>Worksheet!B352</f>
        <v>Winterset</v>
      </c>
      <c r="D350" s="56">
        <f>Worksheet!AC352</f>
        <v>95524.800000000003</v>
      </c>
      <c r="E350" s="56"/>
      <c r="F350" s="56">
        <f>Worksheet!AD352</f>
        <v>0</v>
      </c>
      <c r="G350" s="56"/>
      <c r="H350" s="56">
        <f>Worksheet!AE352</f>
        <v>95524.800000000003</v>
      </c>
      <c r="I350" s="56"/>
      <c r="J350" s="56">
        <f>Worksheet!AE352-Worksheet!T352</f>
        <v>3819.8000000000029</v>
      </c>
      <c r="K350" s="56"/>
      <c r="L350" s="56">
        <f>Worksheet!AO352</f>
        <v>5261.37</v>
      </c>
      <c r="M350" s="11"/>
      <c r="N350" s="56">
        <f>Worksheet!AT352</f>
        <v>101973.71</v>
      </c>
      <c r="O350" s="56"/>
      <c r="P350" s="56">
        <f>Worksheet!AU352</f>
        <v>0</v>
      </c>
      <c r="Q350" s="56"/>
      <c r="R350" s="56">
        <f>Worksheet!AV352</f>
        <v>101973.71</v>
      </c>
      <c r="S350" s="56"/>
      <c r="T350" s="56">
        <f t="shared" si="5"/>
        <v>6448.9100000000035</v>
      </c>
      <c r="U350" s="56"/>
      <c r="V350" s="56">
        <f>Worksheet!BF352</f>
        <v>5627.36</v>
      </c>
    </row>
    <row r="351" spans="1:22" x14ac:dyDescent="0.2">
      <c r="A351" s="7">
        <f>Worksheet!A353</f>
        <v>7083</v>
      </c>
      <c r="B351" s="57" t="str">
        <f>Worksheet!B353</f>
        <v>Woden-Crystal Lake</v>
      </c>
      <c r="C351" s="11"/>
      <c r="D351" s="58">
        <f>Worksheet!AC353</f>
        <v>6902.7</v>
      </c>
      <c r="E351" s="58"/>
      <c r="F351" s="58">
        <f>Worksheet!AD353</f>
        <v>0</v>
      </c>
      <c r="G351" s="58"/>
      <c r="H351" s="58">
        <f>Worksheet!AE353</f>
        <v>6902.7</v>
      </c>
      <c r="I351" s="58"/>
      <c r="J351" s="58">
        <f>Worksheet!AE353-Worksheet!T353</f>
        <v>435.69999999999982</v>
      </c>
      <c r="K351" s="58"/>
      <c r="L351" s="58">
        <f>Worksheet!AO353</f>
        <v>513.5</v>
      </c>
      <c r="M351" s="11"/>
      <c r="N351" s="58">
        <f>Worksheet!AT353</f>
        <v>6173.02</v>
      </c>
      <c r="O351" s="58"/>
      <c r="P351" s="58">
        <f>Worksheet!AU353</f>
        <v>729.67999999999938</v>
      </c>
      <c r="Q351" s="58"/>
      <c r="R351" s="58">
        <f>Worksheet!AV353</f>
        <v>6902.7</v>
      </c>
      <c r="S351" s="58"/>
      <c r="T351" s="58">
        <f t="shared" si="5"/>
        <v>0</v>
      </c>
      <c r="U351" s="58"/>
      <c r="V351" s="58">
        <f>Worksheet!BF353</f>
        <v>513.5</v>
      </c>
    </row>
    <row r="352" spans="1:22" x14ac:dyDescent="0.2">
      <c r="A352" s="7">
        <f>Worksheet!A354</f>
        <v>7092</v>
      </c>
      <c r="B352" s="48" t="str">
        <f>Worksheet!B354</f>
        <v>Woodbine</v>
      </c>
      <c r="D352" s="56">
        <f>Worksheet!AC354</f>
        <v>28536.35</v>
      </c>
      <c r="E352" s="56"/>
      <c r="F352" s="56">
        <f>Worksheet!AD354</f>
        <v>0</v>
      </c>
      <c r="G352" s="56"/>
      <c r="H352" s="56">
        <f>Worksheet!AE354</f>
        <v>28536.35</v>
      </c>
      <c r="I352" s="56"/>
      <c r="J352" s="56">
        <f>Worksheet!AE354-Worksheet!T354</f>
        <v>382.34999999999854</v>
      </c>
      <c r="K352" s="56"/>
      <c r="L352" s="56">
        <f>Worksheet!AO354</f>
        <v>1453.5</v>
      </c>
      <c r="M352" s="11"/>
      <c r="N352" s="56">
        <f>Worksheet!AT354</f>
        <v>31111.26</v>
      </c>
      <c r="O352" s="56"/>
      <c r="P352" s="56">
        <f>Worksheet!AU354</f>
        <v>0</v>
      </c>
      <c r="Q352" s="56"/>
      <c r="R352" s="56">
        <f>Worksheet!AV354</f>
        <v>31111.26</v>
      </c>
      <c r="S352" s="56"/>
      <c r="T352" s="56">
        <f t="shared" si="5"/>
        <v>2574.91</v>
      </c>
      <c r="U352" s="56"/>
      <c r="V352" s="56">
        <f>Worksheet!BF354</f>
        <v>1587.67</v>
      </c>
    </row>
    <row r="353" spans="1:22" x14ac:dyDescent="0.2">
      <c r="A353" s="7">
        <f>Worksheet!A355</f>
        <v>7098</v>
      </c>
      <c r="B353" s="48" t="str">
        <f>Worksheet!B355</f>
        <v>Woodbury Central</v>
      </c>
      <c r="D353" s="56">
        <f>Worksheet!AC355</f>
        <v>34597.839999999997</v>
      </c>
      <c r="E353" s="56"/>
      <c r="F353" s="56">
        <f>Worksheet!AD355</f>
        <v>0</v>
      </c>
      <c r="G353" s="56"/>
      <c r="H353" s="56">
        <f>Worksheet!AE355</f>
        <v>34597.839999999997</v>
      </c>
      <c r="I353" s="56"/>
      <c r="J353" s="56">
        <f>Worksheet!AE355-Worksheet!T355</f>
        <v>859.83999999999651</v>
      </c>
      <c r="K353" s="56"/>
      <c r="L353" s="56">
        <f>Worksheet!AO355</f>
        <v>2245.1999999999998</v>
      </c>
      <c r="M353" s="11"/>
      <c r="N353" s="56">
        <f>Worksheet!AT355</f>
        <v>35526.92</v>
      </c>
      <c r="O353" s="56"/>
      <c r="P353" s="56">
        <f>Worksheet!AU355</f>
        <v>0</v>
      </c>
      <c r="Q353" s="56"/>
      <c r="R353" s="56">
        <f>Worksheet!AV355</f>
        <v>35526.92</v>
      </c>
      <c r="S353" s="56"/>
      <c r="T353" s="56">
        <f t="shared" si="5"/>
        <v>929.08000000000175</v>
      </c>
      <c r="U353" s="56"/>
      <c r="V353" s="56">
        <f>Worksheet!BF355</f>
        <v>2305.02</v>
      </c>
    </row>
    <row r="354" spans="1:22" x14ac:dyDescent="0.2">
      <c r="A354" s="7">
        <f>Worksheet!A356</f>
        <v>7110</v>
      </c>
      <c r="B354" s="48" t="str">
        <f>Worksheet!B356</f>
        <v>Woodward-Granger</v>
      </c>
      <c r="D354" s="56">
        <f>Worksheet!AC356</f>
        <v>47220.11</v>
      </c>
      <c r="E354" s="56"/>
      <c r="F354" s="56">
        <f>Worksheet!AD356</f>
        <v>0</v>
      </c>
      <c r="G354" s="56"/>
      <c r="H354" s="56">
        <f>Worksheet!AE356</f>
        <v>47220.11</v>
      </c>
      <c r="I354" s="56"/>
      <c r="J354" s="56">
        <f>Worksheet!AE356-Worksheet!T356</f>
        <v>2170.1100000000006</v>
      </c>
      <c r="K354" s="56"/>
      <c r="L354" s="56">
        <f>Worksheet!AO356</f>
        <v>2601.14</v>
      </c>
      <c r="M354" s="11"/>
      <c r="N354" s="56">
        <f>Worksheet!AT356</f>
        <v>54468.73</v>
      </c>
      <c r="O354" s="56"/>
      <c r="P354" s="56">
        <f>Worksheet!AU356</f>
        <v>0</v>
      </c>
      <c r="Q354" s="56"/>
      <c r="R354" s="56">
        <f>Worksheet!AV356</f>
        <v>54468.73</v>
      </c>
      <c r="S354" s="56"/>
      <c r="T354" s="56">
        <f t="shared" si="5"/>
        <v>7248.6200000000026</v>
      </c>
      <c r="U354" s="56"/>
      <c r="V354" s="56">
        <f>Worksheet!BF356</f>
        <v>2984.59</v>
      </c>
    </row>
    <row r="355" spans="1:22" ht="5.25" customHeight="1" x14ac:dyDescent="0.2">
      <c r="M355" s="11"/>
    </row>
    <row r="356" spans="1:22" s="9" customFormat="1" ht="13.5" thickBot="1" x14ac:dyDescent="0.25">
      <c r="B356" s="10" t="s">
        <v>101</v>
      </c>
      <c r="D356" s="60">
        <f>SUM(D7:D355)</f>
        <v>29056812.850000001</v>
      </c>
      <c r="F356" s="60">
        <f>SUM(F7:F355)</f>
        <v>24418.209999999985</v>
      </c>
      <c r="H356" s="60">
        <f>SUM(H7:H355)</f>
        <v>29081231.059999995</v>
      </c>
      <c r="J356" s="60">
        <f>SUM(J7:J355)</f>
        <v>1287718.0600000003</v>
      </c>
      <c r="L356" s="60">
        <f>SUM(L7:L355)</f>
        <v>1693466.5000000005</v>
      </c>
      <c r="M356" s="59"/>
      <c r="N356" s="60">
        <f>SUM(N7:N355)</f>
        <v>30241513.550000027</v>
      </c>
      <c r="P356" s="60">
        <f>SUM(P7:P355)</f>
        <v>155250.99999999994</v>
      </c>
      <c r="R356" s="60">
        <f>SUM(R7:R355)</f>
        <v>30396764.550000012</v>
      </c>
      <c r="T356" s="60">
        <f>SUM(T7:T355)</f>
        <v>1315533.4899999991</v>
      </c>
      <c r="V356" s="60">
        <f>SUM(V7:V355)</f>
        <v>1771487.9299999983</v>
      </c>
    </row>
    <row r="357" spans="1:22" ht="13.5" thickTop="1" x14ac:dyDescent="0.2"/>
    <row r="358" spans="1:22" x14ac:dyDescent="0.2">
      <c r="B358" s="61" t="s">
        <v>85</v>
      </c>
    </row>
    <row r="359" spans="1:22" x14ac:dyDescent="0.2">
      <c r="B359" s="61" t="str">
        <f>StateSummary!A58</f>
        <v>Totals may not sum due to rounding.</v>
      </c>
    </row>
    <row r="360" spans="1:22" x14ac:dyDescent="0.2">
      <c r="B360" s="61" t="str">
        <f>StateSummary!A59</f>
        <v>Estimates  are based on Department of Education enrollment projections and are subject to change.</v>
      </c>
    </row>
    <row r="361" spans="1:22" x14ac:dyDescent="0.2">
      <c r="B361" s="61" t="str">
        <f>StateSummary!A60</f>
        <v>Estimates are as of December 17, 2012.</v>
      </c>
    </row>
    <row r="362" spans="1:22" ht="6.75" customHeight="1" x14ac:dyDescent="0.2">
      <c r="B362" s="61"/>
    </row>
    <row r="363" spans="1:22" ht="14.25" customHeight="1" x14ac:dyDescent="0.2">
      <c r="B363" s="61" t="s">
        <v>86</v>
      </c>
    </row>
    <row r="364" spans="1:22" x14ac:dyDescent="0.2">
      <c r="B364" s="61" t="str">
        <f>StateSummary!A63</f>
        <v>Iowa Department of Education, Enrollment Projections file.</v>
      </c>
    </row>
    <row r="365" spans="1:22" x14ac:dyDescent="0.2">
      <c r="B365" s="61" t="str">
        <f>StateSummary!A64</f>
        <v>Iowa Department of Management, School Aid file.</v>
      </c>
    </row>
    <row r="366" spans="1:22" x14ac:dyDescent="0.2">
      <c r="B366" s="61" t="str">
        <f>StateSummary!A65</f>
        <v>LSA calculations.</v>
      </c>
    </row>
    <row r="367" spans="1:22" x14ac:dyDescent="0.2">
      <c r="B367" s="61"/>
    </row>
    <row r="368" spans="1:22" x14ac:dyDescent="0.2">
      <c r="B368" s="61"/>
    </row>
    <row r="369" spans="2:2" x14ac:dyDescent="0.2">
      <c r="B369" s="61"/>
    </row>
    <row r="370" spans="2:2" x14ac:dyDescent="0.2">
      <c r="B370" s="61"/>
    </row>
    <row r="371" spans="2:2" x14ac:dyDescent="0.2">
      <c r="B371" s="61"/>
    </row>
    <row r="372" spans="2:2" x14ac:dyDescent="0.2">
      <c r="B372" s="61"/>
    </row>
    <row r="373" spans="2:2" x14ac:dyDescent="0.2">
      <c r="B373" s="61"/>
    </row>
    <row r="374" spans="2:2" x14ac:dyDescent="0.2">
      <c r="B374" s="61"/>
    </row>
    <row r="375" spans="2:2" x14ac:dyDescent="0.2">
      <c r="B375" s="61"/>
    </row>
  </sheetData>
  <sheetProtection sheet="1" objects="1" scenarios="1"/>
  <protectedRanges>
    <protectedRange sqref="B3" name="return selection"/>
  </protectedRanges>
  <mergeCells count="3">
    <mergeCell ref="D5:L5"/>
    <mergeCell ref="N5:V5"/>
    <mergeCell ref="B1:V1"/>
  </mergeCells>
  <phoneticPr fontId="4" type="noConversion"/>
  <hyperlinks>
    <hyperlink ref="B3" location="StateSummary!A1" display="Return to Main Page"/>
  </hyperlinks>
  <pageMargins left="0.26" right="0.2" top="0.33" bottom="0.49" header="0.18" footer="0.16"/>
  <pageSetup scale="78" fitToHeight="0" orientation="landscape" r:id="rId1"/>
  <headerFooter alignWithMargins="0">
    <oddFooter>&amp;LLSA:  &amp;F  &amp;A&amp;C&amp;P&amp;REstimates as of 1/3/2011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5"/>
  <sheetViews>
    <sheetView topLeftCell="B1" workbookViewId="0">
      <pane ySplit="6" topLeftCell="A7" activePane="bottomLeft" state="frozenSplit"/>
      <selection activeCell="B1" sqref="B1"/>
      <selection pane="bottomLeft" activeCell="B3" sqref="B3"/>
    </sheetView>
  </sheetViews>
  <sheetFormatPr defaultRowHeight="12.75" x14ac:dyDescent="0.2"/>
  <cols>
    <col min="1" max="1" width="0" style="7" hidden="1" customWidth="1"/>
    <col min="2" max="2" width="33.5703125" style="48" bestFit="1" customWidth="1"/>
    <col min="3" max="3" width="1.5703125" style="7" customWidth="1"/>
    <col min="4" max="4" width="13.5703125" style="7" customWidth="1"/>
    <col min="5" max="5" width="1.42578125" style="7" customWidth="1"/>
    <col min="6" max="6" width="11" style="7" customWidth="1"/>
    <col min="7" max="7" width="1.140625" style="7" customWidth="1"/>
    <col min="8" max="8" width="12.7109375" style="7" customWidth="1"/>
    <col min="9" max="9" width="1" style="7" customWidth="1"/>
    <col min="10" max="10" width="11.140625" style="7" customWidth="1"/>
    <col min="11" max="11" width="1.85546875" style="7" customWidth="1"/>
    <col min="12" max="12" width="13" style="7" customWidth="1"/>
    <col min="13" max="13" width="2.42578125" style="7" customWidth="1"/>
    <col min="14" max="14" width="10.28515625" style="7" customWidth="1"/>
    <col min="15" max="15" width="1.28515625" style="7" customWidth="1"/>
    <col min="16" max="16" width="13" style="7" customWidth="1"/>
    <col min="17" max="17" width="1.140625" style="7" customWidth="1"/>
    <col min="18" max="18" width="12.7109375" style="7" customWidth="1"/>
    <col min="19" max="16384" width="9.140625" style="7"/>
  </cols>
  <sheetData>
    <row r="1" spans="1:18" ht="15.75" x14ac:dyDescent="0.25">
      <c r="B1" s="67" t="s">
        <v>132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</row>
    <row r="2" spans="1:18" ht="4.5" customHeight="1" x14ac:dyDescent="0.2"/>
    <row r="3" spans="1:18" x14ac:dyDescent="0.2">
      <c r="B3" s="54" t="s">
        <v>100</v>
      </c>
      <c r="D3" s="9" t="s">
        <v>99</v>
      </c>
      <c r="E3" s="9"/>
      <c r="F3" s="9"/>
      <c r="G3" s="9"/>
      <c r="H3" s="53">
        <f>StateSummary!J10</f>
        <v>0.04</v>
      </c>
      <c r="K3" s="11"/>
      <c r="L3" s="9" t="s">
        <v>99</v>
      </c>
      <c r="P3" s="53">
        <f>StateSummary!L10</f>
        <v>0.04</v>
      </c>
    </row>
    <row r="4" spans="1:18" ht="6" customHeight="1" x14ac:dyDescent="0.2">
      <c r="K4" s="11"/>
    </row>
    <row r="5" spans="1:18" x14ac:dyDescent="0.2">
      <c r="D5" s="72" t="str">
        <f>ProfDev!D5</f>
        <v xml:space="preserve">Estimated FY 2014 </v>
      </c>
      <c r="E5" s="72"/>
      <c r="F5" s="72"/>
      <c r="G5" s="72"/>
      <c r="H5" s="72"/>
      <c r="I5" s="72"/>
      <c r="J5" s="72"/>
      <c r="K5" s="11"/>
      <c r="L5" s="72" t="str">
        <f>ProfDev!N5</f>
        <v>Estimated FY 2015</v>
      </c>
      <c r="M5" s="72"/>
      <c r="N5" s="72"/>
      <c r="O5" s="72"/>
      <c r="P5" s="72"/>
      <c r="Q5" s="72"/>
      <c r="R5" s="72"/>
    </row>
    <row r="6" spans="1:18" s="47" customFormat="1" ht="51" x14ac:dyDescent="0.2">
      <c r="A6" s="47" t="s">
        <v>0</v>
      </c>
      <c r="B6" s="49" t="s">
        <v>97</v>
      </c>
      <c r="D6" s="49" t="s">
        <v>107</v>
      </c>
      <c r="F6" s="49" t="s">
        <v>95</v>
      </c>
      <c r="H6" s="49" t="s">
        <v>108</v>
      </c>
      <c r="J6" s="49" t="str">
        <f>ProfDev!J6</f>
        <v>FY 2014 vs. FY 2013</v>
      </c>
      <c r="K6" s="52"/>
      <c r="L6" s="49" t="s">
        <v>107</v>
      </c>
      <c r="N6" s="49" t="s">
        <v>95</v>
      </c>
      <c r="P6" s="49" t="s">
        <v>108</v>
      </c>
      <c r="R6" s="49" t="str">
        <f>ProfDev!T6</f>
        <v>FY 2015 vs. FY 2014</v>
      </c>
    </row>
    <row r="7" spans="1:18" x14ac:dyDescent="0.2">
      <c r="A7" s="7">
        <f>Worksheet!A9</f>
        <v>441</v>
      </c>
      <c r="B7" s="48" t="str">
        <f>Worksheet!B9</f>
        <v>A-H-S-T</v>
      </c>
      <c r="D7" s="55">
        <f>Worksheet!AF9</f>
        <v>31276.13</v>
      </c>
      <c r="F7" s="55">
        <f>Worksheet!AG9</f>
        <v>0</v>
      </c>
      <c r="G7" s="55"/>
      <c r="H7" s="55">
        <f>Worksheet!AH9</f>
        <v>31276.13</v>
      </c>
      <c r="I7" s="55"/>
      <c r="J7" s="55">
        <f>Worksheet!AH9-Worksheet!U9</f>
        <v>1050.130000000001</v>
      </c>
      <c r="K7" s="11"/>
      <c r="L7" s="55">
        <f>Worksheet!AW9</f>
        <v>31004.67</v>
      </c>
      <c r="N7" s="55">
        <f>Worksheet!AX9</f>
        <v>271.46000000000276</v>
      </c>
      <c r="O7" s="55"/>
      <c r="P7" s="55">
        <f>Worksheet!AY9</f>
        <v>31276.13</v>
      </c>
      <c r="Q7" s="55"/>
      <c r="R7" s="55">
        <f t="shared" ref="R7:R70" si="0">P7-H7</f>
        <v>0</v>
      </c>
    </row>
    <row r="8" spans="1:18" x14ac:dyDescent="0.2">
      <c r="A8" s="7">
        <f>Worksheet!A10</f>
        <v>9</v>
      </c>
      <c r="B8" s="48" t="str">
        <f>Worksheet!B10</f>
        <v>AGWSR</v>
      </c>
      <c r="D8" s="56">
        <f>Worksheet!AF10</f>
        <v>32184.62</v>
      </c>
      <c r="E8" s="56"/>
      <c r="F8" s="56">
        <f>Worksheet!AG10</f>
        <v>0</v>
      </c>
      <c r="G8" s="56"/>
      <c r="H8" s="56">
        <f>Worksheet!AH10</f>
        <v>32184.62</v>
      </c>
      <c r="I8" s="56"/>
      <c r="J8" s="56">
        <f>Worksheet!AH10-Worksheet!U10</f>
        <v>480.61999999999898</v>
      </c>
      <c r="K8" s="11"/>
      <c r="L8" s="56">
        <f>Worksheet!AW10</f>
        <v>34134.959999999999</v>
      </c>
      <c r="M8" s="56"/>
      <c r="N8" s="56">
        <f>Worksheet!AX10</f>
        <v>0</v>
      </c>
      <c r="O8" s="56"/>
      <c r="P8" s="56">
        <f>Worksheet!AY10</f>
        <v>34134.959999999999</v>
      </c>
      <c r="Q8" s="56"/>
      <c r="R8" s="56">
        <f t="shared" si="0"/>
        <v>1950.3400000000001</v>
      </c>
    </row>
    <row r="9" spans="1:18" x14ac:dyDescent="0.2">
      <c r="A9" s="7">
        <f>Worksheet!A11</f>
        <v>18</v>
      </c>
      <c r="B9" s="48" t="str">
        <f>Worksheet!B11</f>
        <v>Adair-Casey</v>
      </c>
      <c r="D9" s="56">
        <f>Worksheet!AF11</f>
        <v>23027.99</v>
      </c>
      <c r="E9" s="56"/>
      <c r="F9" s="56">
        <f>Worksheet!AG11</f>
        <v>0</v>
      </c>
      <c r="G9" s="56"/>
      <c r="H9" s="56">
        <f>Worksheet!AH11</f>
        <v>23027.99</v>
      </c>
      <c r="I9" s="56"/>
      <c r="J9" s="56">
        <f>Worksheet!AH11-Worksheet!U11</f>
        <v>1114.9900000000016</v>
      </c>
      <c r="K9" s="11"/>
      <c r="L9" s="56">
        <f>Worksheet!AW11</f>
        <v>24190.22</v>
      </c>
      <c r="M9" s="56"/>
      <c r="N9" s="56">
        <f>Worksheet!AX11</f>
        <v>0</v>
      </c>
      <c r="O9" s="56"/>
      <c r="P9" s="56">
        <f>Worksheet!AY11</f>
        <v>24190.22</v>
      </c>
      <c r="Q9" s="56"/>
      <c r="R9" s="56">
        <f t="shared" si="0"/>
        <v>1162.2299999999996</v>
      </c>
    </row>
    <row r="10" spans="1:18" x14ac:dyDescent="0.2">
      <c r="A10" s="7">
        <f>Worksheet!A12</f>
        <v>27</v>
      </c>
      <c r="B10" s="48" t="str">
        <f>Worksheet!B12</f>
        <v>Adel DeSoto Minburn</v>
      </c>
      <c r="D10" s="56">
        <f>Worksheet!AF12</f>
        <v>89523.4</v>
      </c>
      <c r="E10" s="56"/>
      <c r="F10" s="56">
        <f>Worksheet!AG12</f>
        <v>0</v>
      </c>
      <c r="G10" s="56"/>
      <c r="H10" s="56">
        <f>Worksheet!AH12</f>
        <v>89523.4</v>
      </c>
      <c r="I10" s="56"/>
      <c r="J10" s="56">
        <f>Worksheet!AH12-Worksheet!U12</f>
        <v>5162.3999999999942</v>
      </c>
      <c r="K10" s="11"/>
      <c r="L10" s="56">
        <f>Worksheet!AW12</f>
        <v>94806.84</v>
      </c>
      <c r="M10" s="56"/>
      <c r="N10" s="56">
        <f>Worksheet!AX12</f>
        <v>0</v>
      </c>
      <c r="O10" s="56"/>
      <c r="P10" s="56">
        <f>Worksheet!AY12</f>
        <v>94806.84</v>
      </c>
      <c r="Q10" s="56"/>
      <c r="R10" s="56">
        <f t="shared" si="0"/>
        <v>5283.4400000000023</v>
      </c>
    </row>
    <row r="11" spans="1:18" x14ac:dyDescent="0.2">
      <c r="A11" s="7">
        <f>Worksheet!A13</f>
        <v>63</v>
      </c>
      <c r="B11" s="57" t="str">
        <f>Worksheet!B13</f>
        <v>Akron Westfield</v>
      </c>
      <c r="C11" s="11"/>
      <c r="D11" s="58">
        <f>Worksheet!AF13</f>
        <v>32489.06</v>
      </c>
      <c r="E11" s="58"/>
      <c r="F11" s="58">
        <f>Worksheet!AG13</f>
        <v>0</v>
      </c>
      <c r="G11" s="58"/>
      <c r="H11" s="58">
        <f>Worksheet!AH13</f>
        <v>32489.06</v>
      </c>
      <c r="I11" s="58"/>
      <c r="J11" s="58">
        <f>Worksheet!AH13-Worksheet!U13</f>
        <v>1299.0600000000013</v>
      </c>
      <c r="K11" s="11"/>
      <c r="L11" s="58">
        <f>Worksheet!AW13</f>
        <v>33733.57</v>
      </c>
      <c r="M11" s="58"/>
      <c r="N11" s="58">
        <f>Worksheet!AX13</f>
        <v>0</v>
      </c>
      <c r="O11" s="58"/>
      <c r="P11" s="58">
        <f>Worksheet!AY13</f>
        <v>33733.57</v>
      </c>
      <c r="Q11" s="58"/>
      <c r="R11" s="58">
        <f t="shared" si="0"/>
        <v>1244.5099999999984</v>
      </c>
    </row>
    <row r="12" spans="1:18" x14ac:dyDescent="0.2">
      <c r="A12" s="7">
        <f>Worksheet!A14</f>
        <v>72</v>
      </c>
      <c r="B12" s="48" t="str">
        <f>Worksheet!B14</f>
        <v>Albert City-Truesdale</v>
      </c>
      <c r="D12" s="56">
        <f>Worksheet!AF14</f>
        <v>8253.75</v>
      </c>
      <c r="E12" s="56"/>
      <c r="F12" s="56">
        <f>Worksheet!AG14</f>
        <v>0</v>
      </c>
      <c r="G12" s="56"/>
      <c r="H12" s="56">
        <f>Worksheet!AH14</f>
        <v>8253.75</v>
      </c>
      <c r="I12" s="56"/>
      <c r="J12" s="56">
        <f>Worksheet!AH14-Worksheet!U14</f>
        <v>789.75</v>
      </c>
      <c r="K12" s="11"/>
      <c r="L12" s="56">
        <f>Worksheet!AW14</f>
        <v>8892.31</v>
      </c>
      <c r="M12" s="56"/>
      <c r="N12" s="56">
        <f>Worksheet!AX14</f>
        <v>0</v>
      </c>
      <c r="O12" s="56"/>
      <c r="P12" s="56">
        <f>Worksheet!AY14</f>
        <v>8892.31</v>
      </c>
      <c r="Q12" s="56"/>
      <c r="R12" s="56">
        <f t="shared" si="0"/>
        <v>638.55999999999949</v>
      </c>
    </row>
    <row r="13" spans="1:18" x14ac:dyDescent="0.2">
      <c r="A13" s="7">
        <f>Worksheet!A15</f>
        <v>81</v>
      </c>
      <c r="B13" s="48" t="str">
        <f>Worksheet!B15</f>
        <v>Albia</v>
      </c>
      <c r="D13" s="56">
        <f>Worksheet!AF15</f>
        <v>68945.41</v>
      </c>
      <c r="E13" s="56"/>
      <c r="F13" s="56">
        <f>Worksheet!AG15</f>
        <v>0</v>
      </c>
      <c r="G13" s="56"/>
      <c r="H13" s="56">
        <f>Worksheet!AH15</f>
        <v>68945.41</v>
      </c>
      <c r="I13" s="56"/>
      <c r="J13" s="56">
        <f>Worksheet!AH15-Worksheet!U15</f>
        <v>2347.4100000000035</v>
      </c>
      <c r="K13" s="11"/>
      <c r="L13" s="56">
        <f>Worksheet!AW15</f>
        <v>73480.84</v>
      </c>
      <c r="M13" s="56"/>
      <c r="N13" s="56">
        <f>Worksheet!AX15</f>
        <v>0</v>
      </c>
      <c r="O13" s="56"/>
      <c r="P13" s="56">
        <f>Worksheet!AY15</f>
        <v>73480.84</v>
      </c>
      <c r="Q13" s="56"/>
      <c r="R13" s="56">
        <f t="shared" si="0"/>
        <v>4535.429999999993</v>
      </c>
    </row>
    <row r="14" spans="1:18" x14ac:dyDescent="0.2">
      <c r="A14" s="7">
        <f>Worksheet!A16</f>
        <v>99</v>
      </c>
      <c r="B14" s="48" t="str">
        <f>Worksheet!B16</f>
        <v>Alburnett</v>
      </c>
      <c r="D14" s="56">
        <f>Worksheet!AF16</f>
        <v>28673.84</v>
      </c>
      <c r="E14" s="56"/>
      <c r="F14" s="56">
        <f>Worksheet!AG16</f>
        <v>0</v>
      </c>
      <c r="G14" s="56"/>
      <c r="H14" s="56">
        <f>Worksheet!AH16</f>
        <v>28673.84</v>
      </c>
      <c r="I14" s="56"/>
      <c r="J14" s="56">
        <f>Worksheet!AH16-Worksheet!U16</f>
        <v>1916.8400000000001</v>
      </c>
      <c r="K14" s="11"/>
      <c r="L14" s="56">
        <f>Worksheet!AW16</f>
        <v>28620.54</v>
      </c>
      <c r="M14" s="56"/>
      <c r="N14" s="56">
        <f>Worksheet!AX16</f>
        <v>53.299999999999272</v>
      </c>
      <c r="O14" s="56"/>
      <c r="P14" s="56">
        <f>Worksheet!AY16</f>
        <v>28673.84</v>
      </c>
      <c r="Q14" s="56"/>
      <c r="R14" s="56">
        <f t="shared" si="0"/>
        <v>0</v>
      </c>
    </row>
    <row r="15" spans="1:18" x14ac:dyDescent="0.2">
      <c r="A15" s="7">
        <f>Worksheet!A17</f>
        <v>108</v>
      </c>
      <c r="B15" s="48" t="str">
        <f>Worksheet!B17</f>
        <v>Alden</v>
      </c>
      <c r="D15" s="56">
        <f>Worksheet!AF17</f>
        <v>19086.32</v>
      </c>
      <c r="E15" s="56"/>
      <c r="F15" s="56">
        <f>Worksheet!AG17</f>
        <v>0</v>
      </c>
      <c r="G15" s="56"/>
      <c r="H15" s="56">
        <f>Worksheet!AH17</f>
        <v>19086.32</v>
      </c>
      <c r="I15" s="56"/>
      <c r="J15" s="56">
        <f>Worksheet!AH17-Worksheet!U17</f>
        <v>612.31999999999971</v>
      </c>
      <c r="K15" s="11"/>
      <c r="L15" s="56">
        <f>Worksheet!AW17</f>
        <v>19960.060000000001</v>
      </c>
      <c r="M15" s="56"/>
      <c r="N15" s="56">
        <f>Worksheet!AX17</f>
        <v>0</v>
      </c>
      <c r="O15" s="56"/>
      <c r="P15" s="56">
        <f>Worksheet!AY17</f>
        <v>19960.060000000001</v>
      </c>
      <c r="Q15" s="56"/>
      <c r="R15" s="56">
        <f t="shared" si="0"/>
        <v>873.7400000000016</v>
      </c>
    </row>
    <row r="16" spans="1:18" x14ac:dyDescent="0.2">
      <c r="A16" s="7">
        <f>Worksheet!A18</f>
        <v>126</v>
      </c>
      <c r="B16" s="57" t="str">
        <f>Worksheet!B18</f>
        <v>Algona</v>
      </c>
      <c r="C16" s="11"/>
      <c r="D16" s="58">
        <f>Worksheet!AF18</f>
        <v>69439.88</v>
      </c>
      <c r="E16" s="58"/>
      <c r="F16" s="58">
        <f>Worksheet!AG18</f>
        <v>0</v>
      </c>
      <c r="G16" s="58"/>
      <c r="H16" s="58">
        <f>Worksheet!AH18</f>
        <v>69439.88</v>
      </c>
      <c r="I16" s="58"/>
      <c r="J16" s="58">
        <f>Worksheet!AH18-Worksheet!U18</f>
        <v>1983.8800000000047</v>
      </c>
      <c r="K16" s="11"/>
      <c r="L16" s="58">
        <f>Worksheet!AW18</f>
        <v>72192.97</v>
      </c>
      <c r="M16" s="58"/>
      <c r="N16" s="58">
        <f>Worksheet!AX18</f>
        <v>0</v>
      </c>
      <c r="O16" s="58"/>
      <c r="P16" s="58">
        <f>Worksheet!AY18</f>
        <v>72192.97</v>
      </c>
      <c r="Q16" s="58"/>
      <c r="R16" s="58">
        <f t="shared" si="0"/>
        <v>2753.0899999999965</v>
      </c>
    </row>
    <row r="17" spans="1:18" x14ac:dyDescent="0.2">
      <c r="A17" s="7">
        <f>Worksheet!A19</f>
        <v>135</v>
      </c>
      <c r="B17" s="48" t="str">
        <f>Worksheet!B19</f>
        <v>Allamakee</v>
      </c>
      <c r="D17" s="56">
        <f>Worksheet!AF19</f>
        <v>73923.48</v>
      </c>
      <c r="E17" s="56"/>
      <c r="F17" s="56">
        <f>Worksheet!AG19</f>
        <v>0</v>
      </c>
      <c r="G17" s="56"/>
      <c r="H17" s="56">
        <f>Worksheet!AH19</f>
        <v>73923.48</v>
      </c>
      <c r="I17" s="56"/>
      <c r="J17" s="56">
        <f>Worksheet!AH19-Worksheet!U19</f>
        <v>3267.4799999999959</v>
      </c>
      <c r="K17" s="11"/>
      <c r="L17" s="56">
        <f>Worksheet!AW19</f>
        <v>70083.679999999993</v>
      </c>
      <c r="M17" s="56"/>
      <c r="N17" s="56">
        <f>Worksheet!AX19</f>
        <v>3839.8000000000029</v>
      </c>
      <c r="O17" s="56"/>
      <c r="P17" s="56">
        <f>Worksheet!AY19</f>
        <v>73923.48</v>
      </c>
      <c r="Q17" s="56"/>
      <c r="R17" s="56">
        <f t="shared" si="0"/>
        <v>0</v>
      </c>
    </row>
    <row r="18" spans="1:18" x14ac:dyDescent="0.2">
      <c r="A18" s="7">
        <f>Worksheet!A20</f>
        <v>171</v>
      </c>
      <c r="B18" s="48" t="str">
        <f>Worksheet!B20</f>
        <v>Alta</v>
      </c>
      <c r="D18" s="56">
        <f>Worksheet!AF20</f>
        <v>38881.519999999997</v>
      </c>
      <c r="E18" s="56"/>
      <c r="F18" s="56">
        <f>Worksheet!AG20</f>
        <v>0</v>
      </c>
      <c r="G18" s="56"/>
      <c r="H18" s="56">
        <f>Worksheet!AH20</f>
        <v>38881.519999999997</v>
      </c>
      <c r="I18" s="56"/>
      <c r="J18" s="56">
        <f>Worksheet!AH20-Worksheet!U20</f>
        <v>1087.5199999999968</v>
      </c>
      <c r="K18" s="11"/>
      <c r="L18" s="56">
        <f>Worksheet!AW20</f>
        <v>37005.949999999997</v>
      </c>
      <c r="M18" s="56"/>
      <c r="N18" s="56">
        <f>Worksheet!AX20</f>
        <v>1875.5699999999997</v>
      </c>
      <c r="O18" s="56"/>
      <c r="P18" s="56">
        <f>Worksheet!AY20</f>
        <v>38881.519999999997</v>
      </c>
      <c r="Q18" s="56"/>
      <c r="R18" s="56">
        <f t="shared" si="0"/>
        <v>0</v>
      </c>
    </row>
    <row r="19" spans="1:18" x14ac:dyDescent="0.2">
      <c r="A19" s="7">
        <f>Worksheet!A21</f>
        <v>225</v>
      </c>
      <c r="B19" s="48" t="str">
        <f>Worksheet!B21</f>
        <v>Ames</v>
      </c>
      <c r="D19" s="56">
        <f>Worksheet!AF21</f>
        <v>250635.05</v>
      </c>
      <c r="E19" s="56"/>
      <c r="F19" s="56">
        <f>Worksheet!AG21</f>
        <v>0</v>
      </c>
      <c r="G19" s="56"/>
      <c r="H19" s="56">
        <f>Worksheet!AH21</f>
        <v>250635.05</v>
      </c>
      <c r="I19" s="56"/>
      <c r="J19" s="56">
        <f>Worksheet!AH21-Worksheet!U21</f>
        <v>11033.049999999988</v>
      </c>
      <c r="K19" s="11"/>
      <c r="L19" s="56">
        <f>Worksheet!AW21</f>
        <v>260342.64</v>
      </c>
      <c r="M19" s="56"/>
      <c r="N19" s="56">
        <f>Worksheet!AX21</f>
        <v>0</v>
      </c>
      <c r="O19" s="56"/>
      <c r="P19" s="56">
        <f>Worksheet!AY21</f>
        <v>260342.64</v>
      </c>
      <c r="Q19" s="56"/>
      <c r="R19" s="56">
        <f t="shared" si="0"/>
        <v>9707.5900000000256</v>
      </c>
    </row>
    <row r="20" spans="1:18" x14ac:dyDescent="0.2">
      <c r="A20" s="7">
        <f>Worksheet!A22</f>
        <v>234</v>
      </c>
      <c r="B20" s="48" t="str">
        <f>Worksheet!B22</f>
        <v>Anamosa</v>
      </c>
      <c r="D20" s="56">
        <f>Worksheet!AF22</f>
        <v>72416.47</v>
      </c>
      <c r="E20" s="56"/>
      <c r="F20" s="56">
        <f>Worksheet!AG22</f>
        <v>0</v>
      </c>
      <c r="G20" s="56"/>
      <c r="H20" s="56">
        <f>Worksheet!AH22</f>
        <v>72416.47</v>
      </c>
      <c r="I20" s="56"/>
      <c r="J20" s="56">
        <f>Worksheet!AH22-Worksheet!U22</f>
        <v>3168.4700000000012</v>
      </c>
      <c r="K20" s="11"/>
      <c r="L20" s="56">
        <f>Worksheet!AW22</f>
        <v>70322.009999999995</v>
      </c>
      <c r="M20" s="56"/>
      <c r="N20" s="56">
        <f>Worksheet!AX22</f>
        <v>2094.4600000000064</v>
      </c>
      <c r="O20" s="56"/>
      <c r="P20" s="56">
        <f>Worksheet!AY22</f>
        <v>72416.47</v>
      </c>
      <c r="Q20" s="56"/>
      <c r="R20" s="56">
        <f t="shared" si="0"/>
        <v>0</v>
      </c>
    </row>
    <row r="21" spans="1:18" x14ac:dyDescent="0.2">
      <c r="A21" s="7">
        <f>Worksheet!A23</f>
        <v>243</v>
      </c>
      <c r="B21" s="57" t="str">
        <f>Worksheet!B23</f>
        <v>Andrew</v>
      </c>
      <c r="C21" s="11"/>
      <c r="D21" s="58">
        <f>Worksheet!AF23</f>
        <v>20117.61</v>
      </c>
      <c r="E21" s="58"/>
      <c r="F21" s="58">
        <f>Worksheet!AG23</f>
        <v>0</v>
      </c>
      <c r="G21" s="58"/>
      <c r="H21" s="58">
        <f>Worksheet!AH23</f>
        <v>20117.61</v>
      </c>
      <c r="I21" s="58"/>
      <c r="J21" s="58">
        <f>Worksheet!AH23-Worksheet!U23</f>
        <v>405.61000000000058</v>
      </c>
      <c r="K21" s="11"/>
      <c r="L21" s="58">
        <f>Worksheet!AW23</f>
        <v>20319.48</v>
      </c>
      <c r="M21" s="58"/>
      <c r="N21" s="58">
        <f>Worksheet!AX23</f>
        <v>0</v>
      </c>
      <c r="O21" s="58"/>
      <c r="P21" s="58">
        <f>Worksheet!AY23</f>
        <v>20319.48</v>
      </c>
      <c r="Q21" s="58"/>
      <c r="R21" s="58">
        <f t="shared" si="0"/>
        <v>201.86999999999898</v>
      </c>
    </row>
    <row r="22" spans="1:18" x14ac:dyDescent="0.2">
      <c r="A22" s="7">
        <f>Worksheet!A24</f>
        <v>261</v>
      </c>
      <c r="B22" s="48" t="str">
        <f>Worksheet!B24</f>
        <v>Ankeny</v>
      </c>
      <c r="D22" s="56">
        <f>Worksheet!AF24</f>
        <v>524224.86</v>
      </c>
      <c r="E22" s="56"/>
      <c r="F22" s="56">
        <f>Worksheet!AG24</f>
        <v>0</v>
      </c>
      <c r="G22" s="56"/>
      <c r="H22" s="56">
        <f>Worksheet!AH24</f>
        <v>524224.86</v>
      </c>
      <c r="I22" s="56"/>
      <c r="J22" s="56">
        <f>Worksheet!AH24-Worksheet!U24</f>
        <v>46453.859999999986</v>
      </c>
      <c r="K22" s="11"/>
      <c r="L22" s="56">
        <f>Worksheet!AW24</f>
        <v>598433.36</v>
      </c>
      <c r="M22" s="56"/>
      <c r="N22" s="56">
        <f>Worksheet!AX24</f>
        <v>0</v>
      </c>
      <c r="O22" s="56"/>
      <c r="P22" s="56">
        <f>Worksheet!AY24</f>
        <v>598433.36</v>
      </c>
      <c r="Q22" s="56"/>
      <c r="R22" s="56">
        <f t="shared" si="0"/>
        <v>74208.5</v>
      </c>
    </row>
    <row r="23" spans="1:18" x14ac:dyDescent="0.2">
      <c r="A23" s="7">
        <f>Worksheet!A25</f>
        <v>279</v>
      </c>
      <c r="B23" s="48" t="str">
        <f>Worksheet!B25</f>
        <v>Aplington-Parkersburg</v>
      </c>
      <c r="D23" s="56">
        <f>Worksheet!AF25</f>
        <v>62543.76</v>
      </c>
      <c r="E23" s="56"/>
      <c r="F23" s="56">
        <f>Worksheet!AG25</f>
        <v>0</v>
      </c>
      <c r="G23" s="56"/>
      <c r="H23" s="56">
        <f>Worksheet!AH25</f>
        <v>62543.76</v>
      </c>
      <c r="I23" s="56"/>
      <c r="J23" s="56">
        <f>Worksheet!AH25-Worksheet!U25</f>
        <v>2648.760000000002</v>
      </c>
      <c r="K23" s="11"/>
      <c r="L23" s="56">
        <f>Worksheet!AW25</f>
        <v>67205.279999999999</v>
      </c>
      <c r="M23" s="56"/>
      <c r="N23" s="56">
        <f>Worksheet!AX25</f>
        <v>0</v>
      </c>
      <c r="O23" s="56"/>
      <c r="P23" s="56">
        <f>Worksheet!AY25</f>
        <v>67205.279999999999</v>
      </c>
      <c r="Q23" s="56"/>
      <c r="R23" s="56">
        <f t="shared" si="0"/>
        <v>4661.5199999999968</v>
      </c>
    </row>
    <row r="24" spans="1:18" x14ac:dyDescent="0.2">
      <c r="A24" s="7">
        <f>Worksheet!A26</f>
        <v>355</v>
      </c>
      <c r="B24" s="48" t="str">
        <f>Worksheet!B26</f>
        <v>Ar-We-Va</v>
      </c>
      <c r="D24" s="56">
        <f>Worksheet!AF26</f>
        <v>16741.650000000001</v>
      </c>
      <c r="E24" s="56"/>
      <c r="F24" s="56">
        <f>Worksheet!AG26</f>
        <v>0</v>
      </c>
      <c r="G24" s="56"/>
      <c r="H24" s="56">
        <f>Worksheet!AH26</f>
        <v>16741.650000000001</v>
      </c>
      <c r="I24" s="56"/>
      <c r="J24" s="56">
        <f>Worksheet!AH26-Worksheet!U26</f>
        <v>1222.6500000000015</v>
      </c>
      <c r="K24" s="11"/>
      <c r="L24" s="56">
        <f>Worksheet!AW26</f>
        <v>13928.97</v>
      </c>
      <c r="M24" s="56"/>
      <c r="N24" s="56">
        <f>Worksheet!AX26</f>
        <v>2812.6800000000021</v>
      </c>
      <c r="O24" s="56"/>
      <c r="P24" s="56">
        <f>Worksheet!AY26</f>
        <v>16741.650000000001</v>
      </c>
      <c r="Q24" s="56"/>
      <c r="R24" s="56">
        <f t="shared" si="0"/>
        <v>0</v>
      </c>
    </row>
    <row r="25" spans="1:18" x14ac:dyDescent="0.2">
      <c r="A25" s="7">
        <f>Worksheet!A27</f>
        <v>333</v>
      </c>
      <c r="B25" s="48" t="str">
        <f>Worksheet!B27</f>
        <v>Armstrong-Ringsted</v>
      </c>
      <c r="D25" s="56">
        <f>Worksheet!AF27</f>
        <v>21076.78</v>
      </c>
      <c r="E25" s="56"/>
      <c r="F25" s="56">
        <f>Worksheet!AG27</f>
        <v>0</v>
      </c>
      <c r="G25" s="56"/>
      <c r="H25" s="56">
        <f>Worksheet!AH27</f>
        <v>21076.78</v>
      </c>
      <c r="I25" s="56"/>
      <c r="J25" s="56">
        <f>Worksheet!AH27-Worksheet!U27</f>
        <v>705.77999999999884</v>
      </c>
      <c r="K25" s="11"/>
      <c r="L25" s="56">
        <f>Worksheet!AW27</f>
        <v>20329.28</v>
      </c>
      <c r="M25" s="56"/>
      <c r="N25" s="56">
        <f>Worksheet!AX27</f>
        <v>747.5</v>
      </c>
      <c r="O25" s="56"/>
      <c r="P25" s="56">
        <f>Worksheet!AY27</f>
        <v>21076.78</v>
      </c>
      <c r="Q25" s="56"/>
      <c r="R25" s="56">
        <f t="shared" si="0"/>
        <v>0</v>
      </c>
    </row>
    <row r="26" spans="1:18" x14ac:dyDescent="0.2">
      <c r="A26" s="7">
        <f>Worksheet!A28</f>
        <v>387</v>
      </c>
      <c r="B26" s="57" t="str">
        <f>Worksheet!B28</f>
        <v>Atlantic</v>
      </c>
      <c r="C26" s="11"/>
      <c r="D26" s="58">
        <f>Worksheet!AF28</f>
        <v>104345.26</v>
      </c>
      <c r="E26" s="58"/>
      <c r="F26" s="58">
        <f>Worksheet!AG28</f>
        <v>0</v>
      </c>
      <c r="G26" s="58"/>
      <c r="H26" s="58">
        <f>Worksheet!AH28</f>
        <v>104345.26</v>
      </c>
      <c r="I26" s="58"/>
      <c r="J26" s="58">
        <f>Worksheet!AH28-Worksheet!U28</f>
        <v>3848.2599999999948</v>
      </c>
      <c r="K26" s="11"/>
      <c r="L26" s="58">
        <f>Worksheet!AW28</f>
        <v>108604.58</v>
      </c>
      <c r="M26" s="58"/>
      <c r="N26" s="58">
        <f>Worksheet!AX28</f>
        <v>0</v>
      </c>
      <c r="O26" s="58"/>
      <c r="P26" s="58">
        <f>Worksheet!AY28</f>
        <v>108604.58</v>
      </c>
      <c r="Q26" s="58"/>
      <c r="R26" s="58">
        <f t="shared" si="0"/>
        <v>4259.320000000007</v>
      </c>
    </row>
    <row r="27" spans="1:18" x14ac:dyDescent="0.2">
      <c r="A27" s="7">
        <f>Worksheet!A29</f>
        <v>414</v>
      </c>
      <c r="B27" s="48" t="str">
        <f>Worksheet!B29</f>
        <v>Audubon</v>
      </c>
      <c r="D27" s="56">
        <f>Worksheet!AF29</f>
        <v>30264.09</v>
      </c>
      <c r="E27" s="56"/>
      <c r="F27" s="56">
        <f>Worksheet!AG29</f>
        <v>0</v>
      </c>
      <c r="G27" s="56"/>
      <c r="H27" s="56">
        <f>Worksheet!AH29</f>
        <v>30264.09</v>
      </c>
      <c r="I27" s="56"/>
      <c r="J27" s="56">
        <f>Worksheet!AH29-Worksheet!U29</f>
        <v>541.09000000000015</v>
      </c>
      <c r="K27" s="11"/>
      <c r="L27" s="56">
        <f>Worksheet!AW29</f>
        <v>29593.54</v>
      </c>
      <c r="M27" s="56"/>
      <c r="N27" s="56">
        <f>Worksheet!AX29</f>
        <v>670.54999999999927</v>
      </c>
      <c r="O27" s="56"/>
      <c r="P27" s="56">
        <f>Worksheet!AY29</f>
        <v>30264.09</v>
      </c>
      <c r="Q27" s="56"/>
      <c r="R27" s="56">
        <f t="shared" si="0"/>
        <v>0</v>
      </c>
    </row>
    <row r="28" spans="1:18" x14ac:dyDescent="0.2">
      <c r="A28" s="7">
        <f>Worksheet!A30</f>
        <v>423</v>
      </c>
      <c r="B28" s="48" t="str">
        <f>Worksheet!B30</f>
        <v>Aurelia</v>
      </c>
      <c r="D28" s="56">
        <f>Worksheet!AF30</f>
        <v>15883.64</v>
      </c>
      <c r="E28" s="56"/>
      <c r="F28" s="56">
        <f>Worksheet!AG30</f>
        <v>0</v>
      </c>
      <c r="G28" s="56"/>
      <c r="H28" s="56">
        <f>Worksheet!AH30</f>
        <v>15883.64</v>
      </c>
      <c r="I28" s="56"/>
      <c r="J28" s="56">
        <f>Worksheet!AH30-Worksheet!U30</f>
        <v>584.63999999999942</v>
      </c>
      <c r="K28" s="11"/>
      <c r="L28" s="56">
        <f>Worksheet!AW30</f>
        <v>15235.76</v>
      </c>
      <c r="M28" s="56"/>
      <c r="N28" s="56">
        <f>Worksheet!AX30</f>
        <v>647.8799999999992</v>
      </c>
      <c r="O28" s="56"/>
      <c r="P28" s="56">
        <f>Worksheet!AY30</f>
        <v>15883.64</v>
      </c>
      <c r="Q28" s="56"/>
      <c r="R28" s="56">
        <f t="shared" si="0"/>
        <v>0</v>
      </c>
    </row>
    <row r="29" spans="1:18" x14ac:dyDescent="0.2">
      <c r="A29" s="7">
        <f>Worksheet!A31</f>
        <v>540</v>
      </c>
      <c r="B29" s="48" t="str">
        <f>Worksheet!B31</f>
        <v>BCLUW</v>
      </c>
      <c r="D29" s="56">
        <f>Worksheet!AF31</f>
        <v>33283.82</v>
      </c>
      <c r="E29" s="56"/>
      <c r="F29" s="56">
        <f>Worksheet!AG31</f>
        <v>0</v>
      </c>
      <c r="G29" s="56"/>
      <c r="H29" s="56">
        <f>Worksheet!AH31</f>
        <v>33283.82</v>
      </c>
      <c r="I29" s="56"/>
      <c r="J29" s="56">
        <f>Worksheet!AH31-Worksheet!U31</f>
        <v>879.81999999999971</v>
      </c>
      <c r="K29" s="11"/>
      <c r="L29" s="56">
        <f>Worksheet!AW31</f>
        <v>33896.76</v>
      </c>
      <c r="M29" s="56"/>
      <c r="N29" s="56">
        <f>Worksheet!AX31</f>
        <v>0</v>
      </c>
      <c r="O29" s="56"/>
      <c r="P29" s="56">
        <f>Worksheet!AY31</f>
        <v>33896.76</v>
      </c>
      <c r="Q29" s="56"/>
      <c r="R29" s="56">
        <f t="shared" si="0"/>
        <v>612.94000000000233</v>
      </c>
    </row>
    <row r="30" spans="1:18" x14ac:dyDescent="0.2">
      <c r="A30" s="7">
        <f>Worksheet!A32</f>
        <v>472</v>
      </c>
      <c r="B30" s="48" t="str">
        <f>Worksheet!B32</f>
        <v>Ballard</v>
      </c>
      <c r="D30" s="56">
        <f>Worksheet!AF32</f>
        <v>95843.98</v>
      </c>
      <c r="E30" s="56"/>
      <c r="F30" s="56">
        <f>Worksheet!AG32</f>
        <v>0</v>
      </c>
      <c r="G30" s="56"/>
      <c r="H30" s="56">
        <f>Worksheet!AH32</f>
        <v>95843.98</v>
      </c>
      <c r="I30" s="56"/>
      <c r="J30" s="56">
        <f>Worksheet!AH32-Worksheet!U32</f>
        <v>5163.9799999999959</v>
      </c>
      <c r="K30" s="11"/>
      <c r="L30" s="56">
        <f>Worksheet!AW32</f>
        <v>103296.32000000001</v>
      </c>
      <c r="M30" s="56"/>
      <c r="N30" s="56">
        <f>Worksheet!AX32</f>
        <v>0</v>
      </c>
      <c r="O30" s="56"/>
      <c r="P30" s="56">
        <f>Worksheet!AY32</f>
        <v>103296.32000000001</v>
      </c>
      <c r="Q30" s="56"/>
      <c r="R30" s="56">
        <f t="shared" si="0"/>
        <v>7452.3400000000111</v>
      </c>
    </row>
    <row r="31" spans="1:18" x14ac:dyDescent="0.2">
      <c r="A31" s="7">
        <f>Worksheet!A33</f>
        <v>504</v>
      </c>
      <c r="B31" s="57" t="str">
        <f>Worksheet!B33</f>
        <v>Battle Creek-Ida Grove</v>
      </c>
      <c r="C31" s="11"/>
      <c r="D31" s="58">
        <f>Worksheet!AF33</f>
        <v>42598.92</v>
      </c>
      <c r="E31" s="58"/>
      <c r="F31" s="58">
        <f>Worksheet!AG33</f>
        <v>0</v>
      </c>
      <c r="G31" s="58"/>
      <c r="H31" s="58">
        <f>Worksheet!AH33</f>
        <v>42598.92</v>
      </c>
      <c r="I31" s="58"/>
      <c r="J31" s="58">
        <f>Worksheet!AH33-Worksheet!U33</f>
        <v>1707.9199999999983</v>
      </c>
      <c r="K31" s="11"/>
      <c r="L31" s="58">
        <f>Worksheet!AW33</f>
        <v>42527.99</v>
      </c>
      <c r="M31" s="58"/>
      <c r="N31" s="58">
        <f>Worksheet!AX33</f>
        <v>70.930000000000291</v>
      </c>
      <c r="O31" s="58"/>
      <c r="P31" s="58">
        <f>Worksheet!AY33</f>
        <v>42598.92</v>
      </c>
      <c r="Q31" s="58"/>
      <c r="R31" s="58">
        <f t="shared" si="0"/>
        <v>0</v>
      </c>
    </row>
    <row r="32" spans="1:18" x14ac:dyDescent="0.2">
      <c r="A32" s="7">
        <f>Worksheet!A34</f>
        <v>513</v>
      </c>
      <c r="B32" s="48" t="str">
        <f>Worksheet!B34</f>
        <v>Baxter</v>
      </c>
      <c r="D32" s="56">
        <f>Worksheet!AF34</f>
        <v>21646.69</v>
      </c>
      <c r="E32" s="56"/>
      <c r="F32" s="56">
        <f>Worksheet!AG34</f>
        <v>954.31000000000131</v>
      </c>
      <c r="G32" s="56"/>
      <c r="H32" s="56">
        <f>Worksheet!AH34</f>
        <v>22601</v>
      </c>
      <c r="I32" s="56"/>
      <c r="J32" s="56">
        <f>Worksheet!AH34-Worksheet!U34</f>
        <v>0</v>
      </c>
      <c r="K32" s="11"/>
      <c r="L32" s="56">
        <f>Worksheet!AW34</f>
        <v>25484.26</v>
      </c>
      <c r="M32" s="56"/>
      <c r="N32" s="56">
        <f>Worksheet!AX34</f>
        <v>0</v>
      </c>
      <c r="O32" s="56"/>
      <c r="P32" s="56">
        <f>Worksheet!AY34</f>
        <v>25484.26</v>
      </c>
      <c r="Q32" s="56"/>
      <c r="R32" s="56">
        <f t="shared" si="0"/>
        <v>2883.2599999999984</v>
      </c>
    </row>
    <row r="33" spans="1:18" x14ac:dyDescent="0.2">
      <c r="A33" s="7">
        <f>Worksheet!A35</f>
        <v>549</v>
      </c>
      <c r="B33" s="48" t="str">
        <f>Worksheet!B35</f>
        <v>Bedford</v>
      </c>
      <c r="D33" s="56">
        <f>Worksheet!AF35</f>
        <v>33351.360000000001</v>
      </c>
      <c r="E33" s="56"/>
      <c r="F33" s="56">
        <f>Worksheet!AG35</f>
        <v>59.639999999999418</v>
      </c>
      <c r="G33" s="56"/>
      <c r="H33" s="56">
        <f>Worksheet!AH35</f>
        <v>33411</v>
      </c>
      <c r="I33" s="56"/>
      <c r="J33" s="56">
        <f>Worksheet!AH35-Worksheet!U35</f>
        <v>0</v>
      </c>
      <c r="K33" s="11"/>
      <c r="L33" s="56">
        <f>Worksheet!AW35</f>
        <v>31796.42</v>
      </c>
      <c r="M33" s="56"/>
      <c r="N33" s="56">
        <f>Worksheet!AX35</f>
        <v>1554.9400000000023</v>
      </c>
      <c r="O33" s="56"/>
      <c r="P33" s="56">
        <f>Worksheet!AY35</f>
        <v>33351.360000000001</v>
      </c>
      <c r="Q33" s="56"/>
      <c r="R33" s="56">
        <f t="shared" si="0"/>
        <v>-59.639999999999418</v>
      </c>
    </row>
    <row r="34" spans="1:18" x14ac:dyDescent="0.2">
      <c r="A34" s="7">
        <f>Worksheet!A36</f>
        <v>576</v>
      </c>
      <c r="B34" s="48" t="str">
        <f>Worksheet!B36</f>
        <v>Belle Plaine</v>
      </c>
      <c r="D34" s="56">
        <f>Worksheet!AF36</f>
        <v>30139.42</v>
      </c>
      <c r="E34" s="56"/>
      <c r="F34" s="56">
        <f>Worksheet!AG36</f>
        <v>0</v>
      </c>
      <c r="G34" s="56"/>
      <c r="H34" s="56">
        <f>Worksheet!AH36</f>
        <v>30139.42</v>
      </c>
      <c r="I34" s="56"/>
      <c r="J34" s="56">
        <f>Worksheet!AH36-Worksheet!U36</f>
        <v>813.41999999999825</v>
      </c>
      <c r="K34" s="11"/>
      <c r="L34" s="56">
        <f>Worksheet!AW36</f>
        <v>32577.88</v>
      </c>
      <c r="M34" s="56"/>
      <c r="N34" s="56">
        <f>Worksheet!AX36</f>
        <v>0</v>
      </c>
      <c r="O34" s="56"/>
      <c r="P34" s="56">
        <f>Worksheet!AY36</f>
        <v>32577.88</v>
      </c>
      <c r="Q34" s="56"/>
      <c r="R34" s="56">
        <f t="shared" si="0"/>
        <v>2438.4600000000028</v>
      </c>
    </row>
    <row r="35" spans="1:18" x14ac:dyDescent="0.2">
      <c r="A35" s="7">
        <f>Worksheet!A37</f>
        <v>585</v>
      </c>
      <c r="B35" s="48" t="str">
        <f>Worksheet!B37</f>
        <v>Bellevue</v>
      </c>
      <c r="D35" s="56">
        <f>Worksheet!AF37</f>
        <v>31756.31</v>
      </c>
      <c r="E35" s="56"/>
      <c r="F35" s="56">
        <f>Worksheet!AG37</f>
        <v>0</v>
      </c>
      <c r="G35" s="56"/>
      <c r="H35" s="56">
        <f>Worksheet!AH37</f>
        <v>31756.31</v>
      </c>
      <c r="I35" s="56"/>
      <c r="J35" s="56">
        <f>Worksheet!AH37-Worksheet!U37</f>
        <v>1476.3100000000013</v>
      </c>
      <c r="K35" s="11"/>
      <c r="L35" s="56">
        <f>Worksheet!AW37</f>
        <v>31921.7</v>
      </c>
      <c r="M35" s="56"/>
      <c r="N35" s="56">
        <f>Worksheet!AX37</f>
        <v>0</v>
      </c>
      <c r="O35" s="56"/>
      <c r="P35" s="56">
        <f>Worksheet!AY37</f>
        <v>31921.7</v>
      </c>
      <c r="Q35" s="56"/>
      <c r="R35" s="56">
        <f t="shared" si="0"/>
        <v>165.38999999999942</v>
      </c>
    </row>
    <row r="36" spans="1:18" x14ac:dyDescent="0.2">
      <c r="A36" s="7">
        <f>Worksheet!A38</f>
        <v>594</v>
      </c>
      <c r="B36" s="57" t="str">
        <f>Worksheet!B38</f>
        <v>Belmond-Klemme</v>
      </c>
      <c r="C36" s="11"/>
      <c r="D36" s="58">
        <f>Worksheet!AF38</f>
        <v>50706.720000000001</v>
      </c>
      <c r="E36" s="58"/>
      <c r="F36" s="58">
        <f>Worksheet!AG38</f>
        <v>0</v>
      </c>
      <c r="G36" s="58"/>
      <c r="H36" s="58">
        <f>Worksheet!AH38</f>
        <v>50706.720000000001</v>
      </c>
      <c r="I36" s="58"/>
      <c r="J36" s="58">
        <f>Worksheet!AH38-Worksheet!U38</f>
        <v>3448.7200000000012</v>
      </c>
      <c r="K36" s="11"/>
      <c r="L36" s="58">
        <f>Worksheet!AW38</f>
        <v>53153.46</v>
      </c>
      <c r="M36" s="58"/>
      <c r="N36" s="58">
        <f>Worksheet!AX38</f>
        <v>0</v>
      </c>
      <c r="O36" s="58"/>
      <c r="P36" s="58">
        <f>Worksheet!AY38</f>
        <v>53153.46</v>
      </c>
      <c r="Q36" s="58"/>
      <c r="R36" s="58">
        <f t="shared" si="0"/>
        <v>2446.739999999998</v>
      </c>
    </row>
    <row r="37" spans="1:18" x14ac:dyDescent="0.2">
      <c r="A37" s="7">
        <f>Worksheet!A39</f>
        <v>603</v>
      </c>
      <c r="B37" s="48" t="str">
        <f>Worksheet!B39</f>
        <v>Bennett</v>
      </c>
      <c r="D37" s="56">
        <f>Worksheet!AF39</f>
        <v>11930.52</v>
      </c>
      <c r="E37" s="56"/>
      <c r="F37" s="56">
        <f>Worksheet!AG39</f>
        <v>0</v>
      </c>
      <c r="G37" s="56"/>
      <c r="H37" s="56">
        <f>Worksheet!AH39</f>
        <v>11930.52</v>
      </c>
      <c r="I37" s="56"/>
      <c r="J37" s="56">
        <f>Worksheet!AH39-Worksheet!U39</f>
        <v>849.52000000000044</v>
      </c>
      <c r="K37" s="11"/>
      <c r="L37" s="56">
        <f>Worksheet!AW39</f>
        <v>11956.37</v>
      </c>
      <c r="M37" s="56"/>
      <c r="N37" s="56">
        <f>Worksheet!AX39</f>
        <v>0</v>
      </c>
      <c r="O37" s="56"/>
      <c r="P37" s="56">
        <f>Worksheet!AY39</f>
        <v>11956.37</v>
      </c>
      <c r="Q37" s="56"/>
      <c r="R37" s="56">
        <f t="shared" si="0"/>
        <v>25.850000000000364</v>
      </c>
    </row>
    <row r="38" spans="1:18" x14ac:dyDescent="0.2">
      <c r="A38" s="7">
        <f>Worksheet!A40</f>
        <v>609</v>
      </c>
      <c r="B38" s="48" t="str">
        <f>Worksheet!B40</f>
        <v>Benton</v>
      </c>
      <c r="D38" s="56">
        <f>Worksheet!AF40</f>
        <v>80107.839999999997</v>
      </c>
      <c r="E38" s="56"/>
      <c r="F38" s="56">
        <f>Worksheet!AG40</f>
        <v>0</v>
      </c>
      <c r="G38" s="56"/>
      <c r="H38" s="56">
        <f>Worksheet!AH40</f>
        <v>80107.839999999997</v>
      </c>
      <c r="I38" s="56"/>
      <c r="J38" s="56">
        <f>Worksheet!AH40-Worksheet!U40</f>
        <v>1806.8399999999965</v>
      </c>
      <c r="K38" s="11"/>
      <c r="L38" s="56">
        <f>Worksheet!AW40</f>
        <v>83839.08</v>
      </c>
      <c r="M38" s="56"/>
      <c r="N38" s="56">
        <f>Worksheet!AX40</f>
        <v>0</v>
      </c>
      <c r="O38" s="56"/>
      <c r="P38" s="56">
        <f>Worksheet!AY40</f>
        <v>83839.08</v>
      </c>
      <c r="Q38" s="56"/>
      <c r="R38" s="56">
        <f t="shared" si="0"/>
        <v>3731.2400000000052</v>
      </c>
    </row>
    <row r="39" spans="1:18" x14ac:dyDescent="0.2">
      <c r="A39" s="7">
        <f>Worksheet!A41</f>
        <v>621</v>
      </c>
      <c r="B39" s="48" t="str">
        <f>Worksheet!B41</f>
        <v>Bettendorf</v>
      </c>
      <c r="D39" s="56">
        <f>Worksheet!AF41</f>
        <v>241331.97</v>
      </c>
      <c r="E39" s="56"/>
      <c r="F39" s="56">
        <f>Worksheet!AG41</f>
        <v>0</v>
      </c>
      <c r="G39" s="56"/>
      <c r="H39" s="56">
        <f>Worksheet!AH41</f>
        <v>241331.97</v>
      </c>
      <c r="I39" s="56"/>
      <c r="J39" s="56">
        <f>Worksheet!AH41-Worksheet!U41</f>
        <v>7095.9700000000012</v>
      </c>
      <c r="K39" s="11"/>
      <c r="L39" s="56">
        <f>Worksheet!AW41</f>
        <v>260584.08</v>
      </c>
      <c r="M39" s="56"/>
      <c r="N39" s="56">
        <f>Worksheet!AX41</f>
        <v>0</v>
      </c>
      <c r="O39" s="56"/>
      <c r="P39" s="56">
        <f>Worksheet!AY41</f>
        <v>260584.08</v>
      </c>
      <c r="Q39" s="56"/>
      <c r="R39" s="56">
        <f t="shared" si="0"/>
        <v>19252.109999999986</v>
      </c>
    </row>
    <row r="40" spans="1:18" x14ac:dyDescent="0.2">
      <c r="A40" s="7">
        <f>Worksheet!A42</f>
        <v>720</v>
      </c>
      <c r="B40" s="48" t="str">
        <f>Worksheet!B42</f>
        <v>Bondurant-Farrar</v>
      </c>
      <c r="D40" s="56">
        <f>Worksheet!AF42</f>
        <v>90480.72</v>
      </c>
      <c r="E40" s="56"/>
      <c r="F40" s="56">
        <f>Worksheet!AG42</f>
        <v>0</v>
      </c>
      <c r="G40" s="56"/>
      <c r="H40" s="56">
        <f>Worksheet!AH42</f>
        <v>90480.72</v>
      </c>
      <c r="I40" s="56"/>
      <c r="J40" s="56">
        <f>Worksheet!AH42-Worksheet!U42</f>
        <v>8228.7200000000012</v>
      </c>
      <c r="K40" s="11"/>
      <c r="L40" s="56">
        <f>Worksheet!AW42</f>
        <v>98501.32</v>
      </c>
      <c r="M40" s="56"/>
      <c r="N40" s="56">
        <f>Worksheet!AX42</f>
        <v>0</v>
      </c>
      <c r="O40" s="56"/>
      <c r="P40" s="56">
        <f>Worksheet!AY42</f>
        <v>98501.32</v>
      </c>
      <c r="Q40" s="56"/>
      <c r="R40" s="56">
        <f t="shared" si="0"/>
        <v>8020.6000000000058</v>
      </c>
    </row>
    <row r="41" spans="1:18" x14ac:dyDescent="0.2">
      <c r="A41" s="7">
        <f>Worksheet!A43</f>
        <v>729</v>
      </c>
      <c r="B41" s="57" t="str">
        <f>Worksheet!B43</f>
        <v>Boone</v>
      </c>
      <c r="C41" s="11"/>
      <c r="D41" s="58">
        <f>Worksheet!AF43</f>
        <v>135813.56</v>
      </c>
      <c r="E41" s="58"/>
      <c r="F41" s="58">
        <f>Worksheet!AG43</f>
        <v>0</v>
      </c>
      <c r="G41" s="58"/>
      <c r="H41" s="58">
        <f>Worksheet!AH43</f>
        <v>135813.56</v>
      </c>
      <c r="I41" s="58"/>
      <c r="J41" s="58">
        <f>Worksheet!AH43-Worksheet!U43</f>
        <v>4961.5599999999977</v>
      </c>
      <c r="K41" s="11"/>
      <c r="L41" s="58">
        <f>Worksheet!AW43</f>
        <v>141589.37</v>
      </c>
      <c r="M41" s="58"/>
      <c r="N41" s="58">
        <f>Worksheet!AX43</f>
        <v>0</v>
      </c>
      <c r="O41" s="58"/>
      <c r="P41" s="58">
        <f>Worksheet!AY43</f>
        <v>141589.37</v>
      </c>
      <c r="Q41" s="58"/>
      <c r="R41" s="58">
        <f t="shared" si="0"/>
        <v>5775.8099999999977</v>
      </c>
    </row>
    <row r="42" spans="1:18" x14ac:dyDescent="0.2">
      <c r="A42" s="7">
        <f>Worksheet!A44</f>
        <v>747</v>
      </c>
      <c r="B42" s="48" t="str">
        <f>Worksheet!B44</f>
        <v>Boyden-Hull</v>
      </c>
      <c r="D42" s="56">
        <f>Worksheet!AF44</f>
        <v>45004.08</v>
      </c>
      <c r="E42" s="56"/>
      <c r="F42" s="56">
        <f>Worksheet!AG44</f>
        <v>0</v>
      </c>
      <c r="G42" s="56"/>
      <c r="H42" s="56">
        <f>Worksheet!AH44</f>
        <v>45004.08</v>
      </c>
      <c r="I42" s="56"/>
      <c r="J42" s="56">
        <f>Worksheet!AH44-Worksheet!U44</f>
        <v>1728.0800000000017</v>
      </c>
      <c r="K42" s="11"/>
      <c r="L42" s="56">
        <f>Worksheet!AW44</f>
        <v>48352.27</v>
      </c>
      <c r="M42" s="56"/>
      <c r="N42" s="56">
        <f>Worksheet!AX44</f>
        <v>0</v>
      </c>
      <c r="O42" s="56"/>
      <c r="P42" s="56">
        <f>Worksheet!AY44</f>
        <v>48352.27</v>
      </c>
      <c r="Q42" s="56"/>
      <c r="R42" s="56">
        <f t="shared" si="0"/>
        <v>3348.1899999999951</v>
      </c>
    </row>
    <row r="43" spans="1:18" x14ac:dyDescent="0.2">
      <c r="A43" s="7">
        <f>Worksheet!A45</f>
        <v>1917</v>
      </c>
      <c r="B43" s="48" t="str">
        <f>Worksheet!B45</f>
        <v>Boyer Valley</v>
      </c>
      <c r="D43" s="56">
        <f>Worksheet!AF45</f>
        <v>30559.13</v>
      </c>
      <c r="E43" s="56"/>
      <c r="F43" s="56">
        <f>Worksheet!AG45</f>
        <v>0</v>
      </c>
      <c r="G43" s="56"/>
      <c r="H43" s="56">
        <f>Worksheet!AH45</f>
        <v>30559.13</v>
      </c>
      <c r="I43" s="56"/>
      <c r="J43" s="56">
        <f>Worksheet!AH45-Worksheet!U45</f>
        <v>1071.130000000001</v>
      </c>
      <c r="K43" s="11"/>
      <c r="L43" s="56">
        <f>Worksheet!AW45</f>
        <v>30370.01</v>
      </c>
      <c r="M43" s="56"/>
      <c r="N43" s="56">
        <f>Worksheet!AX45</f>
        <v>189.12000000000262</v>
      </c>
      <c r="O43" s="56"/>
      <c r="P43" s="56">
        <f>Worksheet!AY45</f>
        <v>30559.13</v>
      </c>
      <c r="Q43" s="56"/>
      <c r="R43" s="56">
        <f t="shared" si="0"/>
        <v>0</v>
      </c>
    </row>
    <row r="44" spans="1:18" x14ac:dyDescent="0.2">
      <c r="A44" s="7">
        <f>Worksheet!A46</f>
        <v>846</v>
      </c>
      <c r="B44" s="48" t="str">
        <f>Worksheet!B46</f>
        <v>Brooklyn-Guernsey-Malcom</v>
      </c>
      <c r="D44" s="56">
        <f>Worksheet!AF46</f>
        <v>31194.05</v>
      </c>
      <c r="E44" s="56"/>
      <c r="F44" s="56">
        <f>Worksheet!AG46</f>
        <v>0</v>
      </c>
      <c r="G44" s="56"/>
      <c r="H44" s="56">
        <f>Worksheet!AH46</f>
        <v>31194.05</v>
      </c>
      <c r="I44" s="56"/>
      <c r="J44" s="56">
        <f>Worksheet!AH46-Worksheet!U46</f>
        <v>361.04999999999927</v>
      </c>
      <c r="K44" s="11"/>
      <c r="L44" s="56">
        <f>Worksheet!AW46</f>
        <v>31563.78</v>
      </c>
      <c r="M44" s="56"/>
      <c r="N44" s="56">
        <f>Worksheet!AX46</f>
        <v>0</v>
      </c>
      <c r="O44" s="56"/>
      <c r="P44" s="56">
        <f>Worksheet!AY46</f>
        <v>31563.78</v>
      </c>
      <c r="Q44" s="56"/>
      <c r="R44" s="56">
        <f t="shared" si="0"/>
        <v>369.72999999999956</v>
      </c>
    </row>
    <row r="45" spans="1:18" x14ac:dyDescent="0.2">
      <c r="A45" s="7">
        <f>Worksheet!A47</f>
        <v>882</v>
      </c>
      <c r="B45" s="48" t="str">
        <f>Worksheet!B47</f>
        <v>Burlington</v>
      </c>
      <c r="D45" s="56">
        <f>Worksheet!AF47</f>
        <v>339554.79</v>
      </c>
      <c r="E45" s="56"/>
      <c r="F45" s="56">
        <f>Worksheet!AG47</f>
        <v>0</v>
      </c>
      <c r="G45" s="56"/>
      <c r="H45" s="56">
        <f>Worksheet!AH47</f>
        <v>339554.79</v>
      </c>
      <c r="I45" s="56"/>
      <c r="J45" s="56">
        <f>Worksheet!AH47-Worksheet!U47</f>
        <v>19135.789999999979</v>
      </c>
      <c r="K45" s="11"/>
      <c r="L45" s="56">
        <f>Worksheet!AW47</f>
        <v>347162.37</v>
      </c>
      <c r="M45" s="56"/>
      <c r="N45" s="56">
        <f>Worksheet!AX47</f>
        <v>0</v>
      </c>
      <c r="O45" s="56"/>
      <c r="P45" s="56">
        <f>Worksheet!AY47</f>
        <v>347162.37</v>
      </c>
      <c r="Q45" s="56"/>
      <c r="R45" s="56">
        <f t="shared" si="0"/>
        <v>7607.5800000000163</v>
      </c>
    </row>
    <row r="46" spans="1:18" x14ac:dyDescent="0.2">
      <c r="A46" s="7">
        <f>Worksheet!A48</f>
        <v>916</v>
      </c>
      <c r="B46" s="57" t="str">
        <f>Worksheet!B48</f>
        <v>CAL</v>
      </c>
      <c r="C46" s="11"/>
      <c r="D46" s="58">
        <f>Worksheet!AF48</f>
        <v>18953.03</v>
      </c>
      <c r="E46" s="58"/>
      <c r="F46" s="58">
        <f>Worksheet!AG48</f>
        <v>0</v>
      </c>
      <c r="G46" s="58"/>
      <c r="H46" s="58">
        <f>Worksheet!AH48</f>
        <v>18953.03</v>
      </c>
      <c r="I46" s="58"/>
      <c r="J46" s="58">
        <f>Worksheet!AH48-Worksheet!U48</f>
        <v>590.02999999999884</v>
      </c>
      <c r="K46" s="11"/>
      <c r="L46" s="58">
        <f>Worksheet!AW48</f>
        <v>19371.23</v>
      </c>
      <c r="M46" s="58"/>
      <c r="N46" s="58">
        <f>Worksheet!AX48</f>
        <v>0</v>
      </c>
      <c r="O46" s="58"/>
      <c r="P46" s="58">
        <f>Worksheet!AY48</f>
        <v>19371.23</v>
      </c>
      <c r="Q46" s="58"/>
      <c r="R46" s="58">
        <f t="shared" si="0"/>
        <v>418.20000000000073</v>
      </c>
    </row>
    <row r="47" spans="1:18" x14ac:dyDescent="0.2">
      <c r="A47" s="7">
        <f>Worksheet!A49</f>
        <v>914</v>
      </c>
      <c r="B47" s="48" t="str">
        <f>Worksheet!B49</f>
        <v>CAM</v>
      </c>
      <c r="D47" s="56">
        <f>Worksheet!AF49</f>
        <v>26316.03</v>
      </c>
      <c r="E47" s="56"/>
      <c r="F47" s="56">
        <f>Worksheet!AG49</f>
        <v>0</v>
      </c>
      <c r="G47" s="56"/>
      <c r="H47" s="56">
        <f>Worksheet!AH49</f>
        <v>26316.03</v>
      </c>
      <c r="I47" s="56"/>
      <c r="J47" s="56">
        <f>Worksheet!AH49-Worksheet!U49</f>
        <v>1525.0299999999988</v>
      </c>
      <c r="K47" s="11"/>
      <c r="L47" s="56">
        <f>Worksheet!AW49</f>
        <v>25714.09</v>
      </c>
      <c r="M47" s="56"/>
      <c r="N47" s="56">
        <f>Worksheet!AX49</f>
        <v>601.93999999999869</v>
      </c>
      <c r="O47" s="56"/>
      <c r="P47" s="56">
        <f>Worksheet!AY49</f>
        <v>26316.03</v>
      </c>
      <c r="Q47" s="56"/>
      <c r="R47" s="56">
        <f t="shared" si="0"/>
        <v>0</v>
      </c>
    </row>
    <row r="48" spans="1:18" x14ac:dyDescent="0.2">
      <c r="A48" s="7">
        <f>Worksheet!A50</f>
        <v>918</v>
      </c>
      <c r="B48" s="48" t="str">
        <f>Worksheet!B50</f>
        <v>Calamus-Wheatland</v>
      </c>
      <c r="D48" s="56">
        <f>Worksheet!AF50</f>
        <v>31998.2</v>
      </c>
      <c r="E48" s="56"/>
      <c r="F48" s="56">
        <f>Worksheet!AG50</f>
        <v>0</v>
      </c>
      <c r="G48" s="56"/>
      <c r="H48" s="56">
        <f>Worksheet!AH50</f>
        <v>31998.2</v>
      </c>
      <c r="I48" s="56"/>
      <c r="J48" s="56">
        <f>Worksheet!AH50-Worksheet!U50</f>
        <v>2121.2000000000007</v>
      </c>
      <c r="K48" s="11"/>
      <c r="L48" s="56">
        <f>Worksheet!AW50</f>
        <v>30072.42</v>
      </c>
      <c r="M48" s="56"/>
      <c r="N48" s="56">
        <f>Worksheet!AX50</f>
        <v>1925.7800000000025</v>
      </c>
      <c r="O48" s="56"/>
      <c r="P48" s="56">
        <f>Worksheet!AY50</f>
        <v>31998.2</v>
      </c>
      <c r="Q48" s="56"/>
      <c r="R48" s="56">
        <f t="shared" si="0"/>
        <v>0</v>
      </c>
    </row>
    <row r="49" spans="1:18" x14ac:dyDescent="0.2">
      <c r="A49" s="7">
        <f>Worksheet!A51</f>
        <v>936</v>
      </c>
      <c r="B49" s="48" t="str">
        <f>Worksheet!B51</f>
        <v>Camanche</v>
      </c>
      <c r="D49" s="56">
        <f>Worksheet!AF51</f>
        <v>61346.28</v>
      </c>
      <c r="E49" s="56"/>
      <c r="F49" s="56">
        <f>Worksheet!AG51</f>
        <v>0</v>
      </c>
      <c r="G49" s="56"/>
      <c r="H49" s="56">
        <f>Worksheet!AH51</f>
        <v>61346.28</v>
      </c>
      <c r="I49" s="56"/>
      <c r="J49" s="56">
        <f>Worksheet!AH51-Worksheet!U51</f>
        <v>813.27999999999884</v>
      </c>
      <c r="K49" s="11"/>
      <c r="L49" s="56">
        <f>Worksheet!AW51</f>
        <v>64917.7</v>
      </c>
      <c r="M49" s="56"/>
      <c r="N49" s="56">
        <f>Worksheet!AX51</f>
        <v>0</v>
      </c>
      <c r="O49" s="56"/>
      <c r="P49" s="56">
        <f>Worksheet!AY51</f>
        <v>64917.7</v>
      </c>
      <c r="Q49" s="56"/>
      <c r="R49" s="56">
        <f t="shared" si="0"/>
        <v>3571.4199999999983</v>
      </c>
    </row>
    <row r="50" spans="1:18" x14ac:dyDescent="0.2">
      <c r="A50" s="7">
        <f>Worksheet!A52</f>
        <v>977</v>
      </c>
      <c r="B50" s="48" t="str">
        <f>Worksheet!B52</f>
        <v>Cardinal</v>
      </c>
      <c r="D50" s="56">
        <f>Worksheet!AF52</f>
        <v>41629.1</v>
      </c>
      <c r="E50" s="56"/>
      <c r="F50" s="56">
        <f>Worksheet!AG52</f>
        <v>70.900000000001455</v>
      </c>
      <c r="G50" s="56"/>
      <c r="H50" s="56">
        <f>Worksheet!AH52</f>
        <v>41700</v>
      </c>
      <c r="I50" s="56"/>
      <c r="J50" s="56">
        <f>Worksheet!AH52-Worksheet!U52</f>
        <v>0</v>
      </c>
      <c r="K50" s="11"/>
      <c r="L50" s="56">
        <f>Worksheet!AW52</f>
        <v>44286.67</v>
      </c>
      <c r="M50" s="56"/>
      <c r="N50" s="56">
        <f>Worksheet!AX52</f>
        <v>0</v>
      </c>
      <c r="O50" s="56"/>
      <c r="P50" s="56">
        <f>Worksheet!AY52</f>
        <v>44286.67</v>
      </c>
      <c r="Q50" s="56"/>
      <c r="R50" s="56">
        <f t="shared" si="0"/>
        <v>2586.6699999999983</v>
      </c>
    </row>
    <row r="51" spans="1:18" x14ac:dyDescent="0.2">
      <c r="A51" s="7">
        <f>Worksheet!A53</f>
        <v>981</v>
      </c>
      <c r="B51" s="57" t="str">
        <f>Worksheet!B53</f>
        <v>Carlisle</v>
      </c>
      <c r="C51" s="11"/>
      <c r="D51" s="58">
        <f>Worksheet!AF53</f>
        <v>113279.07</v>
      </c>
      <c r="E51" s="58"/>
      <c r="F51" s="58">
        <f>Worksheet!AG53</f>
        <v>0</v>
      </c>
      <c r="G51" s="58"/>
      <c r="H51" s="58">
        <f>Worksheet!AH53</f>
        <v>113279.07</v>
      </c>
      <c r="I51" s="58"/>
      <c r="J51" s="58">
        <f>Worksheet!AH53-Worksheet!U53</f>
        <v>4862.070000000007</v>
      </c>
      <c r="K51" s="11"/>
      <c r="L51" s="58">
        <f>Worksheet!AW53</f>
        <v>118984.08</v>
      </c>
      <c r="M51" s="58"/>
      <c r="N51" s="58">
        <f>Worksheet!AX53</f>
        <v>0</v>
      </c>
      <c r="O51" s="58"/>
      <c r="P51" s="58">
        <f>Worksheet!AY53</f>
        <v>118984.08</v>
      </c>
      <c r="Q51" s="58"/>
      <c r="R51" s="58">
        <f t="shared" si="0"/>
        <v>5705.0099999999948</v>
      </c>
    </row>
    <row r="52" spans="1:18" x14ac:dyDescent="0.2">
      <c r="A52" s="7">
        <f>Worksheet!A54</f>
        <v>999</v>
      </c>
      <c r="B52" s="48" t="str">
        <f>Worksheet!B54</f>
        <v>Carroll</v>
      </c>
      <c r="D52" s="56">
        <f>Worksheet!AF54</f>
        <v>101311.67</v>
      </c>
      <c r="E52" s="56"/>
      <c r="F52" s="56">
        <f>Worksheet!AG54</f>
        <v>0</v>
      </c>
      <c r="G52" s="56"/>
      <c r="H52" s="56">
        <f>Worksheet!AH54</f>
        <v>101311.67</v>
      </c>
      <c r="I52" s="56"/>
      <c r="J52" s="56">
        <f>Worksheet!AH54-Worksheet!U54</f>
        <v>2663.6699999999983</v>
      </c>
      <c r="K52" s="11"/>
      <c r="L52" s="56">
        <f>Worksheet!AW54</f>
        <v>103764.52</v>
      </c>
      <c r="M52" s="56"/>
      <c r="N52" s="56">
        <f>Worksheet!AX54</f>
        <v>0</v>
      </c>
      <c r="O52" s="56"/>
      <c r="P52" s="56">
        <f>Worksheet!AY54</f>
        <v>103764.52</v>
      </c>
      <c r="Q52" s="56"/>
      <c r="R52" s="56">
        <f t="shared" si="0"/>
        <v>2452.8500000000058</v>
      </c>
    </row>
    <row r="53" spans="1:18" x14ac:dyDescent="0.2">
      <c r="A53" s="7">
        <f>Worksheet!A55</f>
        <v>1044</v>
      </c>
      <c r="B53" s="48" t="str">
        <f>Worksheet!B55</f>
        <v>Cedar Falls</v>
      </c>
      <c r="D53" s="56">
        <f>Worksheet!AF55</f>
        <v>302392.65999999997</v>
      </c>
      <c r="E53" s="56"/>
      <c r="F53" s="56">
        <f>Worksheet!AG55</f>
        <v>0</v>
      </c>
      <c r="G53" s="56"/>
      <c r="H53" s="56">
        <f>Worksheet!AH55</f>
        <v>302392.65999999997</v>
      </c>
      <c r="I53" s="56"/>
      <c r="J53" s="56">
        <f>Worksheet!AH55-Worksheet!U55</f>
        <v>17229.659999999974</v>
      </c>
      <c r="K53" s="11"/>
      <c r="L53" s="56">
        <f>Worksheet!AW55</f>
        <v>331473.09999999998</v>
      </c>
      <c r="M53" s="56"/>
      <c r="N53" s="56">
        <f>Worksheet!AX55</f>
        <v>0</v>
      </c>
      <c r="O53" s="56"/>
      <c r="P53" s="56">
        <f>Worksheet!AY55</f>
        <v>331473.09999999998</v>
      </c>
      <c r="Q53" s="56"/>
      <c r="R53" s="56">
        <f t="shared" si="0"/>
        <v>29080.440000000002</v>
      </c>
    </row>
    <row r="54" spans="1:18" x14ac:dyDescent="0.2">
      <c r="A54" s="7">
        <f>Worksheet!A56</f>
        <v>1053</v>
      </c>
      <c r="B54" s="48" t="str">
        <f>Worksheet!B56</f>
        <v>Cedar Rapids</v>
      </c>
      <c r="D54" s="56">
        <f>Worksheet!AF56</f>
        <v>1132940.8400000001</v>
      </c>
      <c r="E54" s="56"/>
      <c r="F54" s="56">
        <f>Worksheet!AG56</f>
        <v>0</v>
      </c>
      <c r="G54" s="56"/>
      <c r="H54" s="56">
        <f>Worksheet!AH56</f>
        <v>1132940.8400000001</v>
      </c>
      <c r="I54" s="56"/>
      <c r="J54" s="56">
        <f>Worksheet!AH56-Worksheet!U56</f>
        <v>34175.840000000084</v>
      </c>
      <c r="K54" s="11"/>
      <c r="L54" s="56">
        <f>Worksheet!AW56</f>
        <v>1187948.28</v>
      </c>
      <c r="M54" s="56"/>
      <c r="N54" s="56">
        <f>Worksheet!AX56</f>
        <v>0</v>
      </c>
      <c r="O54" s="56"/>
      <c r="P54" s="56">
        <f>Worksheet!AY56</f>
        <v>1187948.28</v>
      </c>
      <c r="Q54" s="56"/>
      <c r="R54" s="56">
        <f t="shared" si="0"/>
        <v>55007.439999999944</v>
      </c>
    </row>
    <row r="55" spans="1:18" x14ac:dyDescent="0.2">
      <c r="A55" s="7">
        <f>Worksheet!A57</f>
        <v>1062</v>
      </c>
      <c r="B55" s="48" t="str">
        <f>Worksheet!B57</f>
        <v>Center Point-Urbana</v>
      </c>
      <c r="D55" s="56">
        <f>Worksheet!AF57</f>
        <v>79754.33</v>
      </c>
      <c r="E55" s="56"/>
      <c r="F55" s="56">
        <f>Worksheet!AG57</f>
        <v>0</v>
      </c>
      <c r="G55" s="56"/>
      <c r="H55" s="56">
        <f>Worksheet!AH57</f>
        <v>79754.33</v>
      </c>
      <c r="I55" s="56"/>
      <c r="J55" s="56">
        <f>Worksheet!AH57-Worksheet!U57</f>
        <v>3754.3300000000017</v>
      </c>
      <c r="K55" s="11"/>
      <c r="L55" s="56">
        <f>Worksheet!AW57</f>
        <v>84247.37</v>
      </c>
      <c r="M55" s="56"/>
      <c r="N55" s="56">
        <f>Worksheet!AX57</f>
        <v>0</v>
      </c>
      <c r="O55" s="56"/>
      <c r="P55" s="56">
        <f>Worksheet!AY57</f>
        <v>84247.37</v>
      </c>
      <c r="Q55" s="56"/>
      <c r="R55" s="56">
        <f t="shared" si="0"/>
        <v>4493.0399999999936</v>
      </c>
    </row>
    <row r="56" spans="1:18" x14ac:dyDescent="0.2">
      <c r="A56" s="7">
        <f>Worksheet!A58</f>
        <v>1071</v>
      </c>
      <c r="B56" s="57" t="str">
        <f>Worksheet!B58</f>
        <v>Centerville</v>
      </c>
      <c r="C56" s="11"/>
      <c r="D56" s="58">
        <f>Worksheet!AF58</f>
        <v>90082.11</v>
      </c>
      <c r="E56" s="58"/>
      <c r="F56" s="58">
        <f>Worksheet!AG58</f>
        <v>0</v>
      </c>
      <c r="G56" s="58"/>
      <c r="H56" s="58">
        <f>Worksheet!AH58</f>
        <v>90082.11</v>
      </c>
      <c r="I56" s="58"/>
      <c r="J56" s="58">
        <f>Worksheet!AH58-Worksheet!U58</f>
        <v>2894.1100000000006</v>
      </c>
      <c r="K56" s="11"/>
      <c r="L56" s="58">
        <f>Worksheet!AW58</f>
        <v>91904.26</v>
      </c>
      <c r="M56" s="58"/>
      <c r="N56" s="58">
        <f>Worksheet!AX58</f>
        <v>0</v>
      </c>
      <c r="O56" s="58"/>
      <c r="P56" s="58">
        <f>Worksheet!AY58</f>
        <v>91904.26</v>
      </c>
      <c r="Q56" s="58"/>
      <c r="R56" s="58">
        <f t="shared" si="0"/>
        <v>1822.1499999999942</v>
      </c>
    </row>
    <row r="57" spans="1:18" x14ac:dyDescent="0.2">
      <c r="A57" s="7">
        <f>Worksheet!A59</f>
        <v>1080</v>
      </c>
      <c r="B57" s="48" t="str">
        <f>Worksheet!B59</f>
        <v>Central</v>
      </c>
      <c r="D57" s="56">
        <f>Worksheet!AF59</f>
        <v>26281.81</v>
      </c>
      <c r="E57" s="56"/>
      <c r="F57" s="56">
        <f>Worksheet!AG59</f>
        <v>0</v>
      </c>
      <c r="G57" s="56"/>
      <c r="H57" s="56">
        <f>Worksheet!AH59</f>
        <v>26281.81</v>
      </c>
      <c r="I57" s="56"/>
      <c r="J57" s="56">
        <f>Worksheet!AH59-Worksheet!U59</f>
        <v>852.81000000000131</v>
      </c>
      <c r="K57" s="11"/>
      <c r="L57" s="56">
        <f>Worksheet!AW59</f>
        <v>26641.74</v>
      </c>
      <c r="M57" s="56"/>
      <c r="N57" s="56">
        <f>Worksheet!AX59</f>
        <v>0</v>
      </c>
      <c r="O57" s="56"/>
      <c r="P57" s="56">
        <f>Worksheet!AY59</f>
        <v>26641.74</v>
      </c>
      <c r="Q57" s="56"/>
      <c r="R57" s="56">
        <f t="shared" si="0"/>
        <v>359.93000000000029</v>
      </c>
    </row>
    <row r="58" spans="1:18" x14ac:dyDescent="0.2">
      <c r="A58" s="7">
        <f>Worksheet!A60</f>
        <v>1089</v>
      </c>
      <c r="B58" s="48" t="str">
        <f>Worksheet!B60</f>
        <v>Central City</v>
      </c>
      <c r="D58" s="56">
        <f>Worksheet!AF60</f>
        <v>31651.07</v>
      </c>
      <c r="E58" s="56"/>
      <c r="F58" s="56">
        <f>Worksheet!AG60</f>
        <v>0</v>
      </c>
      <c r="G58" s="56"/>
      <c r="H58" s="56">
        <f>Worksheet!AH60</f>
        <v>31651.07</v>
      </c>
      <c r="I58" s="56"/>
      <c r="J58" s="56">
        <f>Worksheet!AH60-Worksheet!U60</f>
        <v>1813.0699999999997</v>
      </c>
      <c r="K58" s="11"/>
      <c r="L58" s="56">
        <f>Worksheet!AW60</f>
        <v>32298.03</v>
      </c>
      <c r="M58" s="56"/>
      <c r="N58" s="56">
        <f>Worksheet!AX60</f>
        <v>0</v>
      </c>
      <c r="O58" s="56"/>
      <c r="P58" s="56">
        <f>Worksheet!AY60</f>
        <v>32298.03</v>
      </c>
      <c r="Q58" s="56"/>
      <c r="R58" s="56">
        <f t="shared" si="0"/>
        <v>646.95999999999913</v>
      </c>
    </row>
    <row r="59" spans="1:18" x14ac:dyDescent="0.2">
      <c r="A59" s="7">
        <f>Worksheet!A61</f>
        <v>1082</v>
      </c>
      <c r="B59" s="48" t="str">
        <f>Worksheet!B61</f>
        <v>Central Clinton</v>
      </c>
      <c r="D59" s="56">
        <f>Worksheet!AF61</f>
        <v>82829.570000000007</v>
      </c>
      <c r="E59" s="56"/>
      <c r="F59" s="56">
        <f>Worksheet!AG61</f>
        <v>0</v>
      </c>
      <c r="G59" s="56"/>
      <c r="H59" s="56">
        <f>Worksheet!AH61</f>
        <v>82829.570000000007</v>
      </c>
      <c r="I59" s="56"/>
      <c r="J59" s="56">
        <f>Worksheet!AH61-Worksheet!U61</f>
        <v>1843.570000000007</v>
      </c>
      <c r="K59" s="11"/>
      <c r="L59" s="56">
        <f>Worksheet!AW61</f>
        <v>89879.53</v>
      </c>
      <c r="M59" s="56"/>
      <c r="N59" s="56">
        <f>Worksheet!AX61</f>
        <v>0</v>
      </c>
      <c r="O59" s="56"/>
      <c r="P59" s="56">
        <f>Worksheet!AY61</f>
        <v>89879.53</v>
      </c>
      <c r="Q59" s="56"/>
      <c r="R59" s="56">
        <f t="shared" si="0"/>
        <v>7049.9599999999919</v>
      </c>
    </row>
    <row r="60" spans="1:18" x14ac:dyDescent="0.2">
      <c r="A60" s="7">
        <f>Worksheet!A62</f>
        <v>1093</v>
      </c>
      <c r="B60" s="48" t="str">
        <f>Worksheet!B62</f>
        <v>Central Decatur</v>
      </c>
      <c r="D60" s="56">
        <f>Worksheet!AF62</f>
        <v>51111.75</v>
      </c>
      <c r="E60" s="56"/>
      <c r="F60" s="56">
        <f>Worksheet!AG62</f>
        <v>0</v>
      </c>
      <c r="G60" s="56"/>
      <c r="H60" s="56">
        <f>Worksheet!AH62</f>
        <v>51111.75</v>
      </c>
      <c r="I60" s="56"/>
      <c r="J60" s="56">
        <f>Worksheet!AH62-Worksheet!U62</f>
        <v>2765.75</v>
      </c>
      <c r="K60" s="11"/>
      <c r="L60" s="56">
        <f>Worksheet!AW62</f>
        <v>50564.59</v>
      </c>
      <c r="M60" s="56"/>
      <c r="N60" s="56">
        <f>Worksheet!AX62</f>
        <v>547.16000000000349</v>
      </c>
      <c r="O60" s="56"/>
      <c r="P60" s="56">
        <f>Worksheet!AY62</f>
        <v>51111.75</v>
      </c>
      <c r="Q60" s="56"/>
      <c r="R60" s="56">
        <f t="shared" si="0"/>
        <v>0</v>
      </c>
    </row>
    <row r="61" spans="1:18" x14ac:dyDescent="0.2">
      <c r="A61" s="7">
        <f>Worksheet!A63</f>
        <v>1079</v>
      </c>
      <c r="B61" s="57" t="str">
        <f>Worksheet!B63</f>
        <v>Central Lee</v>
      </c>
      <c r="C61" s="11"/>
      <c r="D61" s="58">
        <f>Worksheet!AF63</f>
        <v>50905.16</v>
      </c>
      <c r="E61" s="58"/>
      <c r="F61" s="58">
        <f>Worksheet!AG63</f>
        <v>0</v>
      </c>
      <c r="G61" s="58"/>
      <c r="H61" s="58">
        <f>Worksheet!AH63</f>
        <v>50905.16</v>
      </c>
      <c r="I61" s="58"/>
      <c r="J61" s="58">
        <f>Worksheet!AH63-Worksheet!U63</f>
        <v>3295.1600000000035</v>
      </c>
      <c r="K61" s="11"/>
      <c r="L61" s="58">
        <f>Worksheet!AW63</f>
        <v>47959.24</v>
      </c>
      <c r="M61" s="58"/>
      <c r="N61" s="58">
        <f>Worksheet!AX63</f>
        <v>2945.9200000000055</v>
      </c>
      <c r="O61" s="58"/>
      <c r="P61" s="58">
        <f>Worksheet!AY63</f>
        <v>50905.16</v>
      </c>
      <c r="Q61" s="58"/>
      <c r="R61" s="58">
        <f t="shared" si="0"/>
        <v>0</v>
      </c>
    </row>
    <row r="62" spans="1:18" x14ac:dyDescent="0.2">
      <c r="A62" s="7">
        <f>Worksheet!A64</f>
        <v>1095</v>
      </c>
      <c r="B62" s="48" t="str">
        <f>Worksheet!B64</f>
        <v>Central Lyon</v>
      </c>
      <c r="D62" s="56">
        <f>Worksheet!AF64</f>
        <v>38196.06</v>
      </c>
      <c r="E62" s="56"/>
      <c r="F62" s="56">
        <f>Worksheet!AG64</f>
        <v>0</v>
      </c>
      <c r="G62" s="56"/>
      <c r="H62" s="56">
        <f>Worksheet!AH64</f>
        <v>38196.06</v>
      </c>
      <c r="I62" s="56"/>
      <c r="J62" s="56">
        <f>Worksheet!AH64-Worksheet!U64</f>
        <v>830.05999999999767</v>
      </c>
      <c r="K62" s="11"/>
      <c r="L62" s="56">
        <f>Worksheet!AW64</f>
        <v>41120.300000000003</v>
      </c>
      <c r="M62" s="56"/>
      <c r="N62" s="56">
        <f>Worksheet!AX64</f>
        <v>0</v>
      </c>
      <c r="O62" s="56"/>
      <c r="P62" s="56">
        <f>Worksheet!AY64</f>
        <v>41120.300000000003</v>
      </c>
      <c r="Q62" s="56"/>
      <c r="R62" s="56">
        <f t="shared" si="0"/>
        <v>2924.2400000000052</v>
      </c>
    </row>
    <row r="63" spans="1:18" x14ac:dyDescent="0.2">
      <c r="A63" s="7">
        <f>Worksheet!A65</f>
        <v>4772</v>
      </c>
      <c r="B63" s="48" t="str">
        <f>Worksheet!B65</f>
        <v>Central Springs</v>
      </c>
      <c r="D63" s="56">
        <f>Worksheet!AF65</f>
        <v>49731.7</v>
      </c>
      <c r="E63" s="56"/>
      <c r="F63" s="56">
        <f>Worksheet!AG65</f>
        <v>0</v>
      </c>
      <c r="G63" s="56"/>
      <c r="H63" s="56">
        <f>Worksheet!AH65</f>
        <v>49731.7</v>
      </c>
      <c r="I63" s="56"/>
      <c r="J63" s="56">
        <f>Worksheet!AH65-Worksheet!U65</f>
        <v>2200.6999999999971</v>
      </c>
      <c r="K63" s="11"/>
      <c r="L63" s="56">
        <f>Worksheet!AW65</f>
        <v>50724.47</v>
      </c>
      <c r="M63" s="56"/>
      <c r="N63" s="56">
        <f>Worksheet!AX65</f>
        <v>0</v>
      </c>
      <c r="O63" s="56"/>
      <c r="P63" s="56">
        <f>Worksheet!AY65</f>
        <v>50724.47</v>
      </c>
      <c r="Q63" s="56"/>
      <c r="R63" s="56">
        <f t="shared" si="0"/>
        <v>992.77000000000407</v>
      </c>
    </row>
    <row r="64" spans="1:18" x14ac:dyDescent="0.2">
      <c r="A64" s="7">
        <f>Worksheet!A66</f>
        <v>1107</v>
      </c>
      <c r="B64" s="48" t="str">
        <f>Worksheet!B66</f>
        <v>Chariton</v>
      </c>
      <c r="D64" s="56">
        <f>Worksheet!AF66</f>
        <v>100040.85</v>
      </c>
      <c r="E64" s="56"/>
      <c r="F64" s="56">
        <f>Worksheet!AG66</f>
        <v>0</v>
      </c>
      <c r="G64" s="56"/>
      <c r="H64" s="56">
        <f>Worksheet!AH66</f>
        <v>100040.85</v>
      </c>
      <c r="I64" s="56"/>
      <c r="J64" s="56">
        <f>Worksheet!AH66-Worksheet!U66</f>
        <v>2101.8500000000058</v>
      </c>
      <c r="K64" s="11"/>
      <c r="L64" s="56">
        <f>Worksheet!AW66</f>
        <v>101546.79</v>
      </c>
      <c r="M64" s="56"/>
      <c r="N64" s="56">
        <f>Worksheet!AX66</f>
        <v>0</v>
      </c>
      <c r="O64" s="56"/>
      <c r="P64" s="56">
        <f>Worksheet!AY66</f>
        <v>101546.79</v>
      </c>
      <c r="Q64" s="56"/>
      <c r="R64" s="56">
        <f t="shared" si="0"/>
        <v>1505.9399999999878</v>
      </c>
    </row>
    <row r="65" spans="1:18" x14ac:dyDescent="0.2">
      <c r="A65" s="7">
        <f>Worksheet!A67</f>
        <v>1116</v>
      </c>
      <c r="B65" s="48" t="str">
        <f>Worksheet!B67</f>
        <v>Charles City</v>
      </c>
      <c r="D65" s="56">
        <f>Worksheet!AF67</f>
        <v>98288.93</v>
      </c>
      <c r="E65" s="56"/>
      <c r="F65" s="56">
        <f>Worksheet!AG67</f>
        <v>0</v>
      </c>
      <c r="G65" s="56"/>
      <c r="H65" s="56">
        <f>Worksheet!AH67</f>
        <v>98288.93</v>
      </c>
      <c r="I65" s="56"/>
      <c r="J65" s="56">
        <f>Worksheet!AH67-Worksheet!U67</f>
        <v>5829.929999999993</v>
      </c>
      <c r="K65" s="11"/>
      <c r="L65" s="56">
        <f>Worksheet!AW67</f>
        <v>100206.64</v>
      </c>
      <c r="M65" s="56"/>
      <c r="N65" s="56">
        <f>Worksheet!AX67</f>
        <v>0</v>
      </c>
      <c r="O65" s="56"/>
      <c r="P65" s="56">
        <f>Worksheet!AY67</f>
        <v>100206.64</v>
      </c>
      <c r="Q65" s="56"/>
      <c r="R65" s="56">
        <f t="shared" si="0"/>
        <v>1917.7100000000064</v>
      </c>
    </row>
    <row r="66" spans="1:18" x14ac:dyDescent="0.2">
      <c r="A66" s="7">
        <f>Worksheet!A68</f>
        <v>1134</v>
      </c>
      <c r="B66" s="57" t="str">
        <f>Worksheet!B68</f>
        <v>Charter Oak-Ute</v>
      </c>
      <c r="C66" s="11"/>
      <c r="D66" s="58">
        <f>Worksheet!AF68</f>
        <v>21038.720000000001</v>
      </c>
      <c r="E66" s="58"/>
      <c r="F66" s="58">
        <f>Worksheet!AG68</f>
        <v>54.279999999998836</v>
      </c>
      <c r="G66" s="58"/>
      <c r="H66" s="58">
        <f>Worksheet!AH68</f>
        <v>21093</v>
      </c>
      <c r="I66" s="58"/>
      <c r="J66" s="58">
        <f>Worksheet!AH68-Worksheet!U68</f>
        <v>0</v>
      </c>
      <c r="K66" s="11"/>
      <c r="L66" s="58">
        <f>Worksheet!AW68</f>
        <v>22183.71</v>
      </c>
      <c r="M66" s="58"/>
      <c r="N66" s="58">
        <f>Worksheet!AX68</f>
        <v>0</v>
      </c>
      <c r="O66" s="58"/>
      <c r="P66" s="58">
        <f>Worksheet!AY68</f>
        <v>22183.71</v>
      </c>
      <c r="Q66" s="58"/>
      <c r="R66" s="58">
        <f t="shared" si="0"/>
        <v>1090.7099999999991</v>
      </c>
    </row>
    <row r="67" spans="1:18" x14ac:dyDescent="0.2">
      <c r="A67" s="7">
        <f>Worksheet!A69</f>
        <v>1152</v>
      </c>
      <c r="B67" s="48" t="str">
        <f>Worksheet!B69</f>
        <v>Cherokee</v>
      </c>
      <c r="D67" s="56">
        <f>Worksheet!AF69</f>
        <v>63403.12</v>
      </c>
      <c r="E67" s="56"/>
      <c r="F67" s="56">
        <f>Worksheet!AG69</f>
        <v>0</v>
      </c>
      <c r="G67" s="56"/>
      <c r="H67" s="56">
        <f>Worksheet!AH69</f>
        <v>63403.12</v>
      </c>
      <c r="I67" s="56"/>
      <c r="J67" s="56">
        <f>Worksheet!AH69-Worksheet!U69</f>
        <v>4162.1200000000026</v>
      </c>
      <c r="K67" s="11"/>
      <c r="L67" s="56">
        <f>Worksheet!AW69</f>
        <v>61744.38</v>
      </c>
      <c r="M67" s="56"/>
      <c r="N67" s="56">
        <f>Worksheet!AX69</f>
        <v>1658.7400000000052</v>
      </c>
      <c r="O67" s="56"/>
      <c r="P67" s="56">
        <f>Worksheet!AY69</f>
        <v>63403.12</v>
      </c>
      <c r="Q67" s="56"/>
      <c r="R67" s="56">
        <f t="shared" si="0"/>
        <v>0</v>
      </c>
    </row>
    <row r="68" spans="1:18" x14ac:dyDescent="0.2">
      <c r="A68" s="7">
        <f>Worksheet!A70</f>
        <v>1197</v>
      </c>
      <c r="B68" s="48" t="str">
        <f>Worksheet!B70</f>
        <v>Clarinda</v>
      </c>
      <c r="D68" s="56">
        <f>Worksheet!AF70</f>
        <v>53592.58</v>
      </c>
      <c r="E68" s="56"/>
      <c r="F68" s="56">
        <f>Worksheet!AG70</f>
        <v>0</v>
      </c>
      <c r="G68" s="56"/>
      <c r="H68" s="56">
        <f>Worksheet!AH70</f>
        <v>53592.58</v>
      </c>
      <c r="I68" s="56"/>
      <c r="J68" s="56">
        <f>Worksheet!AH70-Worksheet!U70</f>
        <v>2280.5800000000017</v>
      </c>
      <c r="K68" s="11"/>
      <c r="L68" s="56">
        <f>Worksheet!AW70</f>
        <v>57618.94</v>
      </c>
      <c r="M68" s="56"/>
      <c r="N68" s="56">
        <f>Worksheet!AX70</f>
        <v>0</v>
      </c>
      <c r="O68" s="56"/>
      <c r="P68" s="56">
        <f>Worksheet!AY70</f>
        <v>57618.94</v>
      </c>
      <c r="Q68" s="56"/>
      <c r="R68" s="56">
        <f t="shared" si="0"/>
        <v>4026.3600000000006</v>
      </c>
    </row>
    <row r="69" spans="1:18" x14ac:dyDescent="0.2">
      <c r="A69" s="7">
        <f>Worksheet!A71</f>
        <v>1206</v>
      </c>
      <c r="B69" s="48" t="str">
        <f>Worksheet!B71</f>
        <v>Clarion-Goldfield</v>
      </c>
      <c r="D69" s="56">
        <f>Worksheet!AF71</f>
        <v>54576.32</v>
      </c>
      <c r="E69" s="56"/>
      <c r="F69" s="56">
        <f>Worksheet!AG71</f>
        <v>0</v>
      </c>
      <c r="G69" s="56"/>
      <c r="H69" s="56">
        <f>Worksheet!AH71</f>
        <v>54576.32</v>
      </c>
      <c r="I69" s="56"/>
      <c r="J69" s="56">
        <f>Worksheet!AH71-Worksheet!U71</f>
        <v>3523.3199999999997</v>
      </c>
      <c r="K69" s="11"/>
      <c r="L69" s="56">
        <f>Worksheet!AW71</f>
        <v>50386.57</v>
      </c>
      <c r="M69" s="56"/>
      <c r="N69" s="56">
        <f>Worksheet!AX71</f>
        <v>4189.75</v>
      </c>
      <c r="O69" s="56"/>
      <c r="P69" s="56">
        <f>Worksheet!AY71</f>
        <v>54576.32</v>
      </c>
      <c r="Q69" s="56"/>
      <c r="R69" s="56">
        <f t="shared" si="0"/>
        <v>0</v>
      </c>
    </row>
    <row r="70" spans="1:18" x14ac:dyDescent="0.2">
      <c r="A70" s="7">
        <f>Worksheet!A72</f>
        <v>1211</v>
      </c>
      <c r="B70" s="48" t="str">
        <f>Worksheet!B72</f>
        <v>Clarke</v>
      </c>
      <c r="D70" s="56">
        <f>Worksheet!AF72</f>
        <v>101740.97</v>
      </c>
      <c r="E70" s="56"/>
      <c r="F70" s="56">
        <f>Worksheet!AG72</f>
        <v>0</v>
      </c>
      <c r="G70" s="56"/>
      <c r="H70" s="56">
        <f>Worksheet!AH72</f>
        <v>101740.97</v>
      </c>
      <c r="I70" s="56"/>
      <c r="J70" s="56">
        <f>Worksheet!AH72-Worksheet!U72</f>
        <v>7021.9700000000012</v>
      </c>
      <c r="K70" s="11"/>
      <c r="L70" s="56">
        <f>Worksheet!AW72</f>
        <v>105110.81</v>
      </c>
      <c r="M70" s="56"/>
      <c r="N70" s="56">
        <f>Worksheet!AX72</f>
        <v>0</v>
      </c>
      <c r="O70" s="56"/>
      <c r="P70" s="56">
        <f>Worksheet!AY72</f>
        <v>105110.81</v>
      </c>
      <c r="Q70" s="56"/>
      <c r="R70" s="56">
        <f t="shared" si="0"/>
        <v>3369.8399999999965</v>
      </c>
    </row>
    <row r="71" spans="1:18" x14ac:dyDescent="0.2">
      <c r="A71" s="7">
        <f>Worksheet!A73</f>
        <v>1215</v>
      </c>
      <c r="B71" s="57" t="str">
        <f>Worksheet!B73</f>
        <v>Clarksville</v>
      </c>
      <c r="C71" s="11"/>
      <c r="D71" s="58">
        <f>Worksheet!AF73</f>
        <v>23211.74</v>
      </c>
      <c r="E71" s="58"/>
      <c r="F71" s="58">
        <f>Worksheet!AG73</f>
        <v>139.2599999999984</v>
      </c>
      <c r="G71" s="58"/>
      <c r="H71" s="58">
        <f>Worksheet!AH73</f>
        <v>23351</v>
      </c>
      <c r="I71" s="58"/>
      <c r="J71" s="58">
        <f>Worksheet!AH73-Worksheet!U73</f>
        <v>0</v>
      </c>
      <c r="K71" s="11"/>
      <c r="L71" s="58">
        <f>Worksheet!AW73</f>
        <v>23672.26</v>
      </c>
      <c r="M71" s="58"/>
      <c r="N71" s="58">
        <f>Worksheet!AX73</f>
        <v>0</v>
      </c>
      <c r="O71" s="58"/>
      <c r="P71" s="58">
        <f>Worksheet!AY73</f>
        <v>23672.26</v>
      </c>
      <c r="Q71" s="58"/>
      <c r="R71" s="58">
        <f t="shared" ref="R71:R134" si="1">P71-H71</f>
        <v>321.2599999999984</v>
      </c>
    </row>
    <row r="72" spans="1:18" x14ac:dyDescent="0.2">
      <c r="A72" s="7">
        <f>Worksheet!A74</f>
        <v>1218</v>
      </c>
      <c r="B72" s="48" t="str">
        <f>Worksheet!B74</f>
        <v>Clay Central-Everly</v>
      </c>
      <c r="D72" s="56">
        <f>Worksheet!AF74</f>
        <v>20258.400000000001</v>
      </c>
      <c r="E72" s="56"/>
      <c r="F72" s="56">
        <f>Worksheet!AG74</f>
        <v>1535.5999999999985</v>
      </c>
      <c r="G72" s="56"/>
      <c r="H72" s="56">
        <f>Worksheet!AH74</f>
        <v>21794</v>
      </c>
      <c r="I72" s="56"/>
      <c r="J72" s="56">
        <f>Worksheet!AH74-Worksheet!U74</f>
        <v>0</v>
      </c>
      <c r="K72" s="11"/>
      <c r="L72" s="56">
        <f>Worksheet!AW74</f>
        <v>22470.63</v>
      </c>
      <c r="M72" s="56"/>
      <c r="N72" s="56">
        <f>Worksheet!AX74</f>
        <v>0</v>
      </c>
      <c r="O72" s="56"/>
      <c r="P72" s="56">
        <f>Worksheet!AY74</f>
        <v>22470.63</v>
      </c>
      <c r="Q72" s="56"/>
      <c r="R72" s="56">
        <f t="shared" si="1"/>
        <v>676.63000000000102</v>
      </c>
    </row>
    <row r="73" spans="1:18" x14ac:dyDescent="0.2">
      <c r="A73" s="7">
        <f>Worksheet!A75</f>
        <v>2763</v>
      </c>
      <c r="B73" s="48" t="str">
        <f>Worksheet!B75</f>
        <v>Clayton Ridge</v>
      </c>
      <c r="D73" s="56">
        <f>Worksheet!AF75</f>
        <v>34068.379999999997</v>
      </c>
      <c r="E73" s="56"/>
      <c r="F73" s="56">
        <f>Worksheet!AG75</f>
        <v>0</v>
      </c>
      <c r="G73" s="56"/>
      <c r="H73" s="56">
        <f>Worksheet!AH75</f>
        <v>34068.379999999997</v>
      </c>
      <c r="I73" s="56"/>
      <c r="J73" s="56">
        <f>Worksheet!AH75-Worksheet!U75</f>
        <v>767.37999999999738</v>
      </c>
      <c r="K73" s="11"/>
      <c r="L73" s="56">
        <f>Worksheet!AW75</f>
        <v>36062.61</v>
      </c>
      <c r="M73" s="56"/>
      <c r="N73" s="56">
        <f>Worksheet!AX75</f>
        <v>0</v>
      </c>
      <c r="O73" s="56"/>
      <c r="P73" s="56">
        <f>Worksheet!AY75</f>
        <v>36062.61</v>
      </c>
      <c r="Q73" s="56"/>
      <c r="R73" s="56">
        <f t="shared" si="1"/>
        <v>1994.2300000000032</v>
      </c>
    </row>
    <row r="74" spans="1:18" x14ac:dyDescent="0.2">
      <c r="A74" s="7">
        <f>Worksheet!A76</f>
        <v>1221</v>
      </c>
      <c r="B74" s="48" t="str">
        <f>Worksheet!B76</f>
        <v>Clear Creek Amana</v>
      </c>
      <c r="D74" s="56">
        <f>Worksheet!AF76</f>
        <v>87108.160000000003</v>
      </c>
      <c r="E74" s="56"/>
      <c r="F74" s="56">
        <f>Worksheet!AG76</f>
        <v>0</v>
      </c>
      <c r="G74" s="56"/>
      <c r="H74" s="56">
        <f>Worksheet!AH76</f>
        <v>87108.160000000003</v>
      </c>
      <c r="I74" s="56"/>
      <c r="J74" s="56">
        <f>Worksheet!AH76-Worksheet!U76</f>
        <v>8961.1600000000035</v>
      </c>
      <c r="K74" s="11"/>
      <c r="L74" s="56">
        <f>Worksheet!AW76</f>
        <v>94834.8</v>
      </c>
      <c r="M74" s="56"/>
      <c r="N74" s="56">
        <f>Worksheet!AX76</f>
        <v>0</v>
      </c>
      <c r="O74" s="56"/>
      <c r="P74" s="56">
        <f>Worksheet!AY76</f>
        <v>94834.8</v>
      </c>
      <c r="Q74" s="56"/>
      <c r="R74" s="56">
        <f t="shared" si="1"/>
        <v>7726.6399999999994</v>
      </c>
    </row>
    <row r="75" spans="1:18" x14ac:dyDescent="0.2">
      <c r="A75" s="7">
        <f>Worksheet!A77</f>
        <v>1233</v>
      </c>
      <c r="B75" s="48" t="str">
        <f>Worksheet!B77</f>
        <v>Clear Lake</v>
      </c>
      <c r="D75" s="56">
        <f>Worksheet!AF77</f>
        <v>74313.19</v>
      </c>
      <c r="E75" s="56"/>
      <c r="F75" s="56">
        <f>Worksheet!AG77</f>
        <v>0</v>
      </c>
      <c r="G75" s="56"/>
      <c r="H75" s="56">
        <f>Worksheet!AH77</f>
        <v>74313.19</v>
      </c>
      <c r="I75" s="56"/>
      <c r="J75" s="56">
        <f>Worksheet!AH77-Worksheet!U77</f>
        <v>1775.1900000000023</v>
      </c>
      <c r="K75" s="11"/>
      <c r="L75" s="56">
        <f>Worksheet!AW77</f>
        <v>78406.83</v>
      </c>
      <c r="M75" s="56"/>
      <c r="N75" s="56">
        <f>Worksheet!AX77</f>
        <v>0</v>
      </c>
      <c r="O75" s="56"/>
      <c r="P75" s="56">
        <f>Worksheet!AY77</f>
        <v>78406.83</v>
      </c>
      <c r="Q75" s="56"/>
      <c r="R75" s="56">
        <f t="shared" si="1"/>
        <v>4093.6399999999994</v>
      </c>
    </row>
    <row r="76" spans="1:18" x14ac:dyDescent="0.2">
      <c r="A76" s="7">
        <f>Worksheet!A78</f>
        <v>1224</v>
      </c>
      <c r="B76" s="57" t="str">
        <f>Worksheet!B78</f>
        <v>Clearfield</v>
      </c>
      <c r="C76" s="11"/>
      <c r="D76" s="58">
        <f>Worksheet!AF78</f>
        <v>5457.92</v>
      </c>
      <c r="E76" s="58"/>
      <c r="F76" s="58">
        <f>Worksheet!AG78</f>
        <v>200.07999999999993</v>
      </c>
      <c r="G76" s="58"/>
      <c r="H76" s="58">
        <f>Worksheet!AH78</f>
        <v>5658</v>
      </c>
      <c r="I76" s="58"/>
      <c r="J76" s="58">
        <f>Worksheet!AH78-Worksheet!U78</f>
        <v>0</v>
      </c>
      <c r="K76" s="11"/>
      <c r="L76" s="58">
        <f>Worksheet!AW78</f>
        <v>6216.44</v>
      </c>
      <c r="M76" s="58"/>
      <c r="N76" s="58">
        <f>Worksheet!AX78</f>
        <v>0</v>
      </c>
      <c r="O76" s="58"/>
      <c r="P76" s="58">
        <f>Worksheet!AY78</f>
        <v>6216.44</v>
      </c>
      <c r="Q76" s="58"/>
      <c r="R76" s="58">
        <f t="shared" si="1"/>
        <v>558.4399999999996</v>
      </c>
    </row>
    <row r="77" spans="1:18" x14ac:dyDescent="0.2">
      <c r="A77" s="7">
        <f>Worksheet!A79</f>
        <v>1278</v>
      </c>
      <c r="B77" s="48" t="str">
        <f>Worksheet!B79</f>
        <v>Clinton</v>
      </c>
      <c r="D77" s="56">
        <f>Worksheet!AF79</f>
        <v>288965.99</v>
      </c>
      <c r="E77" s="56"/>
      <c r="F77" s="56">
        <f>Worksheet!AG79</f>
        <v>0</v>
      </c>
      <c r="G77" s="56"/>
      <c r="H77" s="56">
        <f>Worksheet!AH79</f>
        <v>288965.99</v>
      </c>
      <c r="I77" s="56"/>
      <c r="J77" s="56">
        <f>Worksheet!AH79-Worksheet!U79</f>
        <v>3768.9899999999907</v>
      </c>
      <c r="K77" s="11"/>
      <c r="L77" s="56">
        <f>Worksheet!AW79</f>
        <v>305271.48</v>
      </c>
      <c r="M77" s="56"/>
      <c r="N77" s="56">
        <f>Worksheet!AX79</f>
        <v>0</v>
      </c>
      <c r="O77" s="56"/>
      <c r="P77" s="56">
        <f>Worksheet!AY79</f>
        <v>305271.48</v>
      </c>
      <c r="Q77" s="56"/>
      <c r="R77" s="56">
        <f t="shared" si="1"/>
        <v>16305.489999999991</v>
      </c>
    </row>
    <row r="78" spans="1:18" x14ac:dyDescent="0.2">
      <c r="A78" s="7">
        <f>Worksheet!A80</f>
        <v>1332</v>
      </c>
      <c r="B78" s="48" t="str">
        <f>Worksheet!B80</f>
        <v>Colfax-Mingo</v>
      </c>
      <c r="D78" s="56">
        <f>Worksheet!AF80</f>
        <v>44906.79</v>
      </c>
      <c r="E78" s="56"/>
      <c r="F78" s="56">
        <f>Worksheet!AG80</f>
        <v>494.20999999999913</v>
      </c>
      <c r="G78" s="56"/>
      <c r="H78" s="56">
        <f>Worksheet!AH80</f>
        <v>45401</v>
      </c>
      <c r="I78" s="56"/>
      <c r="J78" s="56">
        <f>Worksheet!AH80-Worksheet!U80</f>
        <v>0</v>
      </c>
      <c r="K78" s="11"/>
      <c r="L78" s="56">
        <f>Worksheet!AW80</f>
        <v>46004.41</v>
      </c>
      <c r="M78" s="56"/>
      <c r="N78" s="56">
        <f>Worksheet!AX80</f>
        <v>0</v>
      </c>
      <c r="O78" s="56"/>
      <c r="P78" s="56">
        <f>Worksheet!AY80</f>
        <v>46004.41</v>
      </c>
      <c r="Q78" s="56"/>
      <c r="R78" s="56">
        <f t="shared" si="1"/>
        <v>603.41000000000349</v>
      </c>
    </row>
    <row r="79" spans="1:18" x14ac:dyDescent="0.2">
      <c r="A79" s="7">
        <f>Worksheet!A81</f>
        <v>1337</v>
      </c>
      <c r="B79" s="48" t="str">
        <f>Worksheet!B81</f>
        <v>College</v>
      </c>
      <c r="D79" s="56">
        <f>Worksheet!AF81</f>
        <v>301716.40000000002</v>
      </c>
      <c r="E79" s="56"/>
      <c r="F79" s="56">
        <f>Worksheet!AG81</f>
        <v>0</v>
      </c>
      <c r="G79" s="56"/>
      <c r="H79" s="56">
        <f>Worksheet!AH81</f>
        <v>301716.40000000002</v>
      </c>
      <c r="I79" s="56"/>
      <c r="J79" s="56">
        <f>Worksheet!AH81-Worksheet!U81</f>
        <v>15464.400000000023</v>
      </c>
      <c r="K79" s="11"/>
      <c r="L79" s="56">
        <f>Worksheet!AW81</f>
        <v>326697.34999999998</v>
      </c>
      <c r="M79" s="56"/>
      <c r="N79" s="56">
        <f>Worksheet!AX81</f>
        <v>0</v>
      </c>
      <c r="O79" s="56"/>
      <c r="P79" s="56">
        <f>Worksheet!AY81</f>
        <v>326697.34999999998</v>
      </c>
      <c r="Q79" s="56"/>
      <c r="R79" s="56">
        <f t="shared" si="1"/>
        <v>24980.949999999953</v>
      </c>
    </row>
    <row r="80" spans="1:18" x14ac:dyDescent="0.2">
      <c r="A80" s="7">
        <f>Worksheet!A82</f>
        <v>1350</v>
      </c>
      <c r="B80" s="48" t="str">
        <f>Worksheet!B82</f>
        <v>Collins-Maxwell</v>
      </c>
      <c r="D80" s="56">
        <f>Worksheet!AF82</f>
        <v>28952</v>
      </c>
      <c r="E80" s="56"/>
      <c r="F80" s="56">
        <f>Worksheet!AG82</f>
        <v>603</v>
      </c>
      <c r="G80" s="56"/>
      <c r="H80" s="56">
        <f>Worksheet!AH82</f>
        <v>29555</v>
      </c>
      <c r="I80" s="56"/>
      <c r="J80" s="56">
        <f>Worksheet!AH82-Worksheet!U82</f>
        <v>0</v>
      </c>
      <c r="K80" s="11"/>
      <c r="L80" s="56">
        <f>Worksheet!AW82</f>
        <v>30223.84</v>
      </c>
      <c r="M80" s="56"/>
      <c r="N80" s="56">
        <f>Worksheet!AX82</f>
        <v>0</v>
      </c>
      <c r="O80" s="56"/>
      <c r="P80" s="56">
        <f>Worksheet!AY82</f>
        <v>30223.84</v>
      </c>
      <c r="Q80" s="56"/>
      <c r="R80" s="56">
        <f t="shared" si="1"/>
        <v>668.84000000000015</v>
      </c>
    </row>
    <row r="81" spans="1:18" x14ac:dyDescent="0.2">
      <c r="A81" s="7">
        <f>Worksheet!A83</f>
        <v>1359</v>
      </c>
      <c r="B81" s="57" t="str">
        <f>Worksheet!B83</f>
        <v>Colo-NESCO School</v>
      </c>
      <c r="C81" s="11"/>
      <c r="D81" s="58">
        <f>Worksheet!AF83</f>
        <v>30804.62</v>
      </c>
      <c r="E81" s="58"/>
      <c r="F81" s="58">
        <f>Worksheet!AG83</f>
        <v>0</v>
      </c>
      <c r="G81" s="58"/>
      <c r="H81" s="58">
        <f>Worksheet!AH83</f>
        <v>30804.62</v>
      </c>
      <c r="I81" s="58"/>
      <c r="J81" s="58">
        <f>Worksheet!AH83-Worksheet!U83</f>
        <v>2444.619999999999</v>
      </c>
      <c r="K81" s="11"/>
      <c r="L81" s="58">
        <f>Worksheet!AW83</f>
        <v>29862.79</v>
      </c>
      <c r="M81" s="58"/>
      <c r="N81" s="58">
        <f>Worksheet!AX83</f>
        <v>941.82999999999811</v>
      </c>
      <c r="O81" s="58"/>
      <c r="P81" s="58">
        <f>Worksheet!AY83</f>
        <v>30804.62</v>
      </c>
      <c r="Q81" s="58"/>
      <c r="R81" s="58">
        <f t="shared" si="1"/>
        <v>0</v>
      </c>
    </row>
    <row r="82" spans="1:18" x14ac:dyDescent="0.2">
      <c r="A82" s="7">
        <f>Worksheet!A84</f>
        <v>1368</v>
      </c>
      <c r="B82" s="48" t="str">
        <f>Worksheet!B84</f>
        <v>Columbus</v>
      </c>
      <c r="D82" s="56">
        <f>Worksheet!AF84</f>
        <v>58453.65</v>
      </c>
      <c r="E82" s="56"/>
      <c r="F82" s="56">
        <f>Worksheet!AG84</f>
        <v>2837.3499999999985</v>
      </c>
      <c r="G82" s="56"/>
      <c r="H82" s="56">
        <f>Worksheet!AH84</f>
        <v>61291</v>
      </c>
      <c r="I82" s="56"/>
      <c r="J82" s="56">
        <f>Worksheet!AH84-Worksheet!U84</f>
        <v>0</v>
      </c>
      <c r="K82" s="11"/>
      <c r="L82" s="56">
        <f>Worksheet!AW84</f>
        <v>58482.92</v>
      </c>
      <c r="M82" s="56"/>
      <c r="N82" s="56">
        <f>Worksheet!AX84</f>
        <v>0</v>
      </c>
      <c r="O82" s="56"/>
      <c r="P82" s="56">
        <f>Worksheet!AY84</f>
        <v>58482.92</v>
      </c>
      <c r="Q82" s="56"/>
      <c r="R82" s="56">
        <f t="shared" si="1"/>
        <v>-2808.0800000000017</v>
      </c>
    </row>
    <row r="83" spans="1:18" x14ac:dyDescent="0.2">
      <c r="A83" s="7">
        <f>Worksheet!A85</f>
        <v>1413</v>
      </c>
      <c r="B83" s="48" t="str">
        <f>Worksheet!B85</f>
        <v>Coon Rapids-Bayard</v>
      </c>
      <c r="D83" s="56">
        <f>Worksheet!AF85</f>
        <v>27622.85</v>
      </c>
      <c r="E83" s="56"/>
      <c r="F83" s="56">
        <f>Worksheet!AG85</f>
        <v>1221.1500000000015</v>
      </c>
      <c r="G83" s="56"/>
      <c r="H83" s="56">
        <f>Worksheet!AH85</f>
        <v>28844</v>
      </c>
      <c r="I83" s="56"/>
      <c r="J83" s="56">
        <f>Worksheet!AH85-Worksheet!U85</f>
        <v>0</v>
      </c>
      <c r="K83" s="11"/>
      <c r="L83" s="56">
        <f>Worksheet!AW85</f>
        <v>29082.48</v>
      </c>
      <c r="M83" s="56"/>
      <c r="N83" s="56">
        <f>Worksheet!AX85</f>
        <v>0</v>
      </c>
      <c r="O83" s="56"/>
      <c r="P83" s="56">
        <f>Worksheet!AY85</f>
        <v>29082.48</v>
      </c>
      <c r="Q83" s="56"/>
      <c r="R83" s="56">
        <f t="shared" si="1"/>
        <v>238.47999999999956</v>
      </c>
    </row>
    <row r="84" spans="1:18" x14ac:dyDescent="0.2">
      <c r="A84" s="7">
        <f>Worksheet!A86</f>
        <v>1431</v>
      </c>
      <c r="B84" s="48" t="str">
        <f>Worksheet!B86</f>
        <v>Corning</v>
      </c>
      <c r="D84" s="56">
        <f>Worksheet!AF86</f>
        <v>31215.34</v>
      </c>
      <c r="E84" s="56"/>
      <c r="F84" s="56">
        <f>Worksheet!AG86</f>
        <v>0</v>
      </c>
      <c r="G84" s="56"/>
      <c r="H84" s="56">
        <f>Worksheet!AH86</f>
        <v>31215.34</v>
      </c>
      <c r="I84" s="56"/>
      <c r="J84" s="56">
        <f>Worksheet!AH86-Worksheet!U86</f>
        <v>419.34000000000015</v>
      </c>
      <c r="K84" s="11"/>
      <c r="L84" s="56">
        <f>Worksheet!AW86</f>
        <v>28871.95</v>
      </c>
      <c r="M84" s="56"/>
      <c r="N84" s="56">
        <f>Worksheet!AX86</f>
        <v>2343.3899999999994</v>
      </c>
      <c r="O84" s="56"/>
      <c r="P84" s="56">
        <f>Worksheet!AY86</f>
        <v>31215.34</v>
      </c>
      <c r="Q84" s="56"/>
      <c r="R84" s="56">
        <f t="shared" si="1"/>
        <v>0</v>
      </c>
    </row>
    <row r="85" spans="1:18" x14ac:dyDescent="0.2">
      <c r="A85" s="7">
        <f>Worksheet!A87</f>
        <v>1449</v>
      </c>
      <c r="B85" s="48" t="str">
        <f>Worksheet!B87</f>
        <v>Corwith-Wesley</v>
      </c>
      <c r="D85" s="56">
        <f>Worksheet!AF87</f>
        <v>9203.4500000000007</v>
      </c>
      <c r="E85" s="56"/>
      <c r="F85" s="56">
        <f>Worksheet!AG87</f>
        <v>0</v>
      </c>
      <c r="G85" s="56"/>
      <c r="H85" s="56">
        <f>Worksheet!AH87</f>
        <v>9203.4500000000007</v>
      </c>
      <c r="I85" s="56"/>
      <c r="J85" s="56">
        <f>Worksheet!AH87-Worksheet!U87</f>
        <v>448.45000000000073</v>
      </c>
      <c r="K85" s="11"/>
      <c r="L85" s="56">
        <f>Worksheet!AW87</f>
        <v>8794.67</v>
      </c>
      <c r="M85" s="56"/>
      <c r="N85" s="56">
        <f>Worksheet!AX87</f>
        <v>408.78000000000065</v>
      </c>
      <c r="O85" s="56"/>
      <c r="P85" s="56">
        <f>Worksheet!AY87</f>
        <v>9203.4500000000007</v>
      </c>
      <c r="Q85" s="56"/>
      <c r="R85" s="56">
        <f t="shared" si="1"/>
        <v>0</v>
      </c>
    </row>
    <row r="86" spans="1:18" x14ac:dyDescent="0.2">
      <c r="A86" s="7">
        <f>Worksheet!A88</f>
        <v>1476</v>
      </c>
      <c r="B86" s="57" t="str">
        <f>Worksheet!B88</f>
        <v>Council Bluffs</v>
      </c>
      <c r="C86" s="11"/>
      <c r="D86" s="58">
        <f>Worksheet!AF88</f>
        <v>693832.62</v>
      </c>
      <c r="E86" s="58"/>
      <c r="F86" s="58">
        <f>Worksheet!AG88</f>
        <v>0</v>
      </c>
      <c r="G86" s="58"/>
      <c r="H86" s="58">
        <f>Worksheet!AH88</f>
        <v>693832.62</v>
      </c>
      <c r="I86" s="58"/>
      <c r="J86" s="58">
        <f>Worksheet!AH88-Worksheet!U88</f>
        <v>16184.619999999995</v>
      </c>
      <c r="K86" s="11"/>
      <c r="L86" s="58">
        <f>Worksheet!AW88</f>
        <v>716487.34</v>
      </c>
      <c r="M86" s="58"/>
      <c r="N86" s="58">
        <f>Worksheet!AX88</f>
        <v>0</v>
      </c>
      <c r="O86" s="58"/>
      <c r="P86" s="58">
        <f>Worksheet!AY88</f>
        <v>716487.34</v>
      </c>
      <c r="Q86" s="58"/>
      <c r="R86" s="58">
        <f t="shared" si="1"/>
        <v>22654.719999999972</v>
      </c>
    </row>
    <row r="87" spans="1:18" x14ac:dyDescent="0.2">
      <c r="A87" s="7">
        <f>Worksheet!A89</f>
        <v>1503</v>
      </c>
      <c r="B87" s="48" t="str">
        <f>Worksheet!B89</f>
        <v>Creston</v>
      </c>
      <c r="D87" s="56">
        <f>Worksheet!AF89</f>
        <v>98433.64</v>
      </c>
      <c r="E87" s="56"/>
      <c r="F87" s="56">
        <f>Worksheet!AG89</f>
        <v>0</v>
      </c>
      <c r="G87" s="56"/>
      <c r="H87" s="56">
        <f>Worksheet!AH89</f>
        <v>98433.64</v>
      </c>
      <c r="I87" s="56"/>
      <c r="J87" s="56">
        <f>Worksheet!AH89-Worksheet!U89</f>
        <v>4161.6399999999994</v>
      </c>
      <c r="K87" s="11"/>
      <c r="L87" s="56">
        <f>Worksheet!AW89</f>
        <v>103460.08</v>
      </c>
      <c r="M87" s="56"/>
      <c r="N87" s="56">
        <f>Worksheet!AX89</f>
        <v>0</v>
      </c>
      <c r="O87" s="56"/>
      <c r="P87" s="56">
        <f>Worksheet!AY89</f>
        <v>103460.08</v>
      </c>
      <c r="Q87" s="56"/>
      <c r="R87" s="56">
        <f t="shared" si="1"/>
        <v>5026.4400000000023</v>
      </c>
    </row>
    <row r="88" spans="1:18" x14ac:dyDescent="0.2">
      <c r="A88" s="7">
        <f>Worksheet!A90</f>
        <v>1576</v>
      </c>
      <c r="B88" s="48" t="str">
        <f>Worksheet!B90</f>
        <v>Dallas Center-Grimes</v>
      </c>
      <c r="D88" s="56">
        <f>Worksheet!AF90</f>
        <v>129479.3</v>
      </c>
      <c r="E88" s="56"/>
      <c r="F88" s="56">
        <f>Worksheet!AG90</f>
        <v>0</v>
      </c>
      <c r="G88" s="56"/>
      <c r="H88" s="56">
        <f>Worksheet!AH90</f>
        <v>129479.3</v>
      </c>
      <c r="I88" s="56"/>
      <c r="J88" s="56">
        <f>Worksheet!AH90-Worksheet!U90</f>
        <v>14585.300000000003</v>
      </c>
      <c r="K88" s="11"/>
      <c r="L88" s="56">
        <f>Worksheet!AW90</f>
        <v>141261.13</v>
      </c>
      <c r="M88" s="56"/>
      <c r="N88" s="56">
        <f>Worksheet!AX90</f>
        <v>0</v>
      </c>
      <c r="O88" s="56"/>
      <c r="P88" s="56">
        <f>Worksheet!AY90</f>
        <v>141261.13</v>
      </c>
      <c r="Q88" s="56"/>
      <c r="R88" s="56">
        <f t="shared" si="1"/>
        <v>11781.830000000002</v>
      </c>
    </row>
    <row r="89" spans="1:18" x14ac:dyDescent="0.2">
      <c r="A89" s="7">
        <f>Worksheet!A91</f>
        <v>1602</v>
      </c>
      <c r="B89" s="48" t="str">
        <f>Worksheet!B91</f>
        <v>Danville</v>
      </c>
      <c r="D89" s="56">
        <f>Worksheet!AF91</f>
        <v>32259.57</v>
      </c>
      <c r="E89" s="56"/>
      <c r="F89" s="56">
        <f>Worksheet!AG91</f>
        <v>0</v>
      </c>
      <c r="G89" s="56"/>
      <c r="H89" s="56">
        <f>Worksheet!AH91</f>
        <v>32259.57</v>
      </c>
      <c r="I89" s="56"/>
      <c r="J89" s="56">
        <f>Worksheet!AH91-Worksheet!U91</f>
        <v>1501.5699999999997</v>
      </c>
      <c r="K89" s="11"/>
      <c r="L89" s="56">
        <f>Worksheet!AW91</f>
        <v>32980.53</v>
      </c>
      <c r="M89" s="56"/>
      <c r="N89" s="56">
        <f>Worksheet!AX91</f>
        <v>0</v>
      </c>
      <c r="O89" s="56"/>
      <c r="P89" s="56">
        <f>Worksheet!AY91</f>
        <v>32980.53</v>
      </c>
      <c r="Q89" s="56"/>
      <c r="R89" s="56">
        <f t="shared" si="1"/>
        <v>720.95999999999913</v>
      </c>
    </row>
    <row r="90" spans="1:18" x14ac:dyDescent="0.2">
      <c r="A90" s="7">
        <f>Worksheet!A92</f>
        <v>1611</v>
      </c>
      <c r="B90" s="48" t="str">
        <f>Worksheet!B92</f>
        <v>Davenport</v>
      </c>
      <c r="D90" s="56">
        <f>Worksheet!AF92</f>
        <v>1230264.6399999999</v>
      </c>
      <c r="E90" s="56"/>
      <c r="F90" s="56">
        <f>Worksheet!AG92</f>
        <v>0</v>
      </c>
      <c r="G90" s="56"/>
      <c r="H90" s="56">
        <f>Worksheet!AH92</f>
        <v>1230264.6399999999</v>
      </c>
      <c r="I90" s="56"/>
      <c r="J90" s="56">
        <f>Worksheet!AH92-Worksheet!U92</f>
        <v>26393.639999999898</v>
      </c>
      <c r="K90" s="11"/>
      <c r="L90" s="56">
        <f>Worksheet!AW92</f>
        <v>1315913.73</v>
      </c>
      <c r="M90" s="56"/>
      <c r="N90" s="56">
        <f>Worksheet!AX92</f>
        <v>0</v>
      </c>
      <c r="O90" s="56"/>
      <c r="P90" s="56">
        <f>Worksheet!AY92</f>
        <v>1315913.73</v>
      </c>
      <c r="Q90" s="56"/>
      <c r="R90" s="56">
        <f t="shared" si="1"/>
        <v>85649.090000000084</v>
      </c>
    </row>
    <row r="91" spans="1:18" x14ac:dyDescent="0.2">
      <c r="A91" s="7">
        <f>Worksheet!A93</f>
        <v>1619</v>
      </c>
      <c r="B91" s="57" t="str">
        <f>Worksheet!B93</f>
        <v>Davis County</v>
      </c>
      <c r="C91" s="11"/>
      <c r="D91" s="58">
        <f>Worksheet!AF93</f>
        <v>71431.12</v>
      </c>
      <c r="E91" s="58"/>
      <c r="F91" s="58">
        <f>Worksheet!AG93</f>
        <v>0</v>
      </c>
      <c r="G91" s="58"/>
      <c r="H91" s="58">
        <f>Worksheet!AH93</f>
        <v>71431.12</v>
      </c>
      <c r="I91" s="58"/>
      <c r="J91" s="58">
        <f>Worksheet!AH93-Worksheet!U93</f>
        <v>3192.1199999999953</v>
      </c>
      <c r="K91" s="11"/>
      <c r="L91" s="58">
        <f>Worksheet!AW93</f>
        <v>76345.399999999994</v>
      </c>
      <c r="M91" s="58"/>
      <c r="N91" s="58">
        <f>Worksheet!AX93</f>
        <v>0</v>
      </c>
      <c r="O91" s="58"/>
      <c r="P91" s="58">
        <f>Worksheet!AY93</f>
        <v>76345.399999999994</v>
      </c>
      <c r="Q91" s="58"/>
      <c r="R91" s="58">
        <f t="shared" si="1"/>
        <v>4914.2799999999988</v>
      </c>
    </row>
    <row r="92" spans="1:18" x14ac:dyDescent="0.2">
      <c r="A92" s="7">
        <f>Worksheet!A94</f>
        <v>1638</v>
      </c>
      <c r="B92" s="48" t="str">
        <f>Worksheet!B94</f>
        <v>Decorah Community</v>
      </c>
      <c r="D92" s="56">
        <f>Worksheet!AF94</f>
        <v>84223.59</v>
      </c>
      <c r="E92" s="56"/>
      <c r="F92" s="56">
        <f>Worksheet!AG94</f>
        <v>0</v>
      </c>
      <c r="G92" s="56"/>
      <c r="H92" s="56">
        <f>Worksheet!AH94</f>
        <v>84223.59</v>
      </c>
      <c r="I92" s="56"/>
      <c r="J92" s="56">
        <f>Worksheet!AH94-Worksheet!U94</f>
        <v>5067.5899999999965</v>
      </c>
      <c r="K92" s="11"/>
      <c r="L92" s="56">
        <f>Worksheet!AW94</f>
        <v>85354.16</v>
      </c>
      <c r="M92" s="56"/>
      <c r="N92" s="56">
        <f>Worksheet!AX94</f>
        <v>0</v>
      </c>
      <c r="O92" s="56"/>
      <c r="P92" s="56">
        <f>Worksheet!AY94</f>
        <v>85354.16</v>
      </c>
      <c r="Q92" s="56"/>
      <c r="R92" s="56">
        <f t="shared" si="1"/>
        <v>1130.570000000007</v>
      </c>
    </row>
    <row r="93" spans="1:18" x14ac:dyDescent="0.2">
      <c r="A93" s="7">
        <f>Worksheet!A95</f>
        <v>1675</v>
      </c>
      <c r="B93" s="48" t="str">
        <f>Worksheet!B95</f>
        <v>Delwood</v>
      </c>
      <c r="D93" s="56">
        <f>Worksheet!AF95</f>
        <v>12832.08</v>
      </c>
      <c r="E93" s="56"/>
      <c r="F93" s="56">
        <f>Worksheet!AG95</f>
        <v>322.92000000000007</v>
      </c>
      <c r="G93" s="56"/>
      <c r="H93" s="56">
        <f>Worksheet!AH95</f>
        <v>13155</v>
      </c>
      <c r="I93" s="56"/>
      <c r="J93" s="56">
        <f>Worksheet!AH95-Worksheet!U95</f>
        <v>0</v>
      </c>
      <c r="K93" s="11"/>
      <c r="L93" s="56">
        <f>Worksheet!AW95</f>
        <v>13725.65</v>
      </c>
      <c r="M93" s="56"/>
      <c r="N93" s="56">
        <f>Worksheet!AX95</f>
        <v>0</v>
      </c>
      <c r="O93" s="56"/>
      <c r="P93" s="56">
        <f>Worksheet!AY95</f>
        <v>13725.65</v>
      </c>
      <c r="Q93" s="56"/>
      <c r="R93" s="56">
        <f t="shared" si="1"/>
        <v>570.64999999999964</v>
      </c>
    </row>
    <row r="94" spans="1:18" x14ac:dyDescent="0.2">
      <c r="A94" s="7">
        <f>Worksheet!A96</f>
        <v>1701</v>
      </c>
      <c r="B94" s="48" t="str">
        <f>Worksheet!B96</f>
        <v>Denison</v>
      </c>
      <c r="D94" s="56">
        <f>Worksheet!AF96</f>
        <v>157441.15</v>
      </c>
      <c r="E94" s="56"/>
      <c r="F94" s="56">
        <f>Worksheet!AG96</f>
        <v>0</v>
      </c>
      <c r="G94" s="56"/>
      <c r="H94" s="56">
        <f>Worksheet!AH96</f>
        <v>157441.15</v>
      </c>
      <c r="I94" s="56"/>
      <c r="J94" s="56">
        <f>Worksheet!AH96-Worksheet!U96</f>
        <v>7982.1499999999942</v>
      </c>
      <c r="K94" s="11"/>
      <c r="L94" s="56">
        <f>Worksheet!AW96</f>
        <v>167524.88</v>
      </c>
      <c r="M94" s="56"/>
      <c r="N94" s="56">
        <f>Worksheet!AX96</f>
        <v>0</v>
      </c>
      <c r="O94" s="56"/>
      <c r="P94" s="56">
        <f>Worksheet!AY96</f>
        <v>167524.88</v>
      </c>
      <c r="Q94" s="56"/>
      <c r="R94" s="56">
        <f t="shared" si="1"/>
        <v>10083.73000000001</v>
      </c>
    </row>
    <row r="95" spans="1:18" x14ac:dyDescent="0.2">
      <c r="A95" s="7">
        <f>Worksheet!A97</f>
        <v>1719</v>
      </c>
      <c r="B95" s="48" t="str">
        <f>Worksheet!B97</f>
        <v>Denver</v>
      </c>
      <c r="D95" s="56">
        <f>Worksheet!AF97</f>
        <v>35517.96</v>
      </c>
      <c r="E95" s="56"/>
      <c r="F95" s="56">
        <f>Worksheet!AG97</f>
        <v>0</v>
      </c>
      <c r="G95" s="56"/>
      <c r="H95" s="56">
        <f>Worksheet!AH97</f>
        <v>35517.96</v>
      </c>
      <c r="I95" s="56"/>
      <c r="J95" s="56">
        <f>Worksheet!AH97-Worksheet!U97</f>
        <v>1015.9599999999991</v>
      </c>
      <c r="K95" s="11"/>
      <c r="L95" s="56">
        <f>Worksheet!AW97</f>
        <v>39053.08</v>
      </c>
      <c r="M95" s="56"/>
      <c r="N95" s="56">
        <f>Worksheet!AX97</f>
        <v>0</v>
      </c>
      <c r="O95" s="56"/>
      <c r="P95" s="56">
        <f>Worksheet!AY97</f>
        <v>39053.08</v>
      </c>
      <c r="Q95" s="56"/>
      <c r="R95" s="56">
        <f t="shared" si="1"/>
        <v>3535.1200000000026</v>
      </c>
    </row>
    <row r="96" spans="1:18" x14ac:dyDescent="0.2">
      <c r="A96" s="7">
        <f>Worksheet!A98</f>
        <v>1737</v>
      </c>
      <c r="B96" s="57" t="str">
        <f>Worksheet!B98</f>
        <v>Des Moines Independent</v>
      </c>
      <c r="C96" s="11"/>
      <c r="D96" s="58">
        <f>Worksheet!AF98</f>
        <v>2759905.57</v>
      </c>
      <c r="E96" s="58"/>
      <c r="F96" s="58">
        <f>Worksheet!AG98</f>
        <v>0</v>
      </c>
      <c r="G96" s="58"/>
      <c r="H96" s="58">
        <f>Worksheet!AH98</f>
        <v>2759905.57</v>
      </c>
      <c r="I96" s="58"/>
      <c r="J96" s="58">
        <f>Worksheet!AH98-Worksheet!U98</f>
        <v>124843.56999999983</v>
      </c>
      <c r="K96" s="11"/>
      <c r="L96" s="58">
        <f>Worksheet!AW98</f>
        <v>2888534.17</v>
      </c>
      <c r="M96" s="58"/>
      <c r="N96" s="58">
        <f>Worksheet!AX98</f>
        <v>0</v>
      </c>
      <c r="O96" s="58"/>
      <c r="P96" s="58">
        <f>Worksheet!AY98</f>
        <v>2888534.17</v>
      </c>
      <c r="Q96" s="58"/>
      <c r="R96" s="58">
        <f t="shared" si="1"/>
        <v>128628.60000000009</v>
      </c>
    </row>
    <row r="97" spans="1:18" x14ac:dyDescent="0.2">
      <c r="A97" s="7">
        <f>Worksheet!A99</f>
        <v>1782</v>
      </c>
      <c r="B97" s="48" t="str">
        <f>Worksheet!B99</f>
        <v>Diagonal</v>
      </c>
      <c r="D97" s="56">
        <f>Worksheet!AF99</f>
        <v>11064.48</v>
      </c>
      <c r="E97" s="56"/>
      <c r="F97" s="56">
        <f>Worksheet!AG99</f>
        <v>0</v>
      </c>
      <c r="G97" s="56"/>
      <c r="H97" s="56">
        <f>Worksheet!AH99</f>
        <v>11064.48</v>
      </c>
      <c r="I97" s="56"/>
      <c r="J97" s="56">
        <f>Worksheet!AH99-Worksheet!U99</f>
        <v>1440.4799999999996</v>
      </c>
      <c r="K97" s="11"/>
      <c r="L97" s="56">
        <f>Worksheet!AW99</f>
        <v>10306.299999999999</v>
      </c>
      <c r="M97" s="56"/>
      <c r="N97" s="56">
        <f>Worksheet!AX99</f>
        <v>758.18000000000029</v>
      </c>
      <c r="O97" s="56"/>
      <c r="P97" s="56">
        <f>Worksheet!AY99</f>
        <v>11064.48</v>
      </c>
      <c r="Q97" s="56"/>
      <c r="R97" s="56">
        <f t="shared" si="1"/>
        <v>0</v>
      </c>
    </row>
    <row r="98" spans="1:18" x14ac:dyDescent="0.2">
      <c r="A98" s="7">
        <f>Worksheet!A100</f>
        <v>1791</v>
      </c>
      <c r="B98" s="48" t="str">
        <f>Worksheet!B100</f>
        <v>Dike-New Hartford</v>
      </c>
      <c r="D98" s="56">
        <f>Worksheet!AF100</f>
        <v>46619.3</v>
      </c>
      <c r="E98" s="56"/>
      <c r="F98" s="56">
        <f>Worksheet!AG100</f>
        <v>0</v>
      </c>
      <c r="G98" s="56"/>
      <c r="H98" s="56">
        <f>Worksheet!AH100</f>
        <v>46619.3</v>
      </c>
      <c r="I98" s="56"/>
      <c r="J98" s="56">
        <f>Worksheet!AH100-Worksheet!U100</f>
        <v>3335.3000000000029</v>
      </c>
      <c r="K98" s="11"/>
      <c r="L98" s="56">
        <f>Worksheet!AW100</f>
        <v>47831.199999999997</v>
      </c>
      <c r="M98" s="56"/>
      <c r="N98" s="56">
        <f>Worksheet!AX100</f>
        <v>0</v>
      </c>
      <c r="O98" s="56"/>
      <c r="P98" s="56">
        <f>Worksheet!AY100</f>
        <v>47831.199999999997</v>
      </c>
      <c r="Q98" s="56"/>
      <c r="R98" s="56">
        <f t="shared" si="1"/>
        <v>1211.8999999999942</v>
      </c>
    </row>
    <row r="99" spans="1:18" x14ac:dyDescent="0.2">
      <c r="A99" s="7">
        <f>Worksheet!A101</f>
        <v>1854</v>
      </c>
      <c r="B99" s="48" t="str">
        <f>Worksheet!B101</f>
        <v>Dows</v>
      </c>
      <c r="D99" s="56">
        <f>Worksheet!AF101</f>
        <v>7556.2</v>
      </c>
      <c r="E99" s="56"/>
      <c r="F99" s="56">
        <f>Worksheet!AG101</f>
        <v>0</v>
      </c>
      <c r="G99" s="56"/>
      <c r="H99" s="56">
        <f>Worksheet!AH101</f>
        <v>7556.2</v>
      </c>
      <c r="I99" s="56"/>
      <c r="J99" s="56">
        <f>Worksheet!AH101-Worksheet!U101</f>
        <v>43.199999999999818</v>
      </c>
      <c r="K99" s="11"/>
      <c r="L99" s="56">
        <f>Worksheet!AW101</f>
        <v>7485.29</v>
      </c>
      <c r="M99" s="56"/>
      <c r="N99" s="56">
        <f>Worksheet!AX101</f>
        <v>70.909999999999854</v>
      </c>
      <c r="O99" s="56"/>
      <c r="P99" s="56">
        <f>Worksheet!AY101</f>
        <v>7556.2</v>
      </c>
      <c r="Q99" s="56"/>
      <c r="R99" s="56">
        <f t="shared" si="1"/>
        <v>0</v>
      </c>
    </row>
    <row r="100" spans="1:18" x14ac:dyDescent="0.2">
      <c r="A100" s="7">
        <f>Worksheet!A102</f>
        <v>1863</v>
      </c>
      <c r="B100" s="48" t="str">
        <f>Worksheet!B102</f>
        <v>Dubuque</v>
      </c>
      <c r="D100" s="56">
        <f>Worksheet!AF102</f>
        <v>700501.18</v>
      </c>
      <c r="E100" s="56"/>
      <c r="F100" s="56">
        <f>Worksheet!AG102</f>
        <v>0</v>
      </c>
      <c r="G100" s="56"/>
      <c r="H100" s="56">
        <f>Worksheet!AH102</f>
        <v>700501.18</v>
      </c>
      <c r="I100" s="56"/>
      <c r="J100" s="56">
        <f>Worksheet!AH102-Worksheet!U102</f>
        <v>29596.180000000051</v>
      </c>
      <c r="K100" s="11"/>
      <c r="L100" s="56">
        <f>Worksheet!AW102</f>
        <v>724339.72</v>
      </c>
      <c r="M100" s="56"/>
      <c r="N100" s="56">
        <f>Worksheet!AX102</f>
        <v>0</v>
      </c>
      <c r="O100" s="56"/>
      <c r="P100" s="56">
        <f>Worksheet!AY102</f>
        <v>724339.72</v>
      </c>
      <c r="Q100" s="56"/>
      <c r="R100" s="56">
        <f t="shared" si="1"/>
        <v>23838.539999999921</v>
      </c>
    </row>
    <row r="101" spans="1:18" x14ac:dyDescent="0.2">
      <c r="A101" s="7">
        <f>Worksheet!A103</f>
        <v>1908</v>
      </c>
      <c r="B101" s="57" t="str">
        <f>Worksheet!B103</f>
        <v>Dunkerton</v>
      </c>
      <c r="C101" s="11"/>
      <c r="D101" s="58">
        <f>Worksheet!AF103</f>
        <v>30092.52</v>
      </c>
      <c r="E101" s="58"/>
      <c r="F101" s="58">
        <f>Worksheet!AG103</f>
        <v>0</v>
      </c>
      <c r="G101" s="58"/>
      <c r="H101" s="58">
        <f>Worksheet!AH103</f>
        <v>30092.52</v>
      </c>
      <c r="I101" s="58"/>
      <c r="J101" s="58">
        <f>Worksheet!AH103-Worksheet!U103</f>
        <v>1603.5200000000004</v>
      </c>
      <c r="K101" s="11"/>
      <c r="L101" s="58">
        <f>Worksheet!AW103</f>
        <v>30051.56</v>
      </c>
      <c r="M101" s="58"/>
      <c r="N101" s="58">
        <f>Worksheet!AX103</f>
        <v>40.959999999999127</v>
      </c>
      <c r="O101" s="58"/>
      <c r="P101" s="58">
        <f>Worksheet!AY103</f>
        <v>30092.52</v>
      </c>
      <c r="Q101" s="58"/>
      <c r="R101" s="58">
        <f t="shared" si="1"/>
        <v>0</v>
      </c>
    </row>
    <row r="102" spans="1:18" x14ac:dyDescent="0.2">
      <c r="A102" s="7">
        <f>Worksheet!A104</f>
        <v>1926</v>
      </c>
      <c r="B102" s="48" t="str">
        <f>Worksheet!B104</f>
        <v>Durant</v>
      </c>
      <c r="D102" s="56">
        <f>Worksheet!AF104</f>
        <v>32261.72</v>
      </c>
      <c r="E102" s="56"/>
      <c r="F102" s="56">
        <f>Worksheet!AG104</f>
        <v>0</v>
      </c>
      <c r="G102" s="56"/>
      <c r="H102" s="56">
        <f>Worksheet!AH104</f>
        <v>32261.72</v>
      </c>
      <c r="I102" s="56"/>
      <c r="J102" s="56">
        <f>Worksheet!AH104-Worksheet!U104</f>
        <v>351.72000000000116</v>
      </c>
      <c r="K102" s="11"/>
      <c r="L102" s="56">
        <f>Worksheet!AW104</f>
        <v>34628.22</v>
      </c>
      <c r="M102" s="56"/>
      <c r="N102" s="56">
        <f>Worksheet!AX104</f>
        <v>0</v>
      </c>
      <c r="O102" s="56"/>
      <c r="P102" s="56">
        <f>Worksheet!AY104</f>
        <v>34628.22</v>
      </c>
      <c r="Q102" s="56"/>
      <c r="R102" s="56">
        <f t="shared" si="1"/>
        <v>2366.5</v>
      </c>
    </row>
    <row r="103" spans="1:18" x14ac:dyDescent="0.2">
      <c r="A103" s="7">
        <f>Worksheet!A105</f>
        <v>1944</v>
      </c>
      <c r="B103" s="48" t="str">
        <f>Worksheet!B105</f>
        <v>Eagle Grove</v>
      </c>
      <c r="D103" s="56">
        <f>Worksheet!AF105</f>
        <v>56859.07</v>
      </c>
      <c r="E103" s="56"/>
      <c r="F103" s="56">
        <f>Worksheet!AG105</f>
        <v>0</v>
      </c>
      <c r="G103" s="56"/>
      <c r="H103" s="56">
        <f>Worksheet!AH105</f>
        <v>56859.07</v>
      </c>
      <c r="I103" s="56"/>
      <c r="J103" s="56">
        <f>Worksheet!AH105-Worksheet!U105</f>
        <v>2206.0699999999997</v>
      </c>
      <c r="K103" s="11"/>
      <c r="L103" s="56">
        <f>Worksheet!AW105</f>
        <v>60078.04</v>
      </c>
      <c r="M103" s="56"/>
      <c r="N103" s="56">
        <f>Worksheet!AX105</f>
        <v>0</v>
      </c>
      <c r="O103" s="56"/>
      <c r="P103" s="56">
        <f>Worksheet!AY105</f>
        <v>60078.04</v>
      </c>
      <c r="Q103" s="56"/>
      <c r="R103" s="56">
        <f t="shared" si="1"/>
        <v>3218.9700000000012</v>
      </c>
    </row>
    <row r="104" spans="1:18" x14ac:dyDescent="0.2">
      <c r="A104" s="7">
        <f>Worksheet!A106</f>
        <v>1953</v>
      </c>
      <c r="B104" s="48" t="str">
        <f>Worksheet!B106</f>
        <v>Earlham</v>
      </c>
      <c r="D104" s="56">
        <f>Worksheet!AF106</f>
        <v>40377.589999999997</v>
      </c>
      <c r="E104" s="56"/>
      <c r="F104" s="56">
        <f>Worksheet!AG106</f>
        <v>0</v>
      </c>
      <c r="G104" s="56"/>
      <c r="H104" s="56">
        <f>Worksheet!AH106</f>
        <v>40377.589999999997</v>
      </c>
      <c r="I104" s="56"/>
      <c r="J104" s="56">
        <f>Worksheet!AH106-Worksheet!U106</f>
        <v>2051.5899999999965</v>
      </c>
      <c r="K104" s="11"/>
      <c r="L104" s="56">
        <f>Worksheet!AW106</f>
        <v>40976.879999999997</v>
      </c>
      <c r="M104" s="56"/>
      <c r="N104" s="56">
        <f>Worksheet!AX106</f>
        <v>0</v>
      </c>
      <c r="O104" s="56"/>
      <c r="P104" s="56">
        <f>Worksheet!AY106</f>
        <v>40976.879999999997</v>
      </c>
      <c r="Q104" s="56"/>
      <c r="R104" s="56">
        <f t="shared" si="1"/>
        <v>599.29000000000087</v>
      </c>
    </row>
    <row r="105" spans="1:18" x14ac:dyDescent="0.2">
      <c r="A105" s="7">
        <f>Worksheet!A107</f>
        <v>1963</v>
      </c>
      <c r="B105" s="48" t="str">
        <f>Worksheet!B107</f>
        <v>East Buchanan</v>
      </c>
      <c r="D105" s="56">
        <f>Worksheet!AF107</f>
        <v>34671.06</v>
      </c>
      <c r="E105" s="56"/>
      <c r="F105" s="56">
        <f>Worksheet!AG107</f>
        <v>0</v>
      </c>
      <c r="G105" s="56"/>
      <c r="H105" s="56">
        <f>Worksheet!AH107</f>
        <v>34671.06</v>
      </c>
      <c r="I105" s="56"/>
      <c r="J105" s="56">
        <f>Worksheet!AH107-Worksheet!U107</f>
        <v>1507.0599999999977</v>
      </c>
      <c r="K105" s="11"/>
      <c r="L105" s="56">
        <f>Worksheet!AW107</f>
        <v>36037.519999999997</v>
      </c>
      <c r="M105" s="56"/>
      <c r="N105" s="56">
        <f>Worksheet!AX107</f>
        <v>0</v>
      </c>
      <c r="O105" s="56"/>
      <c r="P105" s="56">
        <f>Worksheet!AY107</f>
        <v>36037.519999999997</v>
      </c>
      <c r="Q105" s="56"/>
      <c r="R105" s="56">
        <f t="shared" si="1"/>
        <v>1366.4599999999991</v>
      </c>
    </row>
    <row r="106" spans="1:18" x14ac:dyDescent="0.2">
      <c r="A106" s="7">
        <f>Worksheet!A108</f>
        <v>1965</v>
      </c>
      <c r="B106" s="57" t="str">
        <f>Worksheet!B108</f>
        <v>East Central</v>
      </c>
      <c r="C106" s="11"/>
      <c r="D106" s="58">
        <f>Worksheet!AF108</f>
        <v>16487.64</v>
      </c>
      <c r="E106" s="58"/>
      <c r="F106" s="58">
        <f>Worksheet!AG108</f>
        <v>0</v>
      </c>
      <c r="G106" s="58"/>
      <c r="H106" s="58">
        <f>Worksheet!AH108</f>
        <v>16487.64</v>
      </c>
      <c r="I106" s="58"/>
      <c r="J106" s="58">
        <f>Worksheet!AH108-Worksheet!U108</f>
        <v>630.63999999999942</v>
      </c>
      <c r="K106" s="11"/>
      <c r="L106" s="58">
        <f>Worksheet!AW108</f>
        <v>16601.09</v>
      </c>
      <c r="M106" s="58"/>
      <c r="N106" s="58">
        <f>Worksheet!AX108</f>
        <v>0</v>
      </c>
      <c r="O106" s="58"/>
      <c r="P106" s="58">
        <f>Worksheet!AY108</f>
        <v>16601.09</v>
      </c>
      <c r="Q106" s="58"/>
      <c r="R106" s="58">
        <f t="shared" si="1"/>
        <v>113.45000000000073</v>
      </c>
    </row>
    <row r="107" spans="1:18" x14ac:dyDescent="0.2">
      <c r="A107" s="7">
        <f>Worksheet!A109</f>
        <v>1967</v>
      </c>
      <c r="B107" s="48" t="str">
        <f>Worksheet!B109</f>
        <v>East Greene</v>
      </c>
      <c r="D107" s="56">
        <f>Worksheet!AF109</f>
        <v>13069.63</v>
      </c>
      <c r="E107" s="56"/>
      <c r="F107" s="56">
        <f>Worksheet!AG109</f>
        <v>0</v>
      </c>
      <c r="G107" s="56"/>
      <c r="H107" s="56">
        <f>Worksheet!AH109</f>
        <v>13069.63</v>
      </c>
      <c r="I107" s="56"/>
      <c r="J107" s="56">
        <f>Worksheet!AH109-Worksheet!U109</f>
        <v>345.6299999999992</v>
      </c>
      <c r="K107" s="11"/>
      <c r="L107" s="56">
        <f>Worksheet!AW109</f>
        <v>13805.96</v>
      </c>
      <c r="M107" s="56"/>
      <c r="N107" s="56">
        <f>Worksheet!AX109</f>
        <v>0</v>
      </c>
      <c r="O107" s="56"/>
      <c r="P107" s="56">
        <f>Worksheet!AY109</f>
        <v>13805.96</v>
      </c>
      <c r="Q107" s="56"/>
      <c r="R107" s="56">
        <f t="shared" si="1"/>
        <v>736.32999999999993</v>
      </c>
    </row>
    <row r="108" spans="1:18" x14ac:dyDescent="0.2">
      <c r="A108" s="7">
        <f>Worksheet!A110</f>
        <v>3582</v>
      </c>
      <c r="B108" s="48" t="str">
        <f>Worksheet!B110</f>
        <v>East Marshall</v>
      </c>
      <c r="D108" s="56">
        <f>Worksheet!AF110</f>
        <v>43567.58</v>
      </c>
      <c r="E108" s="56"/>
      <c r="F108" s="56">
        <f>Worksheet!AG110</f>
        <v>0</v>
      </c>
      <c r="G108" s="56"/>
      <c r="H108" s="56">
        <f>Worksheet!AH110</f>
        <v>43567.58</v>
      </c>
      <c r="I108" s="56"/>
      <c r="J108" s="56">
        <f>Worksheet!AH110-Worksheet!U110</f>
        <v>1208.5800000000017</v>
      </c>
      <c r="K108" s="11"/>
      <c r="L108" s="56">
        <f>Worksheet!AW110</f>
        <v>44745.16</v>
      </c>
      <c r="M108" s="56"/>
      <c r="N108" s="56">
        <f>Worksheet!AX110</f>
        <v>0</v>
      </c>
      <c r="O108" s="56"/>
      <c r="P108" s="56">
        <f>Worksheet!AY110</f>
        <v>44745.16</v>
      </c>
      <c r="Q108" s="56"/>
      <c r="R108" s="56">
        <f t="shared" si="1"/>
        <v>1177.5800000000017</v>
      </c>
    </row>
    <row r="109" spans="1:18" x14ac:dyDescent="0.2">
      <c r="A109" s="7">
        <f>Worksheet!A111</f>
        <v>3978</v>
      </c>
      <c r="B109" s="48" t="str">
        <f>Worksheet!B111</f>
        <v>East Mills</v>
      </c>
      <c r="D109" s="56">
        <f>Worksheet!AF111</f>
        <v>32548.53</v>
      </c>
      <c r="E109" s="56"/>
      <c r="F109" s="56">
        <f>Worksheet!AG111</f>
        <v>0</v>
      </c>
      <c r="G109" s="56"/>
      <c r="H109" s="56">
        <f>Worksheet!AH111</f>
        <v>32548.53</v>
      </c>
      <c r="I109" s="56"/>
      <c r="J109" s="56">
        <f>Worksheet!AH111-Worksheet!U111</f>
        <v>1098.5299999999988</v>
      </c>
      <c r="K109" s="11"/>
      <c r="L109" s="56">
        <f>Worksheet!AW111</f>
        <v>32676.85</v>
      </c>
      <c r="M109" s="56"/>
      <c r="N109" s="56">
        <f>Worksheet!AX111</f>
        <v>0</v>
      </c>
      <c r="O109" s="56"/>
      <c r="P109" s="56">
        <f>Worksheet!AY111</f>
        <v>32676.85</v>
      </c>
      <c r="Q109" s="56"/>
      <c r="R109" s="56">
        <f t="shared" si="1"/>
        <v>128.31999999999971</v>
      </c>
    </row>
    <row r="110" spans="1:18" x14ac:dyDescent="0.2">
      <c r="A110" s="7">
        <f>Worksheet!A112</f>
        <v>6741</v>
      </c>
      <c r="B110" s="48" t="str">
        <f>Worksheet!B112</f>
        <v>East Sac County</v>
      </c>
      <c r="D110" s="56">
        <f>Worksheet!AF112</f>
        <v>60289.96</v>
      </c>
      <c r="E110" s="56"/>
      <c r="F110" s="56">
        <f>Worksheet!AG112</f>
        <v>0</v>
      </c>
      <c r="G110" s="56"/>
      <c r="H110" s="56">
        <f>Worksheet!AH112</f>
        <v>60289.96</v>
      </c>
      <c r="I110" s="56"/>
      <c r="J110" s="56">
        <f>Worksheet!AH112-Worksheet!U112</f>
        <v>2399.9599999999991</v>
      </c>
      <c r="K110" s="11"/>
      <c r="L110" s="56">
        <f>Worksheet!AW112</f>
        <v>59084.25</v>
      </c>
      <c r="M110" s="56"/>
      <c r="N110" s="56">
        <f>Worksheet!AX112</f>
        <v>1205.7099999999991</v>
      </c>
      <c r="O110" s="56"/>
      <c r="P110" s="56">
        <f>Worksheet!AY112</f>
        <v>60289.96</v>
      </c>
      <c r="Q110" s="56"/>
      <c r="R110" s="56">
        <f t="shared" si="1"/>
        <v>0</v>
      </c>
    </row>
    <row r="111" spans="1:18" x14ac:dyDescent="0.2">
      <c r="A111" s="7">
        <f>Worksheet!A113</f>
        <v>1970</v>
      </c>
      <c r="B111" s="57" t="str">
        <f>Worksheet!B113</f>
        <v>East Union</v>
      </c>
      <c r="C111" s="11"/>
      <c r="D111" s="58">
        <f>Worksheet!AF113</f>
        <v>33096.480000000003</v>
      </c>
      <c r="E111" s="58"/>
      <c r="F111" s="58">
        <f>Worksheet!AG113</f>
        <v>0</v>
      </c>
      <c r="G111" s="58"/>
      <c r="H111" s="58">
        <f>Worksheet!AH113</f>
        <v>33096.480000000003</v>
      </c>
      <c r="I111" s="58"/>
      <c r="J111" s="58">
        <f>Worksheet!AH113-Worksheet!U113</f>
        <v>3262.4800000000032</v>
      </c>
      <c r="K111" s="11"/>
      <c r="L111" s="58">
        <f>Worksheet!AW113</f>
        <v>30664.73</v>
      </c>
      <c r="M111" s="58"/>
      <c r="N111" s="58">
        <f>Worksheet!AX113</f>
        <v>2431.7500000000036</v>
      </c>
      <c r="O111" s="58"/>
      <c r="P111" s="58">
        <f>Worksheet!AY113</f>
        <v>33096.480000000003</v>
      </c>
      <c r="Q111" s="58"/>
      <c r="R111" s="58">
        <f t="shared" si="1"/>
        <v>0</v>
      </c>
    </row>
    <row r="112" spans="1:18" x14ac:dyDescent="0.2">
      <c r="A112" s="7">
        <f>Worksheet!A114</f>
        <v>1972</v>
      </c>
      <c r="B112" s="48" t="str">
        <f>Worksheet!B114</f>
        <v>Eastern Allamakee</v>
      </c>
      <c r="D112" s="56">
        <f>Worksheet!AF114</f>
        <v>26529.49</v>
      </c>
      <c r="E112" s="56"/>
      <c r="F112" s="56">
        <f>Worksheet!AG114</f>
        <v>0</v>
      </c>
      <c r="G112" s="56"/>
      <c r="H112" s="56">
        <f>Worksheet!AH114</f>
        <v>26529.49</v>
      </c>
      <c r="I112" s="56"/>
      <c r="J112" s="56">
        <f>Worksheet!AH114-Worksheet!U114</f>
        <v>486.4900000000016</v>
      </c>
      <c r="K112" s="11"/>
      <c r="L112" s="56">
        <f>Worksheet!AW114</f>
        <v>27515.4</v>
      </c>
      <c r="M112" s="56"/>
      <c r="N112" s="56">
        <f>Worksheet!AX114</f>
        <v>0</v>
      </c>
      <c r="O112" s="56"/>
      <c r="P112" s="56">
        <f>Worksheet!AY114</f>
        <v>27515.4</v>
      </c>
      <c r="Q112" s="56"/>
      <c r="R112" s="56">
        <f t="shared" si="1"/>
        <v>985.90999999999985</v>
      </c>
    </row>
    <row r="113" spans="1:18" x14ac:dyDescent="0.2">
      <c r="A113" s="7">
        <f>Worksheet!A115</f>
        <v>657</v>
      </c>
      <c r="B113" s="48" t="str">
        <f>Worksheet!B115</f>
        <v>Eddyville-Blakesburg-Fremont</v>
      </c>
      <c r="D113" s="56">
        <f>Worksheet!AF115</f>
        <v>63286.98</v>
      </c>
      <c r="E113" s="56"/>
      <c r="F113" s="56">
        <f>Worksheet!AG115</f>
        <v>0</v>
      </c>
      <c r="G113" s="56"/>
      <c r="H113" s="56">
        <f>Worksheet!AH115</f>
        <v>63286.98</v>
      </c>
      <c r="I113" s="56"/>
      <c r="J113" s="56">
        <f>Worksheet!AH115-Worksheet!U115</f>
        <v>3429.9800000000032</v>
      </c>
      <c r="K113" s="11"/>
      <c r="L113" s="56">
        <f>Worksheet!AW115</f>
        <v>62138.3</v>
      </c>
      <c r="M113" s="56"/>
      <c r="N113" s="56">
        <f>Worksheet!AX115</f>
        <v>1148.6800000000003</v>
      </c>
      <c r="O113" s="56"/>
      <c r="P113" s="56">
        <f>Worksheet!AY115</f>
        <v>63286.98</v>
      </c>
      <c r="Q113" s="56"/>
      <c r="R113" s="56">
        <f t="shared" si="1"/>
        <v>0</v>
      </c>
    </row>
    <row r="114" spans="1:18" x14ac:dyDescent="0.2">
      <c r="A114" s="7">
        <f>Worksheet!A116</f>
        <v>1989</v>
      </c>
      <c r="B114" s="48" t="str">
        <f>Worksheet!B116</f>
        <v>Edgewood-Colesburg</v>
      </c>
      <c r="D114" s="56">
        <f>Worksheet!AF116</f>
        <v>30545.7</v>
      </c>
      <c r="E114" s="56"/>
      <c r="F114" s="56">
        <f>Worksheet!AG116</f>
        <v>1026.2999999999993</v>
      </c>
      <c r="G114" s="56"/>
      <c r="H114" s="56">
        <f>Worksheet!AH116</f>
        <v>31572</v>
      </c>
      <c r="I114" s="56"/>
      <c r="J114" s="56">
        <f>Worksheet!AH116-Worksheet!U116</f>
        <v>0</v>
      </c>
      <c r="K114" s="11"/>
      <c r="L114" s="56">
        <f>Worksheet!AW116</f>
        <v>32086.23</v>
      </c>
      <c r="M114" s="56"/>
      <c r="N114" s="56">
        <f>Worksheet!AX116</f>
        <v>0</v>
      </c>
      <c r="O114" s="56"/>
      <c r="P114" s="56">
        <f>Worksheet!AY116</f>
        <v>32086.23</v>
      </c>
      <c r="Q114" s="56"/>
      <c r="R114" s="56">
        <f t="shared" si="1"/>
        <v>514.22999999999956</v>
      </c>
    </row>
    <row r="115" spans="1:18" x14ac:dyDescent="0.2">
      <c r="A115" s="7">
        <f>Worksheet!A117</f>
        <v>2007</v>
      </c>
      <c r="B115" s="48" t="str">
        <f>Worksheet!B117</f>
        <v>Eldora-New Providence</v>
      </c>
      <c r="D115" s="56">
        <f>Worksheet!AF117</f>
        <v>42119.01</v>
      </c>
      <c r="E115" s="56"/>
      <c r="F115" s="56">
        <f>Worksheet!AG117</f>
        <v>0</v>
      </c>
      <c r="G115" s="56"/>
      <c r="H115" s="56">
        <f>Worksheet!AH117</f>
        <v>42119.01</v>
      </c>
      <c r="I115" s="56"/>
      <c r="J115" s="56">
        <f>Worksheet!AH117-Worksheet!U117</f>
        <v>2417.010000000002</v>
      </c>
      <c r="K115" s="11"/>
      <c r="L115" s="56">
        <f>Worksheet!AW117</f>
        <v>40129.300000000003</v>
      </c>
      <c r="M115" s="56"/>
      <c r="N115" s="56">
        <f>Worksheet!AX117</f>
        <v>1989.7099999999991</v>
      </c>
      <c r="O115" s="56"/>
      <c r="P115" s="56">
        <f>Worksheet!AY117</f>
        <v>42119.01</v>
      </c>
      <c r="Q115" s="56"/>
      <c r="R115" s="56">
        <f t="shared" si="1"/>
        <v>0</v>
      </c>
    </row>
    <row r="116" spans="1:18" x14ac:dyDescent="0.2">
      <c r="A116" s="7">
        <f>Worksheet!A118</f>
        <v>2016</v>
      </c>
      <c r="B116" s="57" t="str">
        <f>Worksheet!B118</f>
        <v>Elk Horn-Kimballton</v>
      </c>
      <c r="C116" s="11"/>
      <c r="D116" s="58">
        <f>Worksheet!AF118</f>
        <v>15050.49</v>
      </c>
      <c r="E116" s="58"/>
      <c r="F116" s="58">
        <f>Worksheet!AG118</f>
        <v>317.51000000000022</v>
      </c>
      <c r="G116" s="58"/>
      <c r="H116" s="58">
        <f>Worksheet!AH118</f>
        <v>15368</v>
      </c>
      <c r="I116" s="58"/>
      <c r="J116" s="58">
        <f>Worksheet!AH118-Worksheet!U118</f>
        <v>0</v>
      </c>
      <c r="K116" s="11"/>
      <c r="L116" s="58">
        <f>Worksheet!AW118</f>
        <v>14371.05</v>
      </c>
      <c r="M116" s="58"/>
      <c r="N116" s="58">
        <f>Worksheet!AX118</f>
        <v>679.44000000000051</v>
      </c>
      <c r="O116" s="58"/>
      <c r="P116" s="58">
        <f>Worksheet!AY118</f>
        <v>15050.49</v>
      </c>
      <c r="Q116" s="58"/>
      <c r="R116" s="58">
        <f t="shared" si="1"/>
        <v>-317.51000000000022</v>
      </c>
    </row>
    <row r="117" spans="1:18" x14ac:dyDescent="0.2">
      <c r="A117" s="7">
        <f>Worksheet!A119</f>
        <v>2088</v>
      </c>
      <c r="B117" s="48" t="str">
        <f>Worksheet!B119</f>
        <v>Emmetsburg</v>
      </c>
      <c r="D117" s="56">
        <f>Worksheet!AF119</f>
        <v>42973.65</v>
      </c>
      <c r="E117" s="56"/>
      <c r="F117" s="56">
        <f>Worksheet!AG119</f>
        <v>0</v>
      </c>
      <c r="G117" s="56"/>
      <c r="H117" s="56">
        <f>Worksheet!AH119</f>
        <v>42973.65</v>
      </c>
      <c r="I117" s="56"/>
      <c r="J117" s="56">
        <f>Worksheet!AH119-Worksheet!U119</f>
        <v>1819.6500000000015</v>
      </c>
      <c r="K117" s="11"/>
      <c r="L117" s="56">
        <f>Worksheet!AW119</f>
        <v>47200.52</v>
      </c>
      <c r="M117" s="56"/>
      <c r="N117" s="56">
        <f>Worksheet!AX119</f>
        <v>0</v>
      </c>
      <c r="O117" s="56"/>
      <c r="P117" s="56">
        <f>Worksheet!AY119</f>
        <v>47200.52</v>
      </c>
      <c r="Q117" s="56"/>
      <c r="R117" s="56">
        <f t="shared" si="1"/>
        <v>4226.8699999999953</v>
      </c>
    </row>
    <row r="118" spans="1:18" x14ac:dyDescent="0.2">
      <c r="A118" s="7">
        <f>Worksheet!A120</f>
        <v>2097</v>
      </c>
      <c r="B118" s="48" t="str">
        <f>Worksheet!B120</f>
        <v>English Valleys</v>
      </c>
      <c r="D118" s="56">
        <f>Worksheet!AF120</f>
        <v>31935.96</v>
      </c>
      <c r="E118" s="56"/>
      <c r="F118" s="56">
        <f>Worksheet!AG120</f>
        <v>811.04000000000087</v>
      </c>
      <c r="G118" s="56"/>
      <c r="H118" s="56">
        <f>Worksheet!AH120</f>
        <v>32747</v>
      </c>
      <c r="I118" s="56"/>
      <c r="J118" s="56">
        <f>Worksheet!AH120-Worksheet!U120</f>
        <v>0</v>
      </c>
      <c r="K118" s="11"/>
      <c r="L118" s="56">
        <f>Worksheet!AW120</f>
        <v>30477.61</v>
      </c>
      <c r="M118" s="56"/>
      <c r="N118" s="56">
        <f>Worksheet!AX120</f>
        <v>1458.3499999999985</v>
      </c>
      <c r="O118" s="56"/>
      <c r="P118" s="56">
        <f>Worksheet!AY120</f>
        <v>31935.96</v>
      </c>
      <c r="Q118" s="56"/>
      <c r="R118" s="56">
        <f t="shared" si="1"/>
        <v>-811.04000000000087</v>
      </c>
    </row>
    <row r="119" spans="1:18" x14ac:dyDescent="0.2">
      <c r="A119" s="7">
        <f>Worksheet!A121</f>
        <v>2113</v>
      </c>
      <c r="B119" s="48" t="str">
        <f>Worksheet!B121</f>
        <v>Essex</v>
      </c>
      <c r="D119" s="56">
        <f>Worksheet!AF121</f>
        <v>19256.099999999999</v>
      </c>
      <c r="E119" s="56"/>
      <c r="F119" s="56">
        <f>Worksheet!AG121</f>
        <v>850.90000000000146</v>
      </c>
      <c r="G119" s="56"/>
      <c r="H119" s="56">
        <f>Worksheet!AH121</f>
        <v>20107</v>
      </c>
      <c r="I119" s="56"/>
      <c r="J119" s="56">
        <f>Worksheet!AH121-Worksheet!U121</f>
        <v>0</v>
      </c>
      <c r="K119" s="11"/>
      <c r="L119" s="56">
        <f>Worksheet!AW121</f>
        <v>19493.79</v>
      </c>
      <c r="M119" s="56"/>
      <c r="N119" s="56">
        <f>Worksheet!AX121</f>
        <v>0</v>
      </c>
      <c r="O119" s="56"/>
      <c r="P119" s="56">
        <f>Worksheet!AY121</f>
        <v>19493.79</v>
      </c>
      <c r="Q119" s="56"/>
      <c r="R119" s="56">
        <f t="shared" si="1"/>
        <v>-613.20999999999913</v>
      </c>
    </row>
    <row r="120" spans="1:18" x14ac:dyDescent="0.2">
      <c r="A120" s="7">
        <f>Worksheet!A122</f>
        <v>2124</v>
      </c>
      <c r="B120" s="48" t="str">
        <f>Worksheet!B122</f>
        <v>Estherville Lincoln</v>
      </c>
      <c r="D120" s="56">
        <f>Worksheet!AF122</f>
        <v>93840.46</v>
      </c>
      <c r="E120" s="56"/>
      <c r="F120" s="56">
        <f>Worksheet!AG122</f>
        <v>0</v>
      </c>
      <c r="G120" s="56"/>
      <c r="H120" s="56">
        <f>Worksheet!AH122</f>
        <v>93840.46</v>
      </c>
      <c r="I120" s="56"/>
      <c r="J120" s="56">
        <f>Worksheet!AH122-Worksheet!U122</f>
        <v>2876.4600000000064</v>
      </c>
      <c r="K120" s="11"/>
      <c r="L120" s="56">
        <f>Worksheet!AW122</f>
        <v>97820.82</v>
      </c>
      <c r="M120" s="56"/>
      <c r="N120" s="56">
        <f>Worksheet!AX122</f>
        <v>0</v>
      </c>
      <c r="O120" s="56"/>
      <c r="P120" s="56">
        <f>Worksheet!AY122</f>
        <v>97820.82</v>
      </c>
      <c r="Q120" s="56"/>
      <c r="R120" s="56">
        <f t="shared" si="1"/>
        <v>3980.3600000000006</v>
      </c>
    </row>
    <row r="121" spans="1:18" x14ac:dyDescent="0.2">
      <c r="A121" s="7">
        <f>Worksheet!A123</f>
        <v>2151</v>
      </c>
      <c r="B121" s="57" t="str">
        <f>Worksheet!B123</f>
        <v>Exira</v>
      </c>
      <c r="C121" s="11"/>
      <c r="D121" s="58">
        <f>Worksheet!AF123</f>
        <v>12716.94</v>
      </c>
      <c r="E121" s="58"/>
      <c r="F121" s="58">
        <f>Worksheet!AG123</f>
        <v>0</v>
      </c>
      <c r="G121" s="58"/>
      <c r="H121" s="58">
        <f>Worksheet!AH123</f>
        <v>12716.94</v>
      </c>
      <c r="I121" s="58"/>
      <c r="J121" s="58">
        <f>Worksheet!AH123-Worksheet!U123</f>
        <v>30.940000000000509</v>
      </c>
      <c r="K121" s="11"/>
      <c r="L121" s="58">
        <f>Worksheet!AW123</f>
        <v>12031.45</v>
      </c>
      <c r="M121" s="58"/>
      <c r="N121" s="58">
        <f>Worksheet!AX123</f>
        <v>685.48999999999978</v>
      </c>
      <c r="O121" s="58"/>
      <c r="P121" s="58">
        <f>Worksheet!AY123</f>
        <v>12716.94</v>
      </c>
      <c r="Q121" s="58"/>
      <c r="R121" s="58">
        <f t="shared" si="1"/>
        <v>0</v>
      </c>
    </row>
    <row r="122" spans="1:18" x14ac:dyDescent="0.2">
      <c r="A122" s="7">
        <f>Worksheet!A124</f>
        <v>2169</v>
      </c>
      <c r="B122" s="48" t="str">
        <f>Worksheet!B124</f>
        <v>Fairfield</v>
      </c>
      <c r="D122" s="56">
        <f>Worksheet!AF124</f>
        <v>107352.91</v>
      </c>
      <c r="E122" s="56"/>
      <c r="F122" s="56">
        <f>Worksheet!AG124</f>
        <v>0</v>
      </c>
      <c r="G122" s="56"/>
      <c r="H122" s="56">
        <f>Worksheet!AH124</f>
        <v>107352.91</v>
      </c>
      <c r="I122" s="56"/>
      <c r="J122" s="56">
        <f>Worksheet!AH124-Worksheet!U124</f>
        <v>3281.9100000000035</v>
      </c>
      <c r="K122" s="11"/>
      <c r="L122" s="56">
        <f>Worksheet!AW124</f>
        <v>108187.86</v>
      </c>
      <c r="M122" s="56"/>
      <c r="N122" s="56">
        <f>Worksheet!AX124</f>
        <v>0</v>
      </c>
      <c r="O122" s="56"/>
      <c r="P122" s="56">
        <f>Worksheet!AY124</f>
        <v>108187.86</v>
      </c>
      <c r="Q122" s="56"/>
      <c r="R122" s="56">
        <f t="shared" si="1"/>
        <v>834.94999999999709</v>
      </c>
    </row>
    <row r="123" spans="1:18" x14ac:dyDescent="0.2">
      <c r="A123" s="7">
        <f>Worksheet!A125</f>
        <v>2205</v>
      </c>
      <c r="B123" s="48" t="str">
        <f>Worksheet!B125</f>
        <v>Farragut</v>
      </c>
      <c r="D123" s="56">
        <f>Worksheet!AF125</f>
        <v>12530.5</v>
      </c>
      <c r="E123" s="56"/>
      <c r="F123" s="56">
        <f>Worksheet!AG125</f>
        <v>154.5</v>
      </c>
      <c r="G123" s="56"/>
      <c r="H123" s="56">
        <f>Worksheet!AH125</f>
        <v>12685</v>
      </c>
      <c r="I123" s="56"/>
      <c r="J123" s="56">
        <f>Worksheet!AH125-Worksheet!U125</f>
        <v>0</v>
      </c>
      <c r="K123" s="11"/>
      <c r="L123" s="56">
        <f>Worksheet!AW125</f>
        <v>11972.68</v>
      </c>
      <c r="M123" s="56"/>
      <c r="N123" s="56">
        <f>Worksheet!AX125</f>
        <v>557.81999999999971</v>
      </c>
      <c r="O123" s="56"/>
      <c r="P123" s="56">
        <f>Worksheet!AY125</f>
        <v>12530.5</v>
      </c>
      <c r="Q123" s="56"/>
      <c r="R123" s="56">
        <f t="shared" si="1"/>
        <v>-154.5</v>
      </c>
    </row>
    <row r="124" spans="1:18" x14ac:dyDescent="0.2">
      <c r="A124" s="7">
        <f>Worksheet!A126</f>
        <v>2295</v>
      </c>
      <c r="B124" s="48" t="str">
        <f>Worksheet!B126</f>
        <v>Forest City</v>
      </c>
      <c r="D124" s="56">
        <f>Worksheet!AF126</f>
        <v>64178.04</v>
      </c>
      <c r="E124" s="56"/>
      <c r="F124" s="56">
        <f>Worksheet!AG126</f>
        <v>1385.9599999999991</v>
      </c>
      <c r="G124" s="56"/>
      <c r="H124" s="56">
        <f>Worksheet!AH126</f>
        <v>65564</v>
      </c>
      <c r="I124" s="56"/>
      <c r="J124" s="56">
        <f>Worksheet!AH126-Worksheet!U126</f>
        <v>0</v>
      </c>
      <c r="K124" s="11"/>
      <c r="L124" s="56">
        <f>Worksheet!AW126</f>
        <v>62687.75</v>
      </c>
      <c r="M124" s="56"/>
      <c r="N124" s="56">
        <f>Worksheet!AX126</f>
        <v>1490.2900000000009</v>
      </c>
      <c r="O124" s="56"/>
      <c r="P124" s="56">
        <f>Worksheet!AY126</f>
        <v>64178.04</v>
      </c>
      <c r="Q124" s="56"/>
      <c r="R124" s="56">
        <f t="shared" si="1"/>
        <v>-1385.9599999999991</v>
      </c>
    </row>
    <row r="125" spans="1:18" x14ac:dyDescent="0.2">
      <c r="A125" s="7">
        <f>Worksheet!A127</f>
        <v>2313</v>
      </c>
      <c r="B125" s="48" t="str">
        <f>Worksheet!B127</f>
        <v>Fort Dodge</v>
      </c>
      <c r="D125" s="56">
        <f>Worksheet!AF127</f>
        <v>270664.46000000002</v>
      </c>
      <c r="E125" s="56"/>
      <c r="F125" s="56">
        <f>Worksheet!AG127</f>
        <v>0</v>
      </c>
      <c r="G125" s="56"/>
      <c r="H125" s="56">
        <f>Worksheet!AH127</f>
        <v>270664.46000000002</v>
      </c>
      <c r="I125" s="56"/>
      <c r="J125" s="56">
        <f>Worksheet!AH127-Worksheet!U127</f>
        <v>13363.460000000021</v>
      </c>
      <c r="K125" s="11"/>
      <c r="L125" s="56">
        <f>Worksheet!AW127</f>
        <v>270715.92</v>
      </c>
      <c r="M125" s="56"/>
      <c r="N125" s="56">
        <f>Worksheet!AX127</f>
        <v>0</v>
      </c>
      <c r="O125" s="56"/>
      <c r="P125" s="56">
        <f>Worksheet!AY127</f>
        <v>270715.92</v>
      </c>
      <c r="Q125" s="56"/>
      <c r="R125" s="56">
        <f t="shared" si="1"/>
        <v>51.459999999962747</v>
      </c>
    </row>
    <row r="126" spans="1:18" x14ac:dyDescent="0.2">
      <c r="A126" s="7">
        <f>Worksheet!A128</f>
        <v>2322</v>
      </c>
      <c r="B126" s="57" t="str">
        <f>Worksheet!B128</f>
        <v>Fort Madison</v>
      </c>
      <c r="C126" s="11"/>
      <c r="D126" s="58">
        <f>Worksheet!AF128</f>
        <v>145187.48000000001</v>
      </c>
      <c r="E126" s="58"/>
      <c r="F126" s="58">
        <f>Worksheet!AG128</f>
        <v>0</v>
      </c>
      <c r="G126" s="58"/>
      <c r="H126" s="58">
        <f>Worksheet!AH128</f>
        <v>145187.48000000001</v>
      </c>
      <c r="I126" s="58"/>
      <c r="J126" s="58">
        <f>Worksheet!AH128-Worksheet!U128</f>
        <v>7013.4800000000105</v>
      </c>
      <c r="K126" s="11"/>
      <c r="L126" s="58">
        <f>Worksheet!AW128</f>
        <v>149167.75</v>
      </c>
      <c r="M126" s="58"/>
      <c r="N126" s="58">
        <f>Worksheet!AX128</f>
        <v>0</v>
      </c>
      <c r="O126" s="58"/>
      <c r="P126" s="58">
        <f>Worksheet!AY128</f>
        <v>149167.75</v>
      </c>
      <c r="Q126" s="58"/>
      <c r="R126" s="58">
        <f t="shared" si="1"/>
        <v>3980.2699999999895</v>
      </c>
    </row>
    <row r="127" spans="1:18" x14ac:dyDescent="0.2">
      <c r="A127" s="7">
        <f>Worksheet!A129</f>
        <v>2349</v>
      </c>
      <c r="B127" s="48" t="str">
        <f>Worksheet!B129</f>
        <v>Fredericksburg</v>
      </c>
      <c r="D127" s="56">
        <f>Worksheet!AF129</f>
        <v>16024.2</v>
      </c>
      <c r="E127" s="56"/>
      <c r="F127" s="56">
        <f>Worksheet!AG129</f>
        <v>0</v>
      </c>
      <c r="G127" s="56"/>
      <c r="H127" s="56">
        <f>Worksheet!AH129</f>
        <v>16024.2</v>
      </c>
      <c r="I127" s="56"/>
      <c r="J127" s="56">
        <f>Worksheet!AH129-Worksheet!U129</f>
        <v>831.20000000000073</v>
      </c>
      <c r="K127" s="11"/>
      <c r="L127" s="56">
        <f>Worksheet!AW129</f>
        <v>15679.62</v>
      </c>
      <c r="M127" s="56"/>
      <c r="N127" s="56">
        <f>Worksheet!AX129</f>
        <v>344.57999999999993</v>
      </c>
      <c r="O127" s="56"/>
      <c r="P127" s="56">
        <f>Worksheet!AY129</f>
        <v>16024.2</v>
      </c>
      <c r="Q127" s="56"/>
      <c r="R127" s="56">
        <f t="shared" si="1"/>
        <v>0</v>
      </c>
    </row>
    <row r="128" spans="1:18" x14ac:dyDescent="0.2">
      <c r="A128" s="7">
        <f>Worksheet!A130</f>
        <v>2369</v>
      </c>
      <c r="B128" s="48" t="str">
        <f>Worksheet!B130</f>
        <v>Fremont-Mills</v>
      </c>
      <c r="D128" s="56">
        <f>Worksheet!AF130</f>
        <v>31087.83</v>
      </c>
      <c r="E128" s="56"/>
      <c r="F128" s="56">
        <f>Worksheet!AG130</f>
        <v>0</v>
      </c>
      <c r="G128" s="56"/>
      <c r="H128" s="56">
        <f>Worksheet!AH130</f>
        <v>31087.83</v>
      </c>
      <c r="I128" s="56"/>
      <c r="J128" s="56">
        <f>Worksheet!AH130-Worksheet!U130</f>
        <v>2701.8300000000017</v>
      </c>
      <c r="K128" s="11"/>
      <c r="L128" s="56">
        <f>Worksheet!AW130</f>
        <v>28288.34</v>
      </c>
      <c r="M128" s="56"/>
      <c r="N128" s="56">
        <f>Worksheet!AX130</f>
        <v>2799.4900000000016</v>
      </c>
      <c r="O128" s="56"/>
      <c r="P128" s="56">
        <f>Worksheet!AY130</f>
        <v>31087.83</v>
      </c>
      <c r="Q128" s="56"/>
      <c r="R128" s="56">
        <f t="shared" si="1"/>
        <v>0</v>
      </c>
    </row>
    <row r="129" spans="1:18" x14ac:dyDescent="0.2">
      <c r="A129" s="7">
        <f>Worksheet!A131</f>
        <v>2682</v>
      </c>
      <c r="B129" s="48" t="str">
        <f>Worksheet!B131</f>
        <v>GMG</v>
      </c>
      <c r="D129" s="56">
        <f>Worksheet!AF131</f>
        <v>23971.17</v>
      </c>
      <c r="E129" s="56"/>
      <c r="F129" s="56">
        <f>Worksheet!AG131</f>
        <v>0</v>
      </c>
      <c r="G129" s="56"/>
      <c r="H129" s="56">
        <f>Worksheet!AH131</f>
        <v>23971.17</v>
      </c>
      <c r="I129" s="56"/>
      <c r="J129" s="56">
        <f>Worksheet!AH131-Worksheet!U131</f>
        <v>811.16999999999825</v>
      </c>
      <c r="K129" s="11"/>
      <c r="L129" s="56">
        <f>Worksheet!AW131</f>
        <v>23458.94</v>
      </c>
      <c r="M129" s="56"/>
      <c r="N129" s="56">
        <f>Worksheet!AX131</f>
        <v>512.22999999999956</v>
      </c>
      <c r="O129" s="56"/>
      <c r="P129" s="56">
        <f>Worksheet!AY131</f>
        <v>23971.17</v>
      </c>
      <c r="Q129" s="56"/>
      <c r="R129" s="56">
        <f t="shared" si="1"/>
        <v>0</v>
      </c>
    </row>
    <row r="130" spans="1:18" x14ac:dyDescent="0.2">
      <c r="A130" s="7">
        <f>Worksheet!A132</f>
        <v>2376</v>
      </c>
      <c r="B130" s="48" t="str">
        <f>Worksheet!B132</f>
        <v>Galva-Holstein</v>
      </c>
      <c r="D130" s="56">
        <f>Worksheet!AF132</f>
        <v>27936.48</v>
      </c>
      <c r="E130" s="56"/>
      <c r="F130" s="56">
        <f>Worksheet!AG132</f>
        <v>0</v>
      </c>
      <c r="G130" s="56"/>
      <c r="H130" s="56">
        <f>Worksheet!AH132</f>
        <v>27936.48</v>
      </c>
      <c r="I130" s="56"/>
      <c r="J130" s="56">
        <f>Worksheet!AH132-Worksheet!U132</f>
        <v>1796.4799999999996</v>
      </c>
      <c r="K130" s="11"/>
      <c r="L130" s="56">
        <f>Worksheet!AW132</f>
        <v>27645.62</v>
      </c>
      <c r="M130" s="56"/>
      <c r="N130" s="56">
        <f>Worksheet!AX132</f>
        <v>290.86000000000058</v>
      </c>
      <c r="O130" s="56"/>
      <c r="P130" s="56">
        <f>Worksheet!AY132</f>
        <v>27936.48</v>
      </c>
      <c r="Q130" s="56"/>
      <c r="R130" s="56">
        <f t="shared" si="1"/>
        <v>0</v>
      </c>
    </row>
    <row r="131" spans="1:18" x14ac:dyDescent="0.2">
      <c r="A131" s="7">
        <f>Worksheet!A133</f>
        <v>2403</v>
      </c>
      <c r="B131" s="57" t="str">
        <f>Worksheet!B133</f>
        <v>Garner-Hayfield</v>
      </c>
      <c r="C131" s="11"/>
      <c r="D131" s="58">
        <f>Worksheet!AF133</f>
        <v>52610.7</v>
      </c>
      <c r="E131" s="58"/>
      <c r="F131" s="58">
        <f>Worksheet!AG133</f>
        <v>0</v>
      </c>
      <c r="G131" s="58"/>
      <c r="H131" s="58">
        <f>Worksheet!AH133</f>
        <v>52610.7</v>
      </c>
      <c r="I131" s="58"/>
      <c r="J131" s="58">
        <f>Worksheet!AH133-Worksheet!U133</f>
        <v>2691.6999999999971</v>
      </c>
      <c r="K131" s="11"/>
      <c r="L131" s="58">
        <f>Worksheet!AW133</f>
        <v>54996.1</v>
      </c>
      <c r="M131" s="58"/>
      <c r="N131" s="58">
        <f>Worksheet!AX133</f>
        <v>0</v>
      </c>
      <c r="O131" s="58"/>
      <c r="P131" s="58">
        <f>Worksheet!AY133</f>
        <v>54996.1</v>
      </c>
      <c r="Q131" s="58"/>
      <c r="R131" s="58">
        <f t="shared" si="1"/>
        <v>2385.4000000000015</v>
      </c>
    </row>
    <row r="132" spans="1:18" x14ac:dyDescent="0.2">
      <c r="A132" s="7">
        <f>Worksheet!A134</f>
        <v>2457</v>
      </c>
      <c r="B132" s="48" t="str">
        <f>Worksheet!B134</f>
        <v>George-Little Rock</v>
      </c>
      <c r="D132" s="56">
        <f>Worksheet!AF134</f>
        <v>28837.439999999999</v>
      </c>
      <c r="E132" s="56"/>
      <c r="F132" s="56">
        <f>Worksheet!AG134</f>
        <v>0</v>
      </c>
      <c r="G132" s="56"/>
      <c r="H132" s="56">
        <f>Worksheet!AH134</f>
        <v>28837.439999999999</v>
      </c>
      <c r="I132" s="56"/>
      <c r="J132" s="56">
        <f>Worksheet!AH134-Worksheet!U134</f>
        <v>313.43999999999869</v>
      </c>
      <c r="K132" s="11"/>
      <c r="L132" s="56">
        <f>Worksheet!AW134</f>
        <v>30413.51</v>
      </c>
      <c r="M132" s="56"/>
      <c r="N132" s="56">
        <f>Worksheet!AX134</f>
        <v>0</v>
      </c>
      <c r="O132" s="56"/>
      <c r="P132" s="56">
        <f>Worksheet!AY134</f>
        <v>30413.51</v>
      </c>
      <c r="Q132" s="56"/>
      <c r="R132" s="56">
        <f t="shared" si="1"/>
        <v>1576.0699999999997</v>
      </c>
    </row>
    <row r="133" spans="1:18" x14ac:dyDescent="0.2">
      <c r="A133" s="7">
        <f>Worksheet!A135</f>
        <v>2466</v>
      </c>
      <c r="B133" s="48" t="str">
        <f>Worksheet!B135</f>
        <v>Gilbert</v>
      </c>
      <c r="D133" s="56">
        <f>Worksheet!AF135</f>
        <v>61950.18</v>
      </c>
      <c r="E133" s="56"/>
      <c r="F133" s="56">
        <f>Worksheet!AG135</f>
        <v>0</v>
      </c>
      <c r="G133" s="56"/>
      <c r="H133" s="56">
        <f>Worksheet!AH135</f>
        <v>61950.18</v>
      </c>
      <c r="I133" s="56"/>
      <c r="J133" s="56">
        <f>Worksheet!AH135-Worksheet!U135</f>
        <v>4739.18</v>
      </c>
      <c r="K133" s="11"/>
      <c r="L133" s="56">
        <f>Worksheet!AW135</f>
        <v>69168.88</v>
      </c>
      <c r="M133" s="56"/>
      <c r="N133" s="56">
        <f>Worksheet!AX135</f>
        <v>0</v>
      </c>
      <c r="O133" s="56"/>
      <c r="P133" s="56">
        <f>Worksheet!AY135</f>
        <v>69168.88</v>
      </c>
      <c r="Q133" s="56"/>
      <c r="R133" s="56">
        <f t="shared" si="1"/>
        <v>7218.7000000000044</v>
      </c>
    </row>
    <row r="134" spans="1:18" x14ac:dyDescent="0.2">
      <c r="A134" s="7">
        <f>Worksheet!A136</f>
        <v>2493</v>
      </c>
      <c r="B134" s="48" t="str">
        <f>Worksheet!B136</f>
        <v>Gilmore City-Bradgate</v>
      </c>
      <c r="D134" s="56">
        <f>Worksheet!AF136</f>
        <v>6157.17</v>
      </c>
      <c r="E134" s="56"/>
      <c r="F134" s="56">
        <f>Worksheet!AG136</f>
        <v>0</v>
      </c>
      <c r="G134" s="56"/>
      <c r="H134" s="56">
        <f>Worksheet!AH136</f>
        <v>6157.17</v>
      </c>
      <c r="I134" s="56"/>
      <c r="J134" s="56">
        <f>Worksheet!AH136-Worksheet!U136</f>
        <v>238.17000000000007</v>
      </c>
      <c r="K134" s="11"/>
      <c r="L134" s="56">
        <f>Worksheet!AW136</f>
        <v>6564.01</v>
      </c>
      <c r="M134" s="56"/>
      <c r="N134" s="56">
        <f>Worksheet!AX136</f>
        <v>0</v>
      </c>
      <c r="O134" s="56"/>
      <c r="P134" s="56">
        <f>Worksheet!AY136</f>
        <v>6564.01</v>
      </c>
      <c r="Q134" s="56"/>
      <c r="R134" s="56">
        <f t="shared" si="1"/>
        <v>406.84000000000015</v>
      </c>
    </row>
    <row r="135" spans="1:18" x14ac:dyDescent="0.2">
      <c r="A135" s="7">
        <f>Worksheet!A137</f>
        <v>2502</v>
      </c>
      <c r="B135" s="48" t="str">
        <f>Worksheet!B137</f>
        <v>Gladbrook-Reinbeck</v>
      </c>
      <c r="D135" s="56">
        <f>Worksheet!AF137</f>
        <v>30649.94</v>
      </c>
      <c r="E135" s="56"/>
      <c r="F135" s="56">
        <f>Worksheet!AG137</f>
        <v>0</v>
      </c>
      <c r="G135" s="56"/>
      <c r="H135" s="56">
        <f>Worksheet!AH137</f>
        <v>30649.94</v>
      </c>
      <c r="I135" s="56"/>
      <c r="J135" s="56">
        <f>Worksheet!AH137-Worksheet!U137</f>
        <v>752.93999999999869</v>
      </c>
      <c r="K135" s="11"/>
      <c r="L135" s="56">
        <f>Worksheet!AW137</f>
        <v>29740.12</v>
      </c>
      <c r="M135" s="56"/>
      <c r="N135" s="56">
        <f>Worksheet!AX137</f>
        <v>909.81999999999971</v>
      </c>
      <c r="O135" s="56"/>
      <c r="P135" s="56">
        <f>Worksheet!AY137</f>
        <v>30649.94</v>
      </c>
      <c r="Q135" s="56"/>
      <c r="R135" s="56">
        <f t="shared" ref="R135:R198" si="2">P135-H135</f>
        <v>0</v>
      </c>
    </row>
    <row r="136" spans="1:18" x14ac:dyDescent="0.2">
      <c r="A136" s="7">
        <f>Worksheet!A138</f>
        <v>2511</v>
      </c>
      <c r="B136" s="57" t="str">
        <f>Worksheet!B138</f>
        <v>Glenwood</v>
      </c>
      <c r="C136" s="11"/>
      <c r="D136" s="58">
        <f>Worksheet!AF138</f>
        <v>128654.13</v>
      </c>
      <c r="E136" s="58"/>
      <c r="F136" s="58">
        <f>Worksheet!AG138</f>
        <v>0</v>
      </c>
      <c r="G136" s="58"/>
      <c r="H136" s="58">
        <f>Worksheet!AH138</f>
        <v>128654.13</v>
      </c>
      <c r="I136" s="58"/>
      <c r="J136" s="58">
        <f>Worksheet!AH138-Worksheet!U138</f>
        <v>5441.1300000000047</v>
      </c>
      <c r="K136" s="11"/>
      <c r="L136" s="58">
        <f>Worksheet!AW138</f>
        <v>133590.54999999999</v>
      </c>
      <c r="M136" s="58"/>
      <c r="N136" s="58">
        <f>Worksheet!AX138</f>
        <v>0</v>
      </c>
      <c r="O136" s="58"/>
      <c r="P136" s="58">
        <f>Worksheet!AY138</f>
        <v>133590.54999999999</v>
      </c>
      <c r="Q136" s="58"/>
      <c r="R136" s="58">
        <f t="shared" si="2"/>
        <v>4936.4199999999837</v>
      </c>
    </row>
    <row r="137" spans="1:18" x14ac:dyDescent="0.2">
      <c r="A137" s="7">
        <f>Worksheet!A139</f>
        <v>2520</v>
      </c>
      <c r="B137" s="48" t="str">
        <f>Worksheet!B139</f>
        <v>Glidden-Ralston</v>
      </c>
      <c r="D137" s="56">
        <f>Worksheet!AF139</f>
        <v>19285.37</v>
      </c>
      <c r="E137" s="56"/>
      <c r="F137" s="56">
        <f>Worksheet!AG139</f>
        <v>435.63000000000102</v>
      </c>
      <c r="G137" s="56"/>
      <c r="H137" s="56">
        <f>Worksheet!AH139</f>
        <v>19721</v>
      </c>
      <c r="I137" s="56"/>
      <c r="J137" s="56">
        <f>Worksheet!AH139-Worksheet!U139</f>
        <v>0</v>
      </c>
      <c r="K137" s="11"/>
      <c r="L137" s="56">
        <f>Worksheet!AW139</f>
        <v>19148.8</v>
      </c>
      <c r="M137" s="56"/>
      <c r="N137" s="56">
        <f>Worksheet!AX139</f>
        <v>136.56999999999971</v>
      </c>
      <c r="O137" s="56"/>
      <c r="P137" s="56">
        <f>Worksheet!AY139</f>
        <v>19285.37</v>
      </c>
      <c r="Q137" s="56"/>
      <c r="R137" s="56">
        <f t="shared" si="2"/>
        <v>-435.63000000000102</v>
      </c>
    </row>
    <row r="138" spans="1:18" x14ac:dyDescent="0.2">
      <c r="A138" s="7">
        <f>Worksheet!A140</f>
        <v>2556</v>
      </c>
      <c r="B138" s="48" t="str">
        <f>Worksheet!B140</f>
        <v>Graettinger-Terril</v>
      </c>
      <c r="D138" s="56">
        <f>Worksheet!AF140</f>
        <v>23170</v>
      </c>
      <c r="E138" s="56"/>
      <c r="F138" s="56">
        <f>Worksheet!AG140</f>
        <v>0</v>
      </c>
      <c r="G138" s="56"/>
      <c r="H138" s="56">
        <f>Worksheet!AH140</f>
        <v>23170</v>
      </c>
      <c r="I138" s="56"/>
      <c r="J138" s="56">
        <f>Worksheet!AH140-Worksheet!U140</f>
        <v>65</v>
      </c>
      <c r="K138" s="11"/>
      <c r="L138" s="56">
        <f>Worksheet!AW140</f>
        <v>23282.32</v>
      </c>
      <c r="M138" s="56"/>
      <c r="N138" s="56">
        <f>Worksheet!AX140</f>
        <v>0</v>
      </c>
      <c r="O138" s="56"/>
      <c r="P138" s="56">
        <f>Worksheet!AY140</f>
        <v>23282.32</v>
      </c>
      <c r="Q138" s="56"/>
      <c r="R138" s="56">
        <f t="shared" si="2"/>
        <v>112.31999999999971</v>
      </c>
    </row>
    <row r="139" spans="1:18" x14ac:dyDescent="0.2">
      <c r="A139" s="7">
        <f>Worksheet!A141</f>
        <v>2709</v>
      </c>
      <c r="B139" s="48" t="str">
        <f>Worksheet!B141</f>
        <v>Grinnell-Newburg</v>
      </c>
      <c r="D139" s="56">
        <f>Worksheet!AF141</f>
        <v>107375.89</v>
      </c>
      <c r="E139" s="56"/>
      <c r="F139" s="56">
        <f>Worksheet!AG141</f>
        <v>208.11000000000058</v>
      </c>
      <c r="G139" s="56"/>
      <c r="H139" s="56">
        <f>Worksheet!AH141</f>
        <v>107584</v>
      </c>
      <c r="I139" s="56"/>
      <c r="J139" s="56">
        <f>Worksheet!AH141-Worksheet!U141</f>
        <v>0</v>
      </c>
      <c r="K139" s="11"/>
      <c r="L139" s="56">
        <f>Worksheet!AW141</f>
        <v>119914.62</v>
      </c>
      <c r="M139" s="56"/>
      <c r="N139" s="56">
        <f>Worksheet!AX141</f>
        <v>0</v>
      </c>
      <c r="O139" s="56"/>
      <c r="P139" s="56">
        <f>Worksheet!AY141</f>
        <v>119914.62</v>
      </c>
      <c r="Q139" s="56"/>
      <c r="R139" s="56">
        <f t="shared" si="2"/>
        <v>12330.619999999995</v>
      </c>
    </row>
    <row r="140" spans="1:18" x14ac:dyDescent="0.2">
      <c r="A140" s="7">
        <f>Worksheet!A142</f>
        <v>2718</v>
      </c>
      <c r="B140" s="48" t="str">
        <f>Worksheet!B142</f>
        <v>Griswold</v>
      </c>
      <c r="D140" s="56">
        <f>Worksheet!AF142</f>
        <v>32369.97</v>
      </c>
      <c r="E140" s="56"/>
      <c r="F140" s="56">
        <f>Worksheet!AG142</f>
        <v>0</v>
      </c>
      <c r="G140" s="56"/>
      <c r="H140" s="56">
        <f>Worksheet!AH142</f>
        <v>32369.97</v>
      </c>
      <c r="I140" s="56"/>
      <c r="J140" s="56">
        <f>Worksheet!AH142-Worksheet!U142</f>
        <v>1897.9700000000012</v>
      </c>
      <c r="K140" s="11"/>
      <c r="L140" s="56">
        <f>Worksheet!AW142</f>
        <v>32498.75</v>
      </c>
      <c r="M140" s="56"/>
      <c r="N140" s="56">
        <f>Worksheet!AX142</f>
        <v>0</v>
      </c>
      <c r="O140" s="56"/>
      <c r="P140" s="56">
        <f>Worksheet!AY142</f>
        <v>32498.75</v>
      </c>
      <c r="Q140" s="56"/>
      <c r="R140" s="56">
        <f t="shared" si="2"/>
        <v>128.77999999999884</v>
      </c>
    </row>
    <row r="141" spans="1:18" x14ac:dyDescent="0.2">
      <c r="A141" s="7">
        <f>Worksheet!A143</f>
        <v>2727</v>
      </c>
      <c r="B141" s="57" t="str">
        <f>Worksheet!B143</f>
        <v>Grundy Center</v>
      </c>
      <c r="C141" s="11"/>
      <c r="D141" s="58">
        <f>Worksheet!AF143</f>
        <v>35579.67</v>
      </c>
      <c r="E141" s="58"/>
      <c r="F141" s="58">
        <f>Worksheet!AG143</f>
        <v>0</v>
      </c>
      <c r="G141" s="58"/>
      <c r="H141" s="58">
        <f>Worksheet!AH143</f>
        <v>35579.67</v>
      </c>
      <c r="I141" s="58"/>
      <c r="J141" s="58">
        <f>Worksheet!AH143-Worksheet!U143</f>
        <v>756.66999999999825</v>
      </c>
      <c r="K141" s="11"/>
      <c r="L141" s="58">
        <f>Worksheet!AW143</f>
        <v>39265.53</v>
      </c>
      <c r="M141" s="58"/>
      <c r="N141" s="58">
        <f>Worksheet!AX143</f>
        <v>0</v>
      </c>
      <c r="O141" s="58"/>
      <c r="P141" s="58">
        <f>Worksheet!AY143</f>
        <v>39265.53</v>
      </c>
      <c r="Q141" s="58"/>
      <c r="R141" s="58">
        <f t="shared" si="2"/>
        <v>3685.8600000000006</v>
      </c>
    </row>
    <row r="142" spans="1:18" x14ac:dyDescent="0.2">
      <c r="A142" s="7">
        <f>Worksheet!A144</f>
        <v>2754</v>
      </c>
      <c r="B142" s="48" t="str">
        <f>Worksheet!B144</f>
        <v>Guthrie Center</v>
      </c>
      <c r="D142" s="56">
        <f>Worksheet!AF144</f>
        <v>32104.04</v>
      </c>
      <c r="E142" s="56"/>
      <c r="F142" s="56">
        <f>Worksheet!AG144</f>
        <v>0</v>
      </c>
      <c r="G142" s="56"/>
      <c r="H142" s="56">
        <f>Worksheet!AH144</f>
        <v>32104.04</v>
      </c>
      <c r="I142" s="56"/>
      <c r="J142" s="56">
        <f>Worksheet!AH144-Worksheet!U144</f>
        <v>734.04000000000087</v>
      </c>
      <c r="K142" s="11"/>
      <c r="L142" s="56">
        <f>Worksheet!AW144</f>
        <v>31493.95</v>
      </c>
      <c r="M142" s="56"/>
      <c r="N142" s="56">
        <f>Worksheet!AX144</f>
        <v>610.09000000000015</v>
      </c>
      <c r="O142" s="56"/>
      <c r="P142" s="56">
        <f>Worksheet!AY144</f>
        <v>32104.04</v>
      </c>
      <c r="Q142" s="56"/>
      <c r="R142" s="56">
        <f t="shared" si="2"/>
        <v>0</v>
      </c>
    </row>
    <row r="143" spans="1:18" x14ac:dyDescent="0.2">
      <c r="A143" s="7">
        <f>Worksheet!A145</f>
        <v>2766</v>
      </c>
      <c r="B143" s="48" t="str">
        <f>Worksheet!B145</f>
        <v>H-L-V</v>
      </c>
      <c r="D143" s="56">
        <f>Worksheet!AF145</f>
        <v>18266.75</v>
      </c>
      <c r="E143" s="56"/>
      <c r="F143" s="56">
        <f>Worksheet!AG145</f>
        <v>180.25</v>
      </c>
      <c r="G143" s="56"/>
      <c r="H143" s="56">
        <f>Worksheet!AH145</f>
        <v>18447</v>
      </c>
      <c r="I143" s="56"/>
      <c r="J143" s="56">
        <f>Worksheet!AH145-Worksheet!U145</f>
        <v>0</v>
      </c>
      <c r="K143" s="11"/>
      <c r="L143" s="56">
        <f>Worksheet!AW145</f>
        <v>18954.38</v>
      </c>
      <c r="M143" s="56"/>
      <c r="N143" s="56">
        <f>Worksheet!AX145</f>
        <v>0</v>
      </c>
      <c r="O143" s="56"/>
      <c r="P143" s="56">
        <f>Worksheet!AY145</f>
        <v>18954.38</v>
      </c>
      <c r="Q143" s="56"/>
      <c r="R143" s="56">
        <f t="shared" si="2"/>
        <v>507.38000000000102</v>
      </c>
    </row>
    <row r="144" spans="1:18" x14ac:dyDescent="0.2">
      <c r="A144" s="7">
        <f>Worksheet!A146</f>
        <v>2772</v>
      </c>
      <c r="B144" s="48" t="str">
        <f>Worksheet!B146</f>
        <v>Hamburg</v>
      </c>
      <c r="D144" s="56">
        <f>Worksheet!AF146</f>
        <v>16594.13</v>
      </c>
      <c r="E144" s="56"/>
      <c r="F144" s="56">
        <f>Worksheet!AG146</f>
        <v>0</v>
      </c>
      <c r="G144" s="56"/>
      <c r="H144" s="56">
        <f>Worksheet!AH146</f>
        <v>16594.13</v>
      </c>
      <c r="I144" s="56"/>
      <c r="J144" s="56">
        <f>Worksheet!AH146-Worksheet!U146</f>
        <v>1706.130000000001</v>
      </c>
      <c r="K144" s="11"/>
      <c r="L144" s="56">
        <f>Worksheet!AW146</f>
        <v>13961.16</v>
      </c>
      <c r="M144" s="56"/>
      <c r="N144" s="56">
        <f>Worksheet!AX146</f>
        <v>2632.9700000000012</v>
      </c>
      <c r="O144" s="56"/>
      <c r="P144" s="56">
        <f>Worksheet!AY146</f>
        <v>16594.13</v>
      </c>
      <c r="Q144" s="56"/>
      <c r="R144" s="56">
        <f t="shared" si="2"/>
        <v>0</v>
      </c>
    </row>
    <row r="145" spans="1:18" x14ac:dyDescent="0.2">
      <c r="A145" s="7">
        <f>Worksheet!A147</f>
        <v>2781</v>
      </c>
      <c r="B145" s="48" t="str">
        <f>Worksheet!B147</f>
        <v>Hampton-Dumont</v>
      </c>
      <c r="D145" s="56">
        <f>Worksheet!AF147</f>
        <v>87251.23</v>
      </c>
      <c r="E145" s="56"/>
      <c r="F145" s="56">
        <f>Worksheet!AG147</f>
        <v>0</v>
      </c>
      <c r="G145" s="56"/>
      <c r="H145" s="56">
        <f>Worksheet!AH147</f>
        <v>87251.23</v>
      </c>
      <c r="I145" s="56"/>
      <c r="J145" s="56">
        <f>Worksheet!AH147-Worksheet!U147</f>
        <v>5683.2299999999959</v>
      </c>
      <c r="K145" s="11"/>
      <c r="L145" s="56">
        <f>Worksheet!AW147</f>
        <v>86339.31</v>
      </c>
      <c r="M145" s="56"/>
      <c r="N145" s="56">
        <f>Worksheet!AX147</f>
        <v>911.91999999999825</v>
      </c>
      <c r="O145" s="56"/>
      <c r="P145" s="56">
        <f>Worksheet!AY147</f>
        <v>87251.23</v>
      </c>
      <c r="Q145" s="56"/>
      <c r="R145" s="56">
        <f t="shared" si="2"/>
        <v>0</v>
      </c>
    </row>
    <row r="146" spans="1:18" x14ac:dyDescent="0.2">
      <c r="A146" s="7">
        <f>Worksheet!A148</f>
        <v>2826</v>
      </c>
      <c r="B146" s="57" t="str">
        <f>Worksheet!B148</f>
        <v>Harlan</v>
      </c>
      <c r="C146" s="11"/>
      <c r="D146" s="58">
        <f>Worksheet!AF148</f>
        <v>90243.72</v>
      </c>
      <c r="E146" s="58"/>
      <c r="F146" s="58">
        <f>Worksheet!AG148</f>
        <v>0</v>
      </c>
      <c r="G146" s="58"/>
      <c r="H146" s="58">
        <f>Worksheet!AH148</f>
        <v>90243.72</v>
      </c>
      <c r="I146" s="58"/>
      <c r="J146" s="58">
        <f>Worksheet!AH148-Worksheet!U148</f>
        <v>4966.7200000000012</v>
      </c>
      <c r="K146" s="11"/>
      <c r="L146" s="58">
        <f>Worksheet!AW148</f>
        <v>87524.99</v>
      </c>
      <c r="M146" s="58"/>
      <c r="N146" s="58">
        <f>Worksheet!AX148</f>
        <v>2718.7299999999959</v>
      </c>
      <c r="O146" s="58"/>
      <c r="P146" s="58">
        <f>Worksheet!AY148</f>
        <v>90243.72</v>
      </c>
      <c r="Q146" s="58"/>
      <c r="R146" s="58">
        <f t="shared" si="2"/>
        <v>0</v>
      </c>
    </row>
    <row r="147" spans="1:18" x14ac:dyDescent="0.2">
      <c r="A147" s="7">
        <f>Worksheet!A149</f>
        <v>2834</v>
      </c>
      <c r="B147" s="48" t="str">
        <f>Worksheet!B149</f>
        <v>Harmony</v>
      </c>
      <c r="D147" s="56">
        <f>Worksheet!AF149</f>
        <v>23202</v>
      </c>
      <c r="E147" s="56"/>
      <c r="F147" s="56">
        <f>Worksheet!AG149</f>
        <v>0</v>
      </c>
      <c r="G147" s="56"/>
      <c r="H147" s="56">
        <f>Worksheet!AH149</f>
        <v>23202</v>
      </c>
      <c r="I147" s="56"/>
      <c r="J147" s="56">
        <f>Worksheet!AH149-Worksheet!U149</f>
        <v>856</v>
      </c>
      <c r="K147" s="11"/>
      <c r="L147" s="56">
        <f>Worksheet!AW149</f>
        <v>21630.36</v>
      </c>
      <c r="M147" s="56"/>
      <c r="N147" s="56">
        <f>Worksheet!AX149</f>
        <v>1571.6399999999994</v>
      </c>
      <c r="O147" s="56"/>
      <c r="P147" s="56">
        <f>Worksheet!AY149</f>
        <v>23202</v>
      </c>
      <c r="Q147" s="56"/>
      <c r="R147" s="56">
        <f t="shared" si="2"/>
        <v>0</v>
      </c>
    </row>
    <row r="148" spans="1:18" x14ac:dyDescent="0.2">
      <c r="A148" s="7">
        <f>Worksheet!A150</f>
        <v>2846</v>
      </c>
      <c r="B148" s="48" t="str">
        <f>Worksheet!B150</f>
        <v>Harris-Lake Park</v>
      </c>
      <c r="D148" s="56">
        <f>Worksheet!AF150</f>
        <v>24965.82</v>
      </c>
      <c r="E148" s="56"/>
      <c r="F148" s="56">
        <f>Worksheet!AG150</f>
        <v>0</v>
      </c>
      <c r="G148" s="56"/>
      <c r="H148" s="56">
        <f>Worksheet!AH150</f>
        <v>24965.82</v>
      </c>
      <c r="I148" s="56"/>
      <c r="J148" s="56">
        <f>Worksheet!AH150-Worksheet!U150</f>
        <v>1868.8199999999997</v>
      </c>
      <c r="K148" s="11"/>
      <c r="L148" s="56">
        <f>Worksheet!AW150</f>
        <v>26225.919999999998</v>
      </c>
      <c r="M148" s="56"/>
      <c r="N148" s="56">
        <f>Worksheet!AX150</f>
        <v>0</v>
      </c>
      <c r="O148" s="56"/>
      <c r="P148" s="56">
        <f>Worksheet!AY150</f>
        <v>26225.919999999998</v>
      </c>
      <c r="Q148" s="56"/>
      <c r="R148" s="56">
        <f t="shared" si="2"/>
        <v>1260.0999999999985</v>
      </c>
    </row>
    <row r="149" spans="1:18" x14ac:dyDescent="0.2">
      <c r="A149" s="7">
        <f>Worksheet!A151</f>
        <v>2862</v>
      </c>
      <c r="B149" s="48" t="str">
        <f>Worksheet!B151</f>
        <v>Hartley-Melvin-Sanborn</v>
      </c>
      <c r="D149" s="56">
        <f>Worksheet!AF151</f>
        <v>35769.21</v>
      </c>
      <c r="E149" s="56"/>
      <c r="F149" s="56">
        <f>Worksheet!AG151</f>
        <v>0</v>
      </c>
      <c r="G149" s="56"/>
      <c r="H149" s="56">
        <f>Worksheet!AH151</f>
        <v>35769.21</v>
      </c>
      <c r="I149" s="56"/>
      <c r="J149" s="56">
        <f>Worksheet!AH151-Worksheet!U151</f>
        <v>1877.2099999999991</v>
      </c>
      <c r="K149" s="11"/>
      <c r="L149" s="56">
        <f>Worksheet!AW151</f>
        <v>34864.589999999997</v>
      </c>
      <c r="M149" s="56"/>
      <c r="N149" s="56">
        <f>Worksheet!AX151</f>
        <v>904.62000000000262</v>
      </c>
      <c r="O149" s="56"/>
      <c r="P149" s="56">
        <f>Worksheet!AY151</f>
        <v>35769.21</v>
      </c>
      <c r="Q149" s="56"/>
      <c r="R149" s="56">
        <f t="shared" si="2"/>
        <v>0</v>
      </c>
    </row>
    <row r="150" spans="1:18" x14ac:dyDescent="0.2">
      <c r="A150" s="7">
        <f>Worksheet!A152</f>
        <v>2977</v>
      </c>
      <c r="B150" s="48" t="str">
        <f>Worksheet!B152</f>
        <v>Highland</v>
      </c>
      <c r="D150" s="56">
        <f>Worksheet!AF152</f>
        <v>44219.58</v>
      </c>
      <c r="E150" s="56"/>
      <c r="F150" s="56">
        <f>Worksheet!AG152</f>
        <v>0</v>
      </c>
      <c r="G150" s="56"/>
      <c r="H150" s="56">
        <f>Worksheet!AH152</f>
        <v>44219.58</v>
      </c>
      <c r="I150" s="56"/>
      <c r="J150" s="56">
        <f>Worksheet!AH152-Worksheet!U152</f>
        <v>2526.5800000000017</v>
      </c>
      <c r="K150" s="11"/>
      <c r="L150" s="56">
        <f>Worksheet!AW152</f>
        <v>43266.34</v>
      </c>
      <c r="M150" s="56"/>
      <c r="N150" s="56">
        <f>Worksheet!AX152</f>
        <v>953.24000000000524</v>
      </c>
      <c r="O150" s="56"/>
      <c r="P150" s="56">
        <f>Worksheet!AY152</f>
        <v>44219.58</v>
      </c>
      <c r="Q150" s="56"/>
      <c r="R150" s="56">
        <f t="shared" si="2"/>
        <v>0</v>
      </c>
    </row>
    <row r="151" spans="1:18" x14ac:dyDescent="0.2">
      <c r="A151" s="7">
        <f>Worksheet!A153</f>
        <v>2988</v>
      </c>
      <c r="B151" s="57" t="str">
        <f>Worksheet!B153</f>
        <v>Hinton</v>
      </c>
      <c r="C151" s="11"/>
      <c r="D151" s="58">
        <f>Worksheet!AF153</f>
        <v>35883.35</v>
      </c>
      <c r="E151" s="58"/>
      <c r="F151" s="58">
        <f>Worksheet!AG153</f>
        <v>0</v>
      </c>
      <c r="G151" s="58"/>
      <c r="H151" s="58">
        <f>Worksheet!AH153</f>
        <v>35883.35</v>
      </c>
      <c r="I151" s="58"/>
      <c r="J151" s="58">
        <f>Worksheet!AH153-Worksheet!U153</f>
        <v>1194.3499999999985</v>
      </c>
      <c r="K151" s="11"/>
      <c r="L151" s="58">
        <f>Worksheet!AW153</f>
        <v>38053.760000000002</v>
      </c>
      <c r="M151" s="58"/>
      <c r="N151" s="58">
        <f>Worksheet!AX153</f>
        <v>0</v>
      </c>
      <c r="O151" s="58"/>
      <c r="P151" s="58">
        <f>Worksheet!AY153</f>
        <v>38053.760000000002</v>
      </c>
      <c r="Q151" s="58"/>
      <c r="R151" s="58">
        <f t="shared" si="2"/>
        <v>2170.4100000000035</v>
      </c>
    </row>
    <row r="152" spans="1:18" x14ac:dyDescent="0.2">
      <c r="A152" s="7">
        <f>Worksheet!A154</f>
        <v>3029</v>
      </c>
      <c r="B152" s="48" t="str">
        <f>Worksheet!B154</f>
        <v>Howard-Winneshiek</v>
      </c>
      <c r="D152" s="56">
        <f>Worksheet!AF154</f>
        <v>77280.009999999995</v>
      </c>
      <c r="E152" s="56"/>
      <c r="F152" s="56">
        <f>Worksheet!AG154</f>
        <v>0</v>
      </c>
      <c r="G152" s="56"/>
      <c r="H152" s="56">
        <f>Worksheet!AH154</f>
        <v>77280.009999999995</v>
      </c>
      <c r="I152" s="56"/>
      <c r="J152" s="56">
        <f>Worksheet!AH154-Worksheet!U154</f>
        <v>2221.0099999999948</v>
      </c>
      <c r="K152" s="11"/>
      <c r="L152" s="56">
        <f>Worksheet!AW154</f>
        <v>83784.92</v>
      </c>
      <c r="M152" s="56"/>
      <c r="N152" s="56">
        <f>Worksheet!AX154</f>
        <v>0</v>
      </c>
      <c r="O152" s="56"/>
      <c r="P152" s="56">
        <f>Worksheet!AY154</f>
        <v>83784.92</v>
      </c>
      <c r="Q152" s="56"/>
      <c r="R152" s="56">
        <f t="shared" si="2"/>
        <v>6504.9100000000035</v>
      </c>
    </row>
    <row r="153" spans="1:18" x14ac:dyDescent="0.2">
      <c r="A153" s="7">
        <f>Worksheet!A155</f>
        <v>3033</v>
      </c>
      <c r="B153" s="48" t="str">
        <f>Worksheet!B155</f>
        <v>Hubbard-Radcliffe</v>
      </c>
      <c r="D153" s="56">
        <f>Worksheet!AF155</f>
        <v>22132.93</v>
      </c>
      <c r="E153" s="56"/>
      <c r="F153" s="56">
        <f>Worksheet!AG155</f>
        <v>0</v>
      </c>
      <c r="G153" s="56"/>
      <c r="H153" s="56">
        <f>Worksheet!AH155</f>
        <v>22132.93</v>
      </c>
      <c r="I153" s="56"/>
      <c r="J153" s="56">
        <f>Worksheet!AH155-Worksheet!U155</f>
        <v>2369.9300000000003</v>
      </c>
      <c r="K153" s="11"/>
      <c r="L153" s="56">
        <f>Worksheet!AW155</f>
        <v>20389.93</v>
      </c>
      <c r="M153" s="56"/>
      <c r="N153" s="56">
        <f>Worksheet!AX155</f>
        <v>1743</v>
      </c>
      <c r="O153" s="56"/>
      <c r="P153" s="56">
        <f>Worksheet!AY155</f>
        <v>22132.93</v>
      </c>
      <c r="Q153" s="56"/>
      <c r="R153" s="56">
        <f t="shared" si="2"/>
        <v>0</v>
      </c>
    </row>
    <row r="154" spans="1:18" x14ac:dyDescent="0.2">
      <c r="A154" s="7">
        <f>Worksheet!A156</f>
        <v>3042</v>
      </c>
      <c r="B154" s="48" t="str">
        <f>Worksheet!B156</f>
        <v>Hudson</v>
      </c>
      <c r="D154" s="56">
        <f>Worksheet!AF156</f>
        <v>34627.68</v>
      </c>
      <c r="E154" s="56"/>
      <c r="F154" s="56">
        <f>Worksheet!AG156</f>
        <v>0</v>
      </c>
      <c r="G154" s="56"/>
      <c r="H154" s="56">
        <f>Worksheet!AH156</f>
        <v>34627.68</v>
      </c>
      <c r="I154" s="56"/>
      <c r="J154" s="56">
        <f>Worksheet!AH156-Worksheet!U156</f>
        <v>3046.6800000000003</v>
      </c>
      <c r="K154" s="11"/>
      <c r="L154" s="56">
        <f>Worksheet!AW156</f>
        <v>33927.089999999997</v>
      </c>
      <c r="M154" s="56"/>
      <c r="N154" s="56">
        <f>Worksheet!AX156</f>
        <v>700.59000000000378</v>
      </c>
      <c r="O154" s="56"/>
      <c r="P154" s="56">
        <f>Worksheet!AY156</f>
        <v>34627.68</v>
      </c>
      <c r="Q154" s="56"/>
      <c r="R154" s="56">
        <f t="shared" si="2"/>
        <v>0</v>
      </c>
    </row>
    <row r="155" spans="1:18" x14ac:dyDescent="0.2">
      <c r="A155" s="7">
        <f>Worksheet!A157</f>
        <v>3060</v>
      </c>
      <c r="B155" s="48" t="str">
        <f>Worksheet!B157</f>
        <v>Humboldt</v>
      </c>
      <c r="D155" s="56">
        <f>Worksheet!AF157</f>
        <v>78184.53</v>
      </c>
      <c r="E155" s="56"/>
      <c r="F155" s="56">
        <f>Worksheet!AG157</f>
        <v>0</v>
      </c>
      <c r="G155" s="56"/>
      <c r="H155" s="56">
        <f>Worksheet!AH157</f>
        <v>78184.53</v>
      </c>
      <c r="I155" s="56"/>
      <c r="J155" s="56">
        <f>Worksheet!AH157-Worksheet!U157</f>
        <v>3027.5299999999988</v>
      </c>
      <c r="K155" s="11"/>
      <c r="L155" s="56">
        <f>Worksheet!AW157</f>
        <v>80295.490000000005</v>
      </c>
      <c r="M155" s="56"/>
      <c r="N155" s="56">
        <f>Worksheet!AX157</f>
        <v>0</v>
      </c>
      <c r="O155" s="56"/>
      <c r="P155" s="56">
        <f>Worksheet!AY157</f>
        <v>80295.490000000005</v>
      </c>
      <c r="Q155" s="56"/>
      <c r="R155" s="56">
        <f t="shared" si="2"/>
        <v>2110.9600000000064</v>
      </c>
    </row>
    <row r="156" spans="1:18" x14ac:dyDescent="0.2">
      <c r="A156" s="7">
        <f>Worksheet!A158</f>
        <v>3168</v>
      </c>
      <c r="B156" s="57" t="str">
        <f>Worksheet!B158</f>
        <v>IKM-Manning</v>
      </c>
      <c r="C156" s="11"/>
      <c r="D156" s="58">
        <f>Worksheet!AF158</f>
        <v>43846.11</v>
      </c>
      <c r="E156" s="58"/>
      <c r="F156" s="58">
        <f>Worksheet!AG158</f>
        <v>0</v>
      </c>
      <c r="G156" s="58"/>
      <c r="H156" s="58">
        <f>Worksheet!AH158</f>
        <v>43846.11</v>
      </c>
      <c r="I156" s="58"/>
      <c r="J156" s="58">
        <f>Worksheet!AH158-Worksheet!U158</f>
        <v>1446.1100000000006</v>
      </c>
      <c r="K156" s="11"/>
      <c r="L156" s="58">
        <f>Worksheet!AW158</f>
        <v>42052.34</v>
      </c>
      <c r="M156" s="58"/>
      <c r="N156" s="58">
        <f>Worksheet!AX158</f>
        <v>1793.7700000000041</v>
      </c>
      <c r="O156" s="58"/>
      <c r="P156" s="58">
        <f>Worksheet!AY158</f>
        <v>43846.11</v>
      </c>
      <c r="Q156" s="58"/>
      <c r="R156" s="58">
        <f t="shared" si="2"/>
        <v>0</v>
      </c>
    </row>
    <row r="157" spans="1:18" x14ac:dyDescent="0.2">
      <c r="A157" s="7">
        <f>Worksheet!A159</f>
        <v>3105</v>
      </c>
      <c r="B157" s="48" t="str">
        <f>Worksheet!B159</f>
        <v>Independence</v>
      </c>
      <c r="D157" s="56">
        <f>Worksheet!AF159</f>
        <v>86153.02</v>
      </c>
      <c r="E157" s="56"/>
      <c r="F157" s="56">
        <f>Worksheet!AG159</f>
        <v>0</v>
      </c>
      <c r="G157" s="56"/>
      <c r="H157" s="56">
        <f>Worksheet!AH159</f>
        <v>86153.02</v>
      </c>
      <c r="I157" s="56"/>
      <c r="J157" s="56">
        <f>Worksheet!AH159-Worksheet!U159</f>
        <v>3492.0200000000041</v>
      </c>
      <c r="K157" s="11"/>
      <c r="L157" s="56">
        <f>Worksheet!AW159</f>
        <v>88043.47</v>
      </c>
      <c r="M157" s="56"/>
      <c r="N157" s="56">
        <f>Worksheet!AX159</f>
        <v>0</v>
      </c>
      <c r="O157" s="56"/>
      <c r="P157" s="56">
        <f>Worksheet!AY159</f>
        <v>88043.47</v>
      </c>
      <c r="Q157" s="56"/>
      <c r="R157" s="56">
        <f t="shared" si="2"/>
        <v>1890.4499999999971</v>
      </c>
    </row>
    <row r="158" spans="1:18" x14ac:dyDescent="0.2">
      <c r="A158" s="7">
        <f>Worksheet!A160</f>
        <v>3114</v>
      </c>
      <c r="B158" s="48" t="str">
        <f>Worksheet!B160</f>
        <v>Indianola</v>
      </c>
      <c r="D158" s="56">
        <f>Worksheet!AF160</f>
        <v>190721.84</v>
      </c>
      <c r="E158" s="56"/>
      <c r="F158" s="56">
        <f>Worksheet!AG160</f>
        <v>0</v>
      </c>
      <c r="G158" s="56"/>
      <c r="H158" s="56">
        <f>Worksheet!AH160</f>
        <v>190721.84</v>
      </c>
      <c r="I158" s="56"/>
      <c r="J158" s="56">
        <f>Worksheet!AH160-Worksheet!U160</f>
        <v>11875.839999999997</v>
      </c>
      <c r="K158" s="11"/>
      <c r="L158" s="56">
        <f>Worksheet!AW160</f>
        <v>200691.84</v>
      </c>
      <c r="M158" s="56"/>
      <c r="N158" s="56">
        <f>Worksheet!AX160</f>
        <v>0</v>
      </c>
      <c r="O158" s="56"/>
      <c r="P158" s="56">
        <f>Worksheet!AY160</f>
        <v>200691.84</v>
      </c>
      <c r="Q158" s="56"/>
      <c r="R158" s="56">
        <f t="shared" si="2"/>
        <v>9970</v>
      </c>
    </row>
    <row r="159" spans="1:18" x14ac:dyDescent="0.2">
      <c r="A159" s="7">
        <f>Worksheet!A161</f>
        <v>3119</v>
      </c>
      <c r="B159" s="48" t="str">
        <f>Worksheet!B161</f>
        <v>Interstate 35</v>
      </c>
      <c r="D159" s="56">
        <f>Worksheet!AF161</f>
        <v>51959.47</v>
      </c>
      <c r="E159" s="56"/>
      <c r="F159" s="56">
        <f>Worksheet!AG161</f>
        <v>0</v>
      </c>
      <c r="G159" s="56"/>
      <c r="H159" s="56">
        <f>Worksheet!AH161</f>
        <v>51959.47</v>
      </c>
      <c r="I159" s="56"/>
      <c r="J159" s="56">
        <f>Worksheet!AH161-Worksheet!U161</f>
        <v>3278.4700000000012</v>
      </c>
      <c r="K159" s="11"/>
      <c r="L159" s="56">
        <f>Worksheet!AW161</f>
        <v>52949.55</v>
      </c>
      <c r="M159" s="56"/>
      <c r="N159" s="56">
        <f>Worksheet!AX161</f>
        <v>0</v>
      </c>
      <c r="O159" s="56"/>
      <c r="P159" s="56">
        <f>Worksheet!AY161</f>
        <v>52949.55</v>
      </c>
      <c r="Q159" s="56"/>
      <c r="R159" s="56">
        <f t="shared" si="2"/>
        <v>990.08000000000175</v>
      </c>
    </row>
    <row r="160" spans="1:18" x14ac:dyDescent="0.2">
      <c r="A160" s="7">
        <f>Worksheet!A162</f>
        <v>3141</v>
      </c>
      <c r="B160" s="48" t="str">
        <f>Worksheet!B162</f>
        <v>Iowa City</v>
      </c>
      <c r="D160" s="56">
        <f>Worksheet!AF162</f>
        <v>836595.46</v>
      </c>
      <c r="E160" s="56"/>
      <c r="F160" s="56">
        <f>Worksheet!AG162</f>
        <v>0</v>
      </c>
      <c r="G160" s="56"/>
      <c r="H160" s="56">
        <f>Worksheet!AH162</f>
        <v>836595.46</v>
      </c>
      <c r="I160" s="56"/>
      <c r="J160" s="56">
        <f>Worksheet!AH162-Worksheet!U162</f>
        <v>52778.459999999963</v>
      </c>
      <c r="K160" s="11"/>
      <c r="L160" s="56">
        <f>Worksheet!AW162</f>
        <v>895245.12</v>
      </c>
      <c r="M160" s="56"/>
      <c r="N160" s="56">
        <f>Worksheet!AX162</f>
        <v>0</v>
      </c>
      <c r="O160" s="56"/>
      <c r="P160" s="56">
        <f>Worksheet!AY162</f>
        <v>895245.12</v>
      </c>
      <c r="Q160" s="56"/>
      <c r="R160" s="56">
        <f t="shared" si="2"/>
        <v>58649.660000000033</v>
      </c>
    </row>
    <row r="161" spans="1:18" x14ac:dyDescent="0.2">
      <c r="A161" s="7">
        <f>Worksheet!A163</f>
        <v>3150</v>
      </c>
      <c r="B161" s="57" t="str">
        <f>Worksheet!B163</f>
        <v>Iowa Falls</v>
      </c>
      <c r="C161" s="11"/>
      <c r="D161" s="58">
        <f>Worksheet!AF163</f>
        <v>74742.12</v>
      </c>
      <c r="E161" s="58"/>
      <c r="F161" s="58">
        <f>Worksheet!AG163</f>
        <v>0</v>
      </c>
      <c r="G161" s="58"/>
      <c r="H161" s="58">
        <f>Worksheet!AH163</f>
        <v>74742.12</v>
      </c>
      <c r="I161" s="58"/>
      <c r="J161" s="58">
        <f>Worksheet!AH163-Worksheet!U163</f>
        <v>3070.1199999999953</v>
      </c>
      <c r="K161" s="11"/>
      <c r="L161" s="58">
        <f>Worksheet!AW163</f>
        <v>77706.22</v>
      </c>
      <c r="M161" s="58"/>
      <c r="N161" s="58">
        <f>Worksheet!AX163</f>
        <v>0</v>
      </c>
      <c r="O161" s="58"/>
      <c r="P161" s="58">
        <f>Worksheet!AY163</f>
        <v>77706.22</v>
      </c>
      <c r="Q161" s="58"/>
      <c r="R161" s="58">
        <f t="shared" si="2"/>
        <v>2964.1000000000058</v>
      </c>
    </row>
    <row r="162" spans="1:18" x14ac:dyDescent="0.2">
      <c r="A162" s="7">
        <f>Worksheet!A164</f>
        <v>3154</v>
      </c>
      <c r="B162" s="48" t="str">
        <f>Worksheet!B164</f>
        <v>Iowa Valley</v>
      </c>
      <c r="D162" s="56">
        <f>Worksheet!AF164</f>
        <v>27693.64</v>
      </c>
      <c r="E162" s="56"/>
      <c r="F162" s="56">
        <f>Worksheet!AG164</f>
        <v>0</v>
      </c>
      <c r="G162" s="56"/>
      <c r="H162" s="56">
        <f>Worksheet!AH164</f>
        <v>27693.64</v>
      </c>
      <c r="I162" s="56"/>
      <c r="J162" s="56">
        <f>Worksheet!AH164-Worksheet!U164</f>
        <v>384.63999999999942</v>
      </c>
      <c r="K162" s="11"/>
      <c r="L162" s="56">
        <f>Worksheet!AW164</f>
        <v>29201.61</v>
      </c>
      <c r="M162" s="56"/>
      <c r="N162" s="56">
        <f>Worksheet!AX164</f>
        <v>0</v>
      </c>
      <c r="O162" s="56"/>
      <c r="P162" s="56">
        <f>Worksheet!AY164</f>
        <v>29201.61</v>
      </c>
      <c r="Q162" s="56"/>
      <c r="R162" s="56">
        <f t="shared" si="2"/>
        <v>1507.9700000000012</v>
      </c>
    </row>
    <row r="163" spans="1:18" x14ac:dyDescent="0.2">
      <c r="A163" s="7">
        <f>Worksheet!A165</f>
        <v>3186</v>
      </c>
      <c r="B163" s="48" t="str">
        <f>Worksheet!B165</f>
        <v>Janesville Consolidated</v>
      </c>
      <c r="D163" s="56">
        <f>Worksheet!AF165</f>
        <v>15472.86</v>
      </c>
      <c r="E163" s="56"/>
      <c r="F163" s="56">
        <f>Worksheet!AG165</f>
        <v>0</v>
      </c>
      <c r="G163" s="56"/>
      <c r="H163" s="56">
        <f>Worksheet!AH165</f>
        <v>15472.86</v>
      </c>
      <c r="I163" s="56"/>
      <c r="J163" s="56">
        <f>Worksheet!AH165-Worksheet!U165</f>
        <v>718.86000000000058</v>
      </c>
      <c r="K163" s="11"/>
      <c r="L163" s="56">
        <f>Worksheet!AW165</f>
        <v>17263.5</v>
      </c>
      <c r="M163" s="56"/>
      <c r="N163" s="56">
        <f>Worksheet!AX165</f>
        <v>0</v>
      </c>
      <c r="O163" s="56"/>
      <c r="P163" s="56">
        <f>Worksheet!AY165</f>
        <v>17263.5</v>
      </c>
      <c r="Q163" s="56"/>
      <c r="R163" s="56">
        <f t="shared" si="2"/>
        <v>1790.6399999999994</v>
      </c>
    </row>
    <row r="164" spans="1:18" x14ac:dyDescent="0.2">
      <c r="A164" s="7">
        <f>Worksheet!A166</f>
        <v>3195</v>
      </c>
      <c r="B164" s="48" t="str">
        <f>Worksheet!B166</f>
        <v>Jefferson-Scranton</v>
      </c>
      <c r="D164" s="56">
        <f>Worksheet!AF166</f>
        <v>76182.06</v>
      </c>
      <c r="E164" s="56"/>
      <c r="F164" s="56">
        <f>Worksheet!AG166</f>
        <v>0</v>
      </c>
      <c r="G164" s="56"/>
      <c r="H164" s="56">
        <f>Worksheet!AH166</f>
        <v>76182.06</v>
      </c>
      <c r="I164" s="56"/>
      <c r="J164" s="56">
        <f>Worksheet!AH166-Worksheet!U166</f>
        <v>1247.0599999999977</v>
      </c>
      <c r="K164" s="11"/>
      <c r="L164" s="56">
        <f>Worksheet!AW166</f>
        <v>81994.789999999994</v>
      </c>
      <c r="M164" s="56"/>
      <c r="N164" s="56">
        <f>Worksheet!AX166</f>
        <v>0</v>
      </c>
      <c r="O164" s="56"/>
      <c r="P164" s="56">
        <f>Worksheet!AY166</f>
        <v>81994.789999999994</v>
      </c>
      <c r="Q164" s="56"/>
      <c r="R164" s="56">
        <f t="shared" si="2"/>
        <v>5812.7299999999959</v>
      </c>
    </row>
    <row r="165" spans="1:18" x14ac:dyDescent="0.2">
      <c r="A165" s="7">
        <f>Worksheet!A167</f>
        <v>3204</v>
      </c>
      <c r="B165" s="48" t="str">
        <f>Worksheet!B167</f>
        <v>Jesup</v>
      </c>
      <c r="D165" s="56">
        <f>Worksheet!AF167</f>
        <v>58221.43</v>
      </c>
      <c r="E165" s="56"/>
      <c r="F165" s="56">
        <f>Worksheet!AG167</f>
        <v>0</v>
      </c>
      <c r="G165" s="56"/>
      <c r="H165" s="56">
        <f>Worksheet!AH167</f>
        <v>58221.43</v>
      </c>
      <c r="I165" s="56"/>
      <c r="J165" s="56">
        <f>Worksheet!AH167-Worksheet!U167</f>
        <v>2751.4300000000003</v>
      </c>
      <c r="K165" s="11"/>
      <c r="L165" s="56">
        <f>Worksheet!AW167</f>
        <v>62073.279999999999</v>
      </c>
      <c r="M165" s="56"/>
      <c r="N165" s="56">
        <f>Worksheet!AX167</f>
        <v>0</v>
      </c>
      <c r="O165" s="56"/>
      <c r="P165" s="56">
        <f>Worksheet!AY167</f>
        <v>62073.279999999999</v>
      </c>
      <c r="Q165" s="56"/>
      <c r="R165" s="56">
        <f t="shared" si="2"/>
        <v>3851.8499999999985</v>
      </c>
    </row>
    <row r="166" spans="1:18" x14ac:dyDescent="0.2">
      <c r="A166" s="7">
        <f>Worksheet!A168</f>
        <v>3231</v>
      </c>
      <c r="B166" s="57" t="str">
        <f>Worksheet!B168</f>
        <v>Johnston</v>
      </c>
      <c r="C166" s="11"/>
      <c r="D166" s="58">
        <f>Worksheet!AF168</f>
        <v>335955.71</v>
      </c>
      <c r="E166" s="58"/>
      <c r="F166" s="58">
        <f>Worksheet!AG168</f>
        <v>0</v>
      </c>
      <c r="G166" s="58"/>
      <c r="H166" s="58">
        <f>Worksheet!AH168</f>
        <v>335955.71</v>
      </c>
      <c r="I166" s="58"/>
      <c r="J166" s="58">
        <f>Worksheet!AH168-Worksheet!U168</f>
        <v>22176.710000000021</v>
      </c>
      <c r="K166" s="11"/>
      <c r="L166" s="58">
        <f>Worksheet!AW168</f>
        <v>363936.35</v>
      </c>
      <c r="M166" s="58"/>
      <c r="N166" s="58">
        <f>Worksheet!AX168</f>
        <v>0</v>
      </c>
      <c r="O166" s="58"/>
      <c r="P166" s="58">
        <f>Worksheet!AY168</f>
        <v>363936.35</v>
      </c>
      <c r="Q166" s="58"/>
      <c r="R166" s="58">
        <f t="shared" si="2"/>
        <v>27980.639999999956</v>
      </c>
    </row>
    <row r="167" spans="1:18" x14ac:dyDescent="0.2">
      <c r="A167" s="7">
        <f>Worksheet!A169</f>
        <v>3312</v>
      </c>
      <c r="B167" s="48" t="str">
        <f>Worksheet!B169</f>
        <v>Keokuk</v>
      </c>
      <c r="D167" s="56">
        <f>Worksheet!AF169</f>
        <v>135549.57</v>
      </c>
      <c r="E167" s="56"/>
      <c r="F167" s="56">
        <f>Worksheet!AG169</f>
        <v>0</v>
      </c>
      <c r="G167" s="56"/>
      <c r="H167" s="56">
        <f>Worksheet!AH169</f>
        <v>135549.57</v>
      </c>
      <c r="I167" s="56"/>
      <c r="J167" s="56">
        <f>Worksheet!AH169-Worksheet!U169</f>
        <v>6666.570000000007</v>
      </c>
      <c r="K167" s="11"/>
      <c r="L167" s="56">
        <f>Worksheet!AW169</f>
        <v>132805.87</v>
      </c>
      <c r="M167" s="56"/>
      <c r="N167" s="56">
        <f>Worksheet!AX169</f>
        <v>2743.7000000000116</v>
      </c>
      <c r="O167" s="56"/>
      <c r="P167" s="56">
        <f>Worksheet!AY169</f>
        <v>135549.57</v>
      </c>
      <c r="Q167" s="56"/>
      <c r="R167" s="56">
        <f t="shared" si="2"/>
        <v>0</v>
      </c>
    </row>
    <row r="168" spans="1:18" x14ac:dyDescent="0.2">
      <c r="A168" s="7">
        <f>Worksheet!A170</f>
        <v>3330</v>
      </c>
      <c r="B168" s="48" t="str">
        <f>Worksheet!B170</f>
        <v>Keota</v>
      </c>
      <c r="D168" s="56">
        <f>Worksheet!AF170</f>
        <v>18720.39</v>
      </c>
      <c r="E168" s="56"/>
      <c r="F168" s="56">
        <f>Worksheet!AG170</f>
        <v>0</v>
      </c>
      <c r="G168" s="56"/>
      <c r="H168" s="56">
        <f>Worksheet!AH170</f>
        <v>18720.39</v>
      </c>
      <c r="I168" s="56"/>
      <c r="J168" s="56">
        <f>Worksheet!AH170-Worksheet!U170</f>
        <v>1712.3899999999994</v>
      </c>
      <c r="K168" s="11"/>
      <c r="L168" s="56">
        <f>Worksheet!AW170</f>
        <v>17863.36</v>
      </c>
      <c r="M168" s="56"/>
      <c r="N168" s="56">
        <f>Worksheet!AX170</f>
        <v>857.02999999999884</v>
      </c>
      <c r="O168" s="56"/>
      <c r="P168" s="56">
        <f>Worksheet!AY170</f>
        <v>18720.39</v>
      </c>
      <c r="Q168" s="56"/>
      <c r="R168" s="56">
        <f t="shared" si="2"/>
        <v>0</v>
      </c>
    </row>
    <row r="169" spans="1:18" x14ac:dyDescent="0.2">
      <c r="A169" s="7">
        <f>Worksheet!A171</f>
        <v>3348</v>
      </c>
      <c r="B169" s="48" t="str">
        <f>Worksheet!B171</f>
        <v>Kingsley-Pierson</v>
      </c>
      <c r="D169" s="56">
        <f>Worksheet!AF171</f>
        <v>33721.03</v>
      </c>
      <c r="E169" s="56"/>
      <c r="F169" s="56">
        <f>Worksheet!AG171</f>
        <v>0</v>
      </c>
      <c r="G169" s="56"/>
      <c r="H169" s="56">
        <f>Worksheet!AH171</f>
        <v>33721.03</v>
      </c>
      <c r="I169" s="56"/>
      <c r="J169" s="56">
        <f>Worksheet!AH171-Worksheet!U171</f>
        <v>704.02999999999884</v>
      </c>
      <c r="K169" s="11"/>
      <c r="L169" s="56">
        <f>Worksheet!AW171</f>
        <v>35497.21</v>
      </c>
      <c r="M169" s="56"/>
      <c r="N169" s="56">
        <f>Worksheet!AX171</f>
        <v>0</v>
      </c>
      <c r="O169" s="56"/>
      <c r="P169" s="56">
        <f>Worksheet!AY171</f>
        <v>35497.21</v>
      </c>
      <c r="Q169" s="56"/>
      <c r="R169" s="56">
        <f t="shared" si="2"/>
        <v>1776.1800000000003</v>
      </c>
    </row>
    <row r="170" spans="1:18" x14ac:dyDescent="0.2">
      <c r="A170" s="7">
        <f>Worksheet!A172</f>
        <v>3375</v>
      </c>
      <c r="B170" s="48" t="str">
        <f>Worksheet!B172</f>
        <v>Knoxville</v>
      </c>
      <c r="D170" s="56">
        <f>Worksheet!AF172</f>
        <v>116027.63</v>
      </c>
      <c r="E170" s="56"/>
      <c r="F170" s="56">
        <f>Worksheet!AG172</f>
        <v>0</v>
      </c>
      <c r="G170" s="56"/>
      <c r="H170" s="56">
        <f>Worksheet!AH172</f>
        <v>116027.63</v>
      </c>
      <c r="I170" s="56"/>
      <c r="J170" s="56">
        <f>Worksheet!AH172-Worksheet!U172</f>
        <v>1588.6300000000047</v>
      </c>
      <c r="K170" s="11"/>
      <c r="L170" s="56">
        <f>Worksheet!AW172</f>
        <v>117246</v>
      </c>
      <c r="M170" s="56"/>
      <c r="N170" s="56">
        <f>Worksheet!AX172</f>
        <v>0</v>
      </c>
      <c r="O170" s="56"/>
      <c r="P170" s="56">
        <f>Worksheet!AY172</f>
        <v>117246</v>
      </c>
      <c r="Q170" s="56"/>
      <c r="R170" s="56">
        <f t="shared" si="2"/>
        <v>1218.3699999999953</v>
      </c>
    </row>
    <row r="171" spans="1:18" x14ac:dyDescent="0.2">
      <c r="A171" s="7">
        <f>Worksheet!A173</f>
        <v>3420</v>
      </c>
      <c r="B171" s="57" t="str">
        <f>Worksheet!B173</f>
        <v>Lake Mills</v>
      </c>
      <c r="C171" s="11"/>
      <c r="D171" s="58">
        <f>Worksheet!AF173</f>
        <v>39857.730000000003</v>
      </c>
      <c r="E171" s="58"/>
      <c r="F171" s="58">
        <f>Worksheet!AG173</f>
        <v>0</v>
      </c>
      <c r="G171" s="58"/>
      <c r="H171" s="58">
        <f>Worksheet!AH173</f>
        <v>39857.730000000003</v>
      </c>
      <c r="I171" s="58"/>
      <c r="J171" s="58">
        <f>Worksheet!AH173-Worksheet!U173</f>
        <v>1353.7300000000032</v>
      </c>
      <c r="K171" s="11"/>
      <c r="L171" s="58">
        <f>Worksheet!AW173</f>
        <v>40634.300000000003</v>
      </c>
      <c r="M171" s="58"/>
      <c r="N171" s="58">
        <f>Worksheet!AX173</f>
        <v>0</v>
      </c>
      <c r="O171" s="58"/>
      <c r="P171" s="58">
        <f>Worksheet!AY173</f>
        <v>40634.300000000003</v>
      </c>
      <c r="Q171" s="58"/>
      <c r="R171" s="58">
        <f t="shared" si="2"/>
        <v>776.56999999999971</v>
      </c>
    </row>
    <row r="172" spans="1:18" x14ac:dyDescent="0.2">
      <c r="A172" s="7">
        <f>Worksheet!A174</f>
        <v>3465</v>
      </c>
      <c r="B172" s="48" t="str">
        <f>Worksheet!B174</f>
        <v>Lamoni</v>
      </c>
      <c r="D172" s="56">
        <f>Worksheet!AF174</f>
        <v>20552.57</v>
      </c>
      <c r="E172" s="56"/>
      <c r="F172" s="56">
        <f>Worksheet!AG174</f>
        <v>1409.4300000000003</v>
      </c>
      <c r="G172" s="56"/>
      <c r="H172" s="56">
        <f>Worksheet!AH174</f>
        <v>21962</v>
      </c>
      <c r="I172" s="56"/>
      <c r="J172" s="56">
        <f>Worksheet!AH174-Worksheet!U174</f>
        <v>0</v>
      </c>
      <c r="K172" s="11"/>
      <c r="L172" s="56">
        <f>Worksheet!AW174</f>
        <v>24408.48</v>
      </c>
      <c r="M172" s="56"/>
      <c r="N172" s="56">
        <f>Worksheet!AX174</f>
        <v>0</v>
      </c>
      <c r="O172" s="56"/>
      <c r="P172" s="56">
        <f>Worksheet!AY174</f>
        <v>24408.48</v>
      </c>
      <c r="Q172" s="56"/>
      <c r="R172" s="56">
        <f t="shared" si="2"/>
        <v>2446.4799999999996</v>
      </c>
    </row>
    <row r="173" spans="1:18" x14ac:dyDescent="0.2">
      <c r="A173" s="7">
        <f>Worksheet!A175</f>
        <v>3537</v>
      </c>
      <c r="B173" s="48" t="str">
        <f>Worksheet!B175</f>
        <v>Laurens-Marathon</v>
      </c>
      <c r="D173" s="56">
        <f>Worksheet!AF175</f>
        <v>19677.3</v>
      </c>
      <c r="E173" s="56"/>
      <c r="F173" s="56">
        <f>Worksheet!AG175</f>
        <v>0</v>
      </c>
      <c r="G173" s="56"/>
      <c r="H173" s="56">
        <f>Worksheet!AH175</f>
        <v>19677.3</v>
      </c>
      <c r="I173" s="56"/>
      <c r="J173" s="56">
        <f>Worksheet!AH175-Worksheet!U175</f>
        <v>231.29999999999927</v>
      </c>
      <c r="K173" s="11"/>
      <c r="L173" s="56">
        <f>Worksheet!AW175</f>
        <v>19122.97</v>
      </c>
      <c r="M173" s="56"/>
      <c r="N173" s="56">
        <f>Worksheet!AX175</f>
        <v>554.32999999999811</v>
      </c>
      <c r="O173" s="56"/>
      <c r="P173" s="56">
        <f>Worksheet!AY175</f>
        <v>19677.3</v>
      </c>
      <c r="Q173" s="56"/>
      <c r="R173" s="56">
        <f t="shared" si="2"/>
        <v>0</v>
      </c>
    </row>
    <row r="174" spans="1:18" x14ac:dyDescent="0.2">
      <c r="A174" s="7">
        <f>Worksheet!A176</f>
        <v>3555</v>
      </c>
      <c r="B174" s="48" t="str">
        <f>Worksheet!B176</f>
        <v>Lawton-Bronson</v>
      </c>
      <c r="D174" s="56">
        <f>Worksheet!AF176</f>
        <v>33200</v>
      </c>
      <c r="E174" s="56"/>
      <c r="F174" s="56">
        <f>Worksheet!AG176</f>
        <v>0</v>
      </c>
      <c r="G174" s="56"/>
      <c r="H174" s="56">
        <f>Worksheet!AH176</f>
        <v>33200</v>
      </c>
      <c r="I174" s="56"/>
      <c r="J174" s="56">
        <f>Worksheet!AH176-Worksheet!U176</f>
        <v>1751</v>
      </c>
      <c r="K174" s="11"/>
      <c r="L174" s="56">
        <f>Worksheet!AW176</f>
        <v>35020.769999999997</v>
      </c>
      <c r="M174" s="56"/>
      <c r="N174" s="56">
        <f>Worksheet!AX176</f>
        <v>0</v>
      </c>
      <c r="O174" s="56"/>
      <c r="P174" s="56">
        <f>Worksheet!AY176</f>
        <v>35020.769999999997</v>
      </c>
      <c r="Q174" s="56"/>
      <c r="R174" s="56">
        <f t="shared" si="2"/>
        <v>1820.7699999999968</v>
      </c>
    </row>
    <row r="175" spans="1:18" x14ac:dyDescent="0.2">
      <c r="A175" s="7">
        <f>Worksheet!A177</f>
        <v>3600</v>
      </c>
      <c r="B175" s="48" t="str">
        <f>Worksheet!B177</f>
        <v>Le Mars</v>
      </c>
      <c r="D175" s="56">
        <f>Worksheet!AF177</f>
        <v>117145.21</v>
      </c>
      <c r="E175" s="56"/>
      <c r="F175" s="56">
        <f>Worksheet!AG177</f>
        <v>0</v>
      </c>
      <c r="G175" s="56"/>
      <c r="H175" s="56">
        <f>Worksheet!AH177</f>
        <v>117145.21</v>
      </c>
      <c r="I175" s="56"/>
      <c r="J175" s="56">
        <f>Worksheet!AH177-Worksheet!U177</f>
        <v>6774.2100000000064</v>
      </c>
      <c r="K175" s="11"/>
      <c r="L175" s="56">
        <f>Worksheet!AW177</f>
        <v>117552.44</v>
      </c>
      <c r="M175" s="56"/>
      <c r="N175" s="56">
        <f>Worksheet!AX177</f>
        <v>0</v>
      </c>
      <c r="O175" s="56"/>
      <c r="P175" s="56">
        <f>Worksheet!AY177</f>
        <v>117552.44</v>
      </c>
      <c r="Q175" s="56"/>
      <c r="R175" s="56">
        <f t="shared" si="2"/>
        <v>407.22999999999593</v>
      </c>
    </row>
    <row r="176" spans="1:18" x14ac:dyDescent="0.2">
      <c r="A176" s="7">
        <f>Worksheet!A178</f>
        <v>3609</v>
      </c>
      <c r="B176" s="57" t="str">
        <f>Worksheet!B178</f>
        <v>Lenox</v>
      </c>
      <c r="C176" s="11"/>
      <c r="D176" s="58">
        <f>Worksheet!AF178</f>
        <v>32134.74</v>
      </c>
      <c r="E176" s="58"/>
      <c r="F176" s="58">
        <f>Worksheet!AG178</f>
        <v>0</v>
      </c>
      <c r="G176" s="58"/>
      <c r="H176" s="58">
        <f>Worksheet!AH178</f>
        <v>32134.74</v>
      </c>
      <c r="I176" s="58"/>
      <c r="J176" s="58">
        <f>Worksheet!AH178-Worksheet!U178</f>
        <v>543.7400000000016</v>
      </c>
      <c r="K176" s="11"/>
      <c r="L176" s="58">
        <f>Worksheet!AW178</f>
        <v>34263.089999999997</v>
      </c>
      <c r="M176" s="58"/>
      <c r="N176" s="58">
        <f>Worksheet!AX178</f>
        <v>0</v>
      </c>
      <c r="O176" s="58"/>
      <c r="P176" s="58">
        <f>Worksheet!AY178</f>
        <v>34263.089999999997</v>
      </c>
      <c r="Q176" s="58"/>
      <c r="R176" s="58">
        <f t="shared" si="2"/>
        <v>2128.3499999999949</v>
      </c>
    </row>
    <row r="177" spans="1:18" x14ac:dyDescent="0.2">
      <c r="A177" s="7">
        <f>Worksheet!A179</f>
        <v>3645</v>
      </c>
      <c r="B177" s="48" t="str">
        <f>Worksheet!B179</f>
        <v>Lewis Central</v>
      </c>
      <c r="D177" s="56">
        <f>Worksheet!AF179</f>
        <v>204481.37</v>
      </c>
      <c r="E177" s="56"/>
      <c r="F177" s="56">
        <f>Worksheet!AG179</f>
        <v>0</v>
      </c>
      <c r="G177" s="56"/>
      <c r="H177" s="56">
        <f>Worksheet!AH179</f>
        <v>204481.37</v>
      </c>
      <c r="I177" s="56"/>
      <c r="J177" s="56">
        <f>Worksheet!AH179-Worksheet!U179</f>
        <v>7785.3699999999953</v>
      </c>
      <c r="K177" s="11"/>
      <c r="L177" s="56">
        <f>Worksheet!AW179</f>
        <v>209665.96</v>
      </c>
      <c r="M177" s="56"/>
      <c r="N177" s="56">
        <f>Worksheet!AX179</f>
        <v>0</v>
      </c>
      <c r="O177" s="56"/>
      <c r="P177" s="56">
        <f>Worksheet!AY179</f>
        <v>209665.96</v>
      </c>
      <c r="Q177" s="56"/>
      <c r="R177" s="56">
        <f t="shared" si="2"/>
        <v>5184.5899999999965</v>
      </c>
    </row>
    <row r="178" spans="1:18" x14ac:dyDescent="0.2">
      <c r="A178" s="7">
        <f>Worksheet!A180</f>
        <v>3715</v>
      </c>
      <c r="B178" s="48" t="str">
        <f>Worksheet!B180</f>
        <v>Linn-Mar</v>
      </c>
      <c r="D178" s="56">
        <f>Worksheet!AF180</f>
        <v>375573.74</v>
      </c>
      <c r="E178" s="56"/>
      <c r="F178" s="56">
        <f>Worksheet!AG180</f>
        <v>0</v>
      </c>
      <c r="G178" s="56"/>
      <c r="H178" s="56">
        <f>Worksheet!AH180</f>
        <v>375573.74</v>
      </c>
      <c r="I178" s="56"/>
      <c r="J178" s="56">
        <f>Worksheet!AH180-Worksheet!U180</f>
        <v>25359.739999999991</v>
      </c>
      <c r="K178" s="11"/>
      <c r="L178" s="56">
        <f>Worksheet!AW180</f>
        <v>399947.9</v>
      </c>
      <c r="M178" s="56"/>
      <c r="N178" s="56">
        <f>Worksheet!AX180</f>
        <v>0</v>
      </c>
      <c r="O178" s="56"/>
      <c r="P178" s="56">
        <f>Worksheet!AY180</f>
        <v>399947.9</v>
      </c>
      <c r="Q178" s="56"/>
      <c r="R178" s="56">
        <f t="shared" si="2"/>
        <v>24374.160000000033</v>
      </c>
    </row>
    <row r="179" spans="1:18" x14ac:dyDescent="0.2">
      <c r="A179" s="7">
        <f>Worksheet!A181</f>
        <v>3744</v>
      </c>
      <c r="B179" s="48" t="str">
        <f>Worksheet!B181</f>
        <v>Lisbon</v>
      </c>
      <c r="D179" s="56">
        <f>Worksheet!AF181</f>
        <v>32730.84</v>
      </c>
      <c r="E179" s="56"/>
      <c r="F179" s="56">
        <f>Worksheet!AG181</f>
        <v>0</v>
      </c>
      <c r="G179" s="56"/>
      <c r="H179" s="56">
        <f>Worksheet!AH181</f>
        <v>32730.84</v>
      </c>
      <c r="I179" s="56"/>
      <c r="J179" s="56">
        <f>Worksheet!AH181-Worksheet!U181</f>
        <v>2616.84</v>
      </c>
      <c r="K179" s="11"/>
      <c r="L179" s="56">
        <f>Worksheet!AW181</f>
        <v>33495.800000000003</v>
      </c>
      <c r="M179" s="56"/>
      <c r="N179" s="56">
        <f>Worksheet!AX181</f>
        <v>0</v>
      </c>
      <c r="O179" s="56"/>
      <c r="P179" s="56">
        <f>Worksheet!AY181</f>
        <v>33495.800000000003</v>
      </c>
      <c r="Q179" s="56"/>
      <c r="R179" s="56">
        <f t="shared" si="2"/>
        <v>764.96000000000276</v>
      </c>
    </row>
    <row r="180" spans="1:18" x14ac:dyDescent="0.2">
      <c r="A180" s="7">
        <f>Worksheet!A182</f>
        <v>3798</v>
      </c>
      <c r="B180" s="48" t="str">
        <f>Worksheet!B182</f>
        <v>Logan-Magnolia</v>
      </c>
      <c r="D180" s="56">
        <f>Worksheet!AF182</f>
        <v>34720.379999999997</v>
      </c>
      <c r="E180" s="56"/>
      <c r="F180" s="56">
        <f>Worksheet!AG182</f>
        <v>0</v>
      </c>
      <c r="G180" s="56"/>
      <c r="H180" s="56">
        <f>Worksheet!AH182</f>
        <v>34720.379999999997</v>
      </c>
      <c r="I180" s="56"/>
      <c r="J180" s="56">
        <f>Worksheet!AH182-Worksheet!U182</f>
        <v>1117.3799999999974</v>
      </c>
      <c r="K180" s="11"/>
      <c r="L180" s="56">
        <f>Worksheet!AW182</f>
        <v>34732.620000000003</v>
      </c>
      <c r="M180" s="56"/>
      <c r="N180" s="56">
        <f>Worksheet!AX182</f>
        <v>0</v>
      </c>
      <c r="O180" s="56"/>
      <c r="P180" s="56">
        <f>Worksheet!AY182</f>
        <v>34732.620000000003</v>
      </c>
      <c r="Q180" s="56"/>
      <c r="R180" s="56">
        <f t="shared" si="2"/>
        <v>12.240000000005239</v>
      </c>
    </row>
    <row r="181" spans="1:18" x14ac:dyDescent="0.2">
      <c r="A181" s="7">
        <f>Worksheet!A183</f>
        <v>3816</v>
      </c>
      <c r="B181" s="57" t="str">
        <f>Worksheet!B183</f>
        <v>Lone Tree</v>
      </c>
      <c r="C181" s="11"/>
      <c r="D181" s="58">
        <f>Worksheet!AF183</f>
        <v>29204.37</v>
      </c>
      <c r="E181" s="58"/>
      <c r="F181" s="58">
        <f>Worksheet!AG183</f>
        <v>0</v>
      </c>
      <c r="G181" s="58"/>
      <c r="H181" s="58">
        <f>Worksheet!AH183</f>
        <v>29204.37</v>
      </c>
      <c r="I181" s="58"/>
      <c r="J181" s="58">
        <f>Worksheet!AH183-Worksheet!U183</f>
        <v>1745.369999999999</v>
      </c>
      <c r="K181" s="11"/>
      <c r="L181" s="58">
        <f>Worksheet!AW183</f>
        <v>30806.080000000002</v>
      </c>
      <c r="M181" s="58"/>
      <c r="N181" s="58">
        <f>Worksheet!AX183</f>
        <v>0</v>
      </c>
      <c r="O181" s="58"/>
      <c r="P181" s="58">
        <f>Worksheet!AY183</f>
        <v>30806.080000000002</v>
      </c>
      <c r="Q181" s="58"/>
      <c r="R181" s="58">
        <f t="shared" si="2"/>
        <v>1601.7100000000028</v>
      </c>
    </row>
    <row r="182" spans="1:18" x14ac:dyDescent="0.2">
      <c r="A182" s="7">
        <f>Worksheet!A184</f>
        <v>3841</v>
      </c>
      <c r="B182" s="48" t="str">
        <f>Worksheet!B184</f>
        <v>Louisa-Muscatine</v>
      </c>
      <c r="D182" s="56">
        <f>Worksheet!AF184</f>
        <v>46662.54</v>
      </c>
      <c r="E182" s="56"/>
      <c r="F182" s="56">
        <f>Worksheet!AG184</f>
        <v>0</v>
      </c>
      <c r="G182" s="56"/>
      <c r="H182" s="56">
        <f>Worksheet!AH184</f>
        <v>46662.54</v>
      </c>
      <c r="I182" s="56"/>
      <c r="J182" s="56">
        <f>Worksheet!AH184-Worksheet!U184</f>
        <v>1761.5400000000009</v>
      </c>
      <c r="K182" s="11"/>
      <c r="L182" s="56">
        <f>Worksheet!AW184</f>
        <v>43825.13</v>
      </c>
      <c r="M182" s="56"/>
      <c r="N182" s="56">
        <f>Worksheet!AX184</f>
        <v>2837.4100000000035</v>
      </c>
      <c r="O182" s="56"/>
      <c r="P182" s="56">
        <f>Worksheet!AY184</f>
        <v>46662.54</v>
      </c>
      <c r="Q182" s="56"/>
      <c r="R182" s="56">
        <f t="shared" si="2"/>
        <v>0</v>
      </c>
    </row>
    <row r="183" spans="1:18" x14ac:dyDescent="0.2">
      <c r="A183" s="7">
        <f>Worksheet!A185</f>
        <v>3897</v>
      </c>
      <c r="B183" s="48" t="str">
        <f>Worksheet!B185</f>
        <v>LuVerne</v>
      </c>
      <c r="D183" s="56">
        <f>Worksheet!AF185</f>
        <v>522.88</v>
      </c>
      <c r="E183" s="56"/>
      <c r="F183" s="56">
        <f>Worksheet!AG185</f>
        <v>0</v>
      </c>
      <c r="G183" s="56"/>
      <c r="H183" s="56">
        <f>Worksheet!AH185</f>
        <v>522.88</v>
      </c>
      <c r="I183" s="56"/>
      <c r="J183" s="56">
        <f>Worksheet!AH185-Worksheet!U185</f>
        <v>228.88</v>
      </c>
      <c r="K183" s="11"/>
      <c r="L183" s="56">
        <f>Worksheet!AW185</f>
        <v>610.02</v>
      </c>
      <c r="M183" s="56"/>
      <c r="N183" s="56">
        <f>Worksheet!AX185</f>
        <v>0</v>
      </c>
      <c r="O183" s="56"/>
      <c r="P183" s="56">
        <f>Worksheet!AY185</f>
        <v>610.02</v>
      </c>
      <c r="Q183" s="56"/>
      <c r="R183" s="56">
        <f t="shared" si="2"/>
        <v>87.139999999999986</v>
      </c>
    </row>
    <row r="184" spans="1:18" x14ac:dyDescent="0.2">
      <c r="A184" s="7">
        <f>Worksheet!A186</f>
        <v>3906</v>
      </c>
      <c r="B184" s="48" t="str">
        <f>Worksheet!B186</f>
        <v>Lynnville-Sully</v>
      </c>
      <c r="D184" s="56">
        <f>Worksheet!AF186</f>
        <v>23825.19</v>
      </c>
      <c r="E184" s="56"/>
      <c r="F184" s="56">
        <f>Worksheet!AG186</f>
        <v>0</v>
      </c>
      <c r="G184" s="56"/>
      <c r="H184" s="56">
        <f>Worksheet!AH186</f>
        <v>23825.19</v>
      </c>
      <c r="I184" s="56"/>
      <c r="J184" s="56">
        <f>Worksheet!AH186-Worksheet!U186</f>
        <v>579.18999999999869</v>
      </c>
      <c r="K184" s="11"/>
      <c r="L184" s="56">
        <f>Worksheet!AW186</f>
        <v>24927.89</v>
      </c>
      <c r="M184" s="56"/>
      <c r="N184" s="56">
        <f>Worksheet!AX186</f>
        <v>0</v>
      </c>
      <c r="O184" s="56"/>
      <c r="P184" s="56">
        <f>Worksheet!AY186</f>
        <v>24927.89</v>
      </c>
      <c r="Q184" s="56"/>
      <c r="R184" s="56">
        <f t="shared" si="2"/>
        <v>1102.7000000000007</v>
      </c>
    </row>
    <row r="185" spans="1:18" x14ac:dyDescent="0.2">
      <c r="A185" s="7">
        <f>Worksheet!A187</f>
        <v>4419</v>
      </c>
      <c r="B185" s="48" t="str">
        <f>Worksheet!B187</f>
        <v>MFL MarMac</v>
      </c>
      <c r="D185" s="56">
        <f>Worksheet!AF187</f>
        <v>54346.28</v>
      </c>
      <c r="E185" s="56"/>
      <c r="F185" s="56">
        <f>Worksheet!AG187</f>
        <v>0</v>
      </c>
      <c r="G185" s="56"/>
      <c r="H185" s="56">
        <f>Worksheet!AH187</f>
        <v>54346.28</v>
      </c>
      <c r="I185" s="56"/>
      <c r="J185" s="56">
        <f>Worksheet!AH187-Worksheet!U187</f>
        <v>858.27999999999884</v>
      </c>
      <c r="K185" s="11"/>
      <c r="L185" s="56">
        <f>Worksheet!AW187</f>
        <v>54560.35</v>
      </c>
      <c r="M185" s="56"/>
      <c r="N185" s="56">
        <f>Worksheet!AX187</f>
        <v>0</v>
      </c>
      <c r="O185" s="56"/>
      <c r="P185" s="56">
        <f>Worksheet!AY187</f>
        <v>54560.35</v>
      </c>
      <c r="Q185" s="56"/>
      <c r="R185" s="56">
        <f t="shared" si="2"/>
        <v>214.06999999999971</v>
      </c>
    </row>
    <row r="186" spans="1:18" x14ac:dyDescent="0.2">
      <c r="A186" s="7">
        <f>Worksheet!A188</f>
        <v>4149</v>
      </c>
      <c r="B186" s="57" t="str">
        <f>Worksheet!B188</f>
        <v>MOC-Floyd Valley</v>
      </c>
      <c r="C186" s="11"/>
      <c r="D186" s="58">
        <f>Worksheet!AF188</f>
        <v>81403.98</v>
      </c>
      <c r="E186" s="58"/>
      <c r="F186" s="58">
        <f>Worksheet!AG188</f>
        <v>0</v>
      </c>
      <c r="G186" s="58"/>
      <c r="H186" s="58">
        <f>Worksheet!AH188</f>
        <v>81403.98</v>
      </c>
      <c r="I186" s="58"/>
      <c r="J186" s="58">
        <f>Worksheet!AH188-Worksheet!U188</f>
        <v>3500.9799999999959</v>
      </c>
      <c r="K186" s="11"/>
      <c r="L186" s="58">
        <f>Worksheet!AW188</f>
        <v>88125.59</v>
      </c>
      <c r="M186" s="58"/>
      <c r="N186" s="58">
        <f>Worksheet!AX188</f>
        <v>0</v>
      </c>
      <c r="O186" s="58"/>
      <c r="P186" s="58">
        <f>Worksheet!AY188</f>
        <v>88125.59</v>
      </c>
      <c r="Q186" s="58"/>
      <c r="R186" s="58">
        <f t="shared" si="2"/>
        <v>6721.6100000000006</v>
      </c>
    </row>
    <row r="187" spans="1:18" x14ac:dyDescent="0.2">
      <c r="A187" s="7">
        <f>Worksheet!A189</f>
        <v>3942</v>
      </c>
      <c r="B187" s="48" t="str">
        <f>Worksheet!B189</f>
        <v>Madrid</v>
      </c>
      <c r="D187" s="56">
        <f>Worksheet!AF189</f>
        <v>42959.39</v>
      </c>
      <c r="E187" s="56"/>
      <c r="F187" s="56">
        <f>Worksheet!AG189</f>
        <v>0</v>
      </c>
      <c r="G187" s="56"/>
      <c r="H187" s="56">
        <f>Worksheet!AH189</f>
        <v>42959.39</v>
      </c>
      <c r="I187" s="56"/>
      <c r="J187" s="56">
        <f>Worksheet!AH189-Worksheet!U189</f>
        <v>2718.3899999999994</v>
      </c>
      <c r="K187" s="11"/>
      <c r="L187" s="56">
        <f>Worksheet!AW189</f>
        <v>46124.5</v>
      </c>
      <c r="M187" s="56"/>
      <c r="N187" s="56">
        <f>Worksheet!AX189</f>
        <v>0</v>
      </c>
      <c r="O187" s="56"/>
      <c r="P187" s="56">
        <f>Worksheet!AY189</f>
        <v>46124.5</v>
      </c>
      <c r="Q187" s="56"/>
      <c r="R187" s="56">
        <f t="shared" si="2"/>
        <v>3165.1100000000006</v>
      </c>
    </row>
    <row r="188" spans="1:18" x14ac:dyDescent="0.2">
      <c r="A188" s="7">
        <f>Worksheet!A190</f>
        <v>4023</v>
      </c>
      <c r="B188" s="48" t="str">
        <f>Worksheet!B190</f>
        <v>Manson Northwest Webster</v>
      </c>
      <c r="D188" s="56">
        <f>Worksheet!AF190</f>
        <v>30517.79</v>
      </c>
      <c r="E188" s="56"/>
      <c r="F188" s="56">
        <f>Worksheet!AG190</f>
        <v>0</v>
      </c>
      <c r="G188" s="56"/>
      <c r="H188" s="56">
        <f>Worksheet!AH190</f>
        <v>30517.79</v>
      </c>
      <c r="I188" s="56"/>
      <c r="J188" s="56">
        <f>Worksheet!AH190-Worksheet!U190</f>
        <v>2594.7900000000009</v>
      </c>
      <c r="K188" s="11"/>
      <c r="L188" s="56">
        <f>Worksheet!AW190</f>
        <v>29135.53</v>
      </c>
      <c r="M188" s="56"/>
      <c r="N188" s="56">
        <f>Worksheet!AX190</f>
        <v>1382.260000000002</v>
      </c>
      <c r="O188" s="56"/>
      <c r="P188" s="56">
        <f>Worksheet!AY190</f>
        <v>30517.79</v>
      </c>
      <c r="Q188" s="56"/>
      <c r="R188" s="56">
        <f t="shared" si="2"/>
        <v>0</v>
      </c>
    </row>
    <row r="189" spans="1:18" x14ac:dyDescent="0.2">
      <c r="A189" s="7">
        <f>Worksheet!A191</f>
        <v>4033</v>
      </c>
      <c r="B189" s="48" t="str">
        <f>Worksheet!B191</f>
        <v>Maple Valley-Anthon Oto</v>
      </c>
      <c r="D189" s="56">
        <f>Worksheet!AF191</f>
        <v>37346.14</v>
      </c>
      <c r="E189" s="56"/>
      <c r="F189" s="56">
        <f>Worksheet!AG191</f>
        <v>0</v>
      </c>
      <c r="G189" s="56"/>
      <c r="H189" s="56">
        <f>Worksheet!AH191</f>
        <v>37346.14</v>
      </c>
      <c r="I189" s="56"/>
      <c r="J189" s="56">
        <f>Worksheet!AH191-Worksheet!U191</f>
        <v>1010.1399999999994</v>
      </c>
      <c r="K189" s="11"/>
      <c r="L189" s="56">
        <f>Worksheet!AW191</f>
        <v>35754.36</v>
      </c>
      <c r="M189" s="56"/>
      <c r="N189" s="56">
        <f>Worksheet!AX191</f>
        <v>1591.7799999999988</v>
      </c>
      <c r="O189" s="56"/>
      <c r="P189" s="56">
        <f>Worksheet!AY191</f>
        <v>37346.14</v>
      </c>
      <c r="Q189" s="56"/>
      <c r="R189" s="56">
        <f t="shared" si="2"/>
        <v>0</v>
      </c>
    </row>
    <row r="190" spans="1:18" x14ac:dyDescent="0.2">
      <c r="A190" s="7">
        <f>Worksheet!A192</f>
        <v>4041</v>
      </c>
      <c r="B190" s="48" t="str">
        <f>Worksheet!B192</f>
        <v>Maquoketa</v>
      </c>
      <c r="D190" s="56">
        <f>Worksheet!AF192</f>
        <v>93897.22</v>
      </c>
      <c r="E190" s="56"/>
      <c r="F190" s="56">
        <f>Worksheet!AG192</f>
        <v>0</v>
      </c>
      <c r="G190" s="56"/>
      <c r="H190" s="56">
        <f>Worksheet!AH192</f>
        <v>93897.22</v>
      </c>
      <c r="I190" s="56"/>
      <c r="J190" s="56">
        <f>Worksheet!AH192-Worksheet!U192</f>
        <v>1794.2200000000012</v>
      </c>
      <c r="K190" s="11"/>
      <c r="L190" s="56">
        <f>Worksheet!AW192</f>
        <v>95485.87</v>
      </c>
      <c r="M190" s="56"/>
      <c r="N190" s="56">
        <f>Worksheet!AX192</f>
        <v>0</v>
      </c>
      <c r="O190" s="56"/>
      <c r="P190" s="56">
        <f>Worksheet!AY192</f>
        <v>95485.87</v>
      </c>
      <c r="Q190" s="56"/>
      <c r="R190" s="56">
        <f t="shared" si="2"/>
        <v>1588.6499999999942</v>
      </c>
    </row>
    <row r="191" spans="1:18" x14ac:dyDescent="0.2">
      <c r="A191" s="7">
        <f>Worksheet!A193</f>
        <v>4043</v>
      </c>
      <c r="B191" s="57" t="str">
        <f>Worksheet!B193</f>
        <v>Maquoketa Valley</v>
      </c>
      <c r="C191" s="11"/>
      <c r="D191" s="58">
        <f>Worksheet!AF193</f>
        <v>42076.36</v>
      </c>
      <c r="E191" s="58"/>
      <c r="F191" s="58">
        <f>Worksheet!AG193</f>
        <v>0</v>
      </c>
      <c r="G191" s="58"/>
      <c r="H191" s="58">
        <f>Worksheet!AH193</f>
        <v>42076.36</v>
      </c>
      <c r="I191" s="58"/>
      <c r="J191" s="58">
        <f>Worksheet!AH193-Worksheet!U193</f>
        <v>1672.3600000000006</v>
      </c>
      <c r="K191" s="11"/>
      <c r="L191" s="58">
        <f>Worksheet!AW193</f>
        <v>39612.85</v>
      </c>
      <c r="M191" s="58"/>
      <c r="N191" s="58">
        <f>Worksheet!AX193</f>
        <v>2463.510000000002</v>
      </c>
      <c r="O191" s="58"/>
      <c r="P191" s="58">
        <f>Worksheet!AY193</f>
        <v>42076.36</v>
      </c>
      <c r="Q191" s="58"/>
      <c r="R191" s="58">
        <f t="shared" si="2"/>
        <v>0</v>
      </c>
    </row>
    <row r="192" spans="1:18" x14ac:dyDescent="0.2">
      <c r="A192" s="7">
        <f>Worksheet!A194</f>
        <v>4068</v>
      </c>
      <c r="B192" s="48" t="str">
        <f>Worksheet!B194</f>
        <v>Marcus-Meriden-Cleghorn</v>
      </c>
      <c r="D192" s="56">
        <f>Worksheet!AF194</f>
        <v>20443.91</v>
      </c>
      <c r="E192" s="56"/>
      <c r="F192" s="56">
        <f>Worksheet!AG194</f>
        <v>0</v>
      </c>
      <c r="G192" s="56"/>
      <c r="H192" s="56">
        <f>Worksheet!AH194</f>
        <v>20443.91</v>
      </c>
      <c r="I192" s="56"/>
      <c r="J192" s="56">
        <f>Worksheet!AH194-Worksheet!U194</f>
        <v>1266.9099999999999</v>
      </c>
      <c r="K192" s="11"/>
      <c r="L192" s="56">
        <f>Worksheet!AW194</f>
        <v>19956.46</v>
      </c>
      <c r="M192" s="56"/>
      <c r="N192" s="56">
        <f>Worksheet!AX194</f>
        <v>487.45000000000073</v>
      </c>
      <c r="O192" s="56"/>
      <c r="P192" s="56">
        <f>Worksheet!AY194</f>
        <v>20443.91</v>
      </c>
      <c r="Q192" s="56"/>
      <c r="R192" s="56">
        <f t="shared" si="2"/>
        <v>0</v>
      </c>
    </row>
    <row r="193" spans="1:18" x14ac:dyDescent="0.2">
      <c r="A193" s="7">
        <f>Worksheet!A195</f>
        <v>4086</v>
      </c>
      <c r="B193" s="48" t="str">
        <f>Worksheet!B195</f>
        <v>Marion Independent</v>
      </c>
      <c r="D193" s="56">
        <f>Worksheet!AF195</f>
        <v>127253.95</v>
      </c>
      <c r="E193" s="56"/>
      <c r="F193" s="56">
        <f>Worksheet!AG195</f>
        <v>0</v>
      </c>
      <c r="G193" s="56"/>
      <c r="H193" s="56">
        <f>Worksheet!AH195</f>
        <v>127253.95</v>
      </c>
      <c r="I193" s="56"/>
      <c r="J193" s="56">
        <f>Worksheet!AH195-Worksheet!U195</f>
        <v>4774.9499999999971</v>
      </c>
      <c r="K193" s="11"/>
      <c r="L193" s="56">
        <f>Worksheet!AW195</f>
        <v>136278.94</v>
      </c>
      <c r="M193" s="56"/>
      <c r="N193" s="56">
        <f>Worksheet!AX195</f>
        <v>0</v>
      </c>
      <c r="O193" s="56"/>
      <c r="P193" s="56">
        <f>Worksheet!AY195</f>
        <v>136278.94</v>
      </c>
      <c r="Q193" s="56"/>
      <c r="R193" s="56">
        <f t="shared" si="2"/>
        <v>9024.9900000000052</v>
      </c>
    </row>
    <row r="194" spans="1:18" x14ac:dyDescent="0.2">
      <c r="A194" s="7">
        <f>Worksheet!A196</f>
        <v>4104</v>
      </c>
      <c r="B194" s="48" t="str">
        <f>Worksheet!B196</f>
        <v>Marshalltown</v>
      </c>
      <c r="D194" s="56">
        <f>Worksheet!AF196</f>
        <v>435060.07</v>
      </c>
      <c r="E194" s="56"/>
      <c r="F194" s="56">
        <f>Worksheet!AG196</f>
        <v>0</v>
      </c>
      <c r="G194" s="56"/>
      <c r="H194" s="56">
        <f>Worksheet!AH196</f>
        <v>435060.07</v>
      </c>
      <c r="I194" s="56"/>
      <c r="J194" s="56">
        <f>Worksheet!AH196-Worksheet!U196</f>
        <v>12654.070000000007</v>
      </c>
      <c r="K194" s="11"/>
      <c r="L194" s="56">
        <f>Worksheet!AW196</f>
        <v>451332.58</v>
      </c>
      <c r="M194" s="56"/>
      <c r="N194" s="56">
        <f>Worksheet!AX196</f>
        <v>0</v>
      </c>
      <c r="O194" s="56"/>
      <c r="P194" s="56">
        <f>Worksheet!AY196</f>
        <v>451332.58</v>
      </c>
      <c r="Q194" s="56"/>
      <c r="R194" s="56">
        <f t="shared" si="2"/>
        <v>16272.510000000009</v>
      </c>
    </row>
    <row r="195" spans="1:18" x14ac:dyDescent="0.2">
      <c r="A195" s="7">
        <f>Worksheet!A197</f>
        <v>4122</v>
      </c>
      <c r="B195" s="48" t="str">
        <f>Worksheet!B197</f>
        <v>Martensdale-St Marys</v>
      </c>
      <c r="D195" s="56">
        <f>Worksheet!AF197</f>
        <v>30667.09</v>
      </c>
      <c r="E195" s="56"/>
      <c r="F195" s="56">
        <f>Worksheet!AG197</f>
        <v>0</v>
      </c>
      <c r="G195" s="56"/>
      <c r="H195" s="56">
        <f>Worksheet!AH197</f>
        <v>30667.09</v>
      </c>
      <c r="I195" s="56"/>
      <c r="J195" s="56">
        <f>Worksheet!AH197-Worksheet!U197</f>
        <v>1421.0900000000001</v>
      </c>
      <c r="K195" s="11"/>
      <c r="L195" s="56">
        <f>Worksheet!AW197</f>
        <v>31515.16</v>
      </c>
      <c r="M195" s="56"/>
      <c r="N195" s="56">
        <f>Worksheet!AX197</f>
        <v>0</v>
      </c>
      <c r="O195" s="56"/>
      <c r="P195" s="56">
        <f>Worksheet!AY197</f>
        <v>31515.16</v>
      </c>
      <c r="Q195" s="56"/>
      <c r="R195" s="56">
        <f t="shared" si="2"/>
        <v>848.06999999999971</v>
      </c>
    </row>
    <row r="196" spans="1:18" x14ac:dyDescent="0.2">
      <c r="A196" s="7">
        <f>Worksheet!A198</f>
        <v>4131</v>
      </c>
      <c r="B196" s="57" t="str">
        <f>Worksheet!B198</f>
        <v>Mason City</v>
      </c>
      <c r="C196" s="11"/>
      <c r="D196" s="58">
        <f>Worksheet!AF198</f>
        <v>266365.61</v>
      </c>
      <c r="E196" s="58"/>
      <c r="F196" s="58">
        <f>Worksheet!AG198</f>
        <v>0</v>
      </c>
      <c r="G196" s="58"/>
      <c r="H196" s="58">
        <f>Worksheet!AH198</f>
        <v>266365.61</v>
      </c>
      <c r="I196" s="58"/>
      <c r="J196" s="58">
        <f>Worksheet!AH198-Worksheet!U198</f>
        <v>6470.609999999986</v>
      </c>
      <c r="K196" s="11"/>
      <c r="L196" s="58">
        <f>Worksheet!AW198</f>
        <v>274286.27</v>
      </c>
      <c r="M196" s="58"/>
      <c r="N196" s="58">
        <f>Worksheet!AX198</f>
        <v>0</v>
      </c>
      <c r="O196" s="58"/>
      <c r="P196" s="58">
        <f>Worksheet!AY198</f>
        <v>274286.27</v>
      </c>
      <c r="Q196" s="58"/>
      <c r="R196" s="58">
        <f t="shared" si="2"/>
        <v>7920.6600000000326</v>
      </c>
    </row>
    <row r="197" spans="1:18" x14ac:dyDescent="0.2">
      <c r="A197" s="7">
        <f>Worksheet!A199</f>
        <v>4203</v>
      </c>
      <c r="B197" s="48" t="str">
        <f>Worksheet!B199</f>
        <v>Mediapolis</v>
      </c>
      <c r="D197" s="56">
        <f>Worksheet!AF199</f>
        <v>42188</v>
      </c>
      <c r="E197" s="56"/>
      <c r="F197" s="56">
        <f>Worksheet!AG199</f>
        <v>1610</v>
      </c>
      <c r="G197" s="56"/>
      <c r="H197" s="56">
        <f>Worksheet!AH199</f>
        <v>43798</v>
      </c>
      <c r="I197" s="56"/>
      <c r="J197" s="56">
        <f>Worksheet!AH199-Worksheet!U199</f>
        <v>0</v>
      </c>
      <c r="K197" s="11"/>
      <c r="L197" s="56">
        <f>Worksheet!AW199</f>
        <v>45728.13</v>
      </c>
      <c r="M197" s="56"/>
      <c r="N197" s="56">
        <f>Worksheet!AX199</f>
        <v>0</v>
      </c>
      <c r="O197" s="56"/>
      <c r="P197" s="56">
        <f>Worksheet!AY199</f>
        <v>45728.13</v>
      </c>
      <c r="Q197" s="56"/>
      <c r="R197" s="56">
        <f t="shared" si="2"/>
        <v>1930.1299999999974</v>
      </c>
    </row>
    <row r="198" spans="1:18" x14ac:dyDescent="0.2">
      <c r="A198" s="7">
        <f>Worksheet!A200</f>
        <v>4212</v>
      </c>
      <c r="B198" s="48" t="str">
        <f>Worksheet!B200</f>
        <v>Melcher-Dallas</v>
      </c>
      <c r="D198" s="56">
        <f>Worksheet!AF200</f>
        <v>24406.2</v>
      </c>
      <c r="E198" s="56"/>
      <c r="F198" s="56">
        <f>Worksheet!AG200</f>
        <v>0</v>
      </c>
      <c r="G198" s="56"/>
      <c r="H198" s="56">
        <f>Worksheet!AH200</f>
        <v>24406.2</v>
      </c>
      <c r="I198" s="56"/>
      <c r="J198" s="56">
        <f>Worksheet!AH200-Worksheet!U200</f>
        <v>2287.2000000000007</v>
      </c>
      <c r="K198" s="11"/>
      <c r="L198" s="56">
        <f>Worksheet!AW200</f>
        <v>20185.55</v>
      </c>
      <c r="M198" s="56"/>
      <c r="N198" s="56">
        <f>Worksheet!AX200</f>
        <v>4220.6500000000015</v>
      </c>
      <c r="O198" s="56"/>
      <c r="P198" s="56">
        <f>Worksheet!AY200</f>
        <v>24406.2</v>
      </c>
      <c r="Q198" s="56"/>
      <c r="R198" s="56">
        <f t="shared" si="2"/>
        <v>0</v>
      </c>
    </row>
    <row r="199" spans="1:18" x14ac:dyDescent="0.2">
      <c r="A199" s="7">
        <f>Worksheet!A201</f>
        <v>4271</v>
      </c>
      <c r="B199" s="48" t="str">
        <f>Worksheet!B201</f>
        <v>Mid-Prairie</v>
      </c>
      <c r="D199" s="56">
        <f>Worksheet!AF201</f>
        <v>75391.58</v>
      </c>
      <c r="E199" s="56"/>
      <c r="F199" s="56">
        <f>Worksheet!AG201</f>
        <v>0</v>
      </c>
      <c r="G199" s="56"/>
      <c r="H199" s="56">
        <f>Worksheet!AH201</f>
        <v>75391.58</v>
      </c>
      <c r="I199" s="56"/>
      <c r="J199" s="56">
        <f>Worksheet!AH201-Worksheet!U201</f>
        <v>5895.5800000000017</v>
      </c>
      <c r="K199" s="11"/>
      <c r="L199" s="56">
        <f>Worksheet!AW201</f>
        <v>76270.009999999995</v>
      </c>
      <c r="M199" s="56"/>
      <c r="N199" s="56">
        <f>Worksheet!AX201</f>
        <v>0</v>
      </c>
      <c r="O199" s="56"/>
      <c r="P199" s="56">
        <f>Worksheet!AY201</f>
        <v>76270.009999999995</v>
      </c>
      <c r="Q199" s="56"/>
      <c r="R199" s="56">
        <f t="shared" ref="R199:R262" si="3">P199-H199</f>
        <v>878.42999999999302</v>
      </c>
    </row>
    <row r="200" spans="1:18" x14ac:dyDescent="0.2">
      <c r="A200" s="7">
        <f>Worksheet!A202</f>
        <v>4269</v>
      </c>
      <c r="B200" s="48" t="str">
        <f>Worksheet!B202</f>
        <v>Midland</v>
      </c>
      <c r="D200" s="56">
        <f>Worksheet!AF202</f>
        <v>33771.75</v>
      </c>
      <c r="E200" s="56"/>
      <c r="F200" s="56">
        <f>Worksheet!AG202</f>
        <v>0</v>
      </c>
      <c r="G200" s="56"/>
      <c r="H200" s="56">
        <f>Worksheet!AH202</f>
        <v>33771.75</v>
      </c>
      <c r="I200" s="56"/>
      <c r="J200" s="56">
        <f>Worksheet!AH202-Worksheet!U202</f>
        <v>2954.75</v>
      </c>
      <c r="K200" s="11"/>
      <c r="L200" s="56">
        <f>Worksheet!AW202</f>
        <v>30584.14</v>
      </c>
      <c r="M200" s="56"/>
      <c r="N200" s="56">
        <f>Worksheet!AX202</f>
        <v>3187.6100000000006</v>
      </c>
      <c r="O200" s="56"/>
      <c r="P200" s="56">
        <f>Worksheet!AY202</f>
        <v>33771.75</v>
      </c>
      <c r="Q200" s="56"/>
      <c r="R200" s="56">
        <f t="shared" si="3"/>
        <v>0</v>
      </c>
    </row>
    <row r="201" spans="1:18" x14ac:dyDescent="0.2">
      <c r="A201" s="7">
        <f>Worksheet!A203</f>
        <v>4356</v>
      </c>
      <c r="B201" s="57" t="str">
        <f>Worksheet!B203</f>
        <v>Missouri Valley</v>
      </c>
      <c r="C201" s="11"/>
      <c r="D201" s="58">
        <f>Worksheet!AF203</f>
        <v>52795.4</v>
      </c>
      <c r="E201" s="58"/>
      <c r="F201" s="58">
        <f>Worksheet!AG203</f>
        <v>0</v>
      </c>
      <c r="G201" s="58"/>
      <c r="H201" s="58">
        <f>Worksheet!AH203</f>
        <v>52795.4</v>
      </c>
      <c r="I201" s="58"/>
      <c r="J201" s="58">
        <f>Worksheet!AH203-Worksheet!U203</f>
        <v>4542.4000000000015</v>
      </c>
      <c r="K201" s="11"/>
      <c r="L201" s="58">
        <f>Worksheet!AW203</f>
        <v>51552.08</v>
      </c>
      <c r="M201" s="58"/>
      <c r="N201" s="58">
        <f>Worksheet!AX203</f>
        <v>1243.3199999999997</v>
      </c>
      <c r="O201" s="58"/>
      <c r="P201" s="58">
        <f>Worksheet!AY203</f>
        <v>52795.4</v>
      </c>
      <c r="Q201" s="58"/>
      <c r="R201" s="58">
        <f t="shared" si="3"/>
        <v>0</v>
      </c>
    </row>
    <row r="202" spans="1:18" x14ac:dyDescent="0.2">
      <c r="A202" s="7">
        <f>Worksheet!A204</f>
        <v>4437</v>
      </c>
      <c r="B202" s="48" t="str">
        <f>Worksheet!B204</f>
        <v>Montezuma</v>
      </c>
      <c r="D202" s="56">
        <f>Worksheet!AF204</f>
        <v>34579.99</v>
      </c>
      <c r="E202" s="56"/>
      <c r="F202" s="56">
        <f>Worksheet!AG204</f>
        <v>0</v>
      </c>
      <c r="G202" s="56"/>
      <c r="H202" s="56">
        <f>Worksheet!AH204</f>
        <v>34579.99</v>
      </c>
      <c r="I202" s="56"/>
      <c r="J202" s="56">
        <f>Worksheet!AH204-Worksheet!U204</f>
        <v>1371.989999999998</v>
      </c>
      <c r="K202" s="11"/>
      <c r="L202" s="56">
        <f>Worksheet!AW204</f>
        <v>36456.36</v>
      </c>
      <c r="M202" s="56"/>
      <c r="N202" s="56">
        <f>Worksheet!AX204</f>
        <v>0</v>
      </c>
      <c r="O202" s="56"/>
      <c r="P202" s="56">
        <f>Worksheet!AY204</f>
        <v>36456.36</v>
      </c>
      <c r="Q202" s="56"/>
      <c r="R202" s="56">
        <f t="shared" si="3"/>
        <v>1876.3700000000026</v>
      </c>
    </row>
    <row r="203" spans="1:18" x14ac:dyDescent="0.2">
      <c r="A203" s="7">
        <f>Worksheet!A205</f>
        <v>4446</v>
      </c>
      <c r="B203" s="48" t="str">
        <f>Worksheet!B205</f>
        <v>Monticello</v>
      </c>
      <c r="D203" s="56">
        <f>Worksheet!AF205</f>
        <v>57558.54</v>
      </c>
      <c r="E203" s="56"/>
      <c r="F203" s="56">
        <f>Worksheet!AG205</f>
        <v>0</v>
      </c>
      <c r="G203" s="56"/>
      <c r="H203" s="56">
        <f>Worksheet!AH205</f>
        <v>57558.54</v>
      </c>
      <c r="I203" s="56"/>
      <c r="J203" s="56">
        <f>Worksheet!AH205-Worksheet!U205</f>
        <v>3325.5400000000009</v>
      </c>
      <c r="K203" s="11"/>
      <c r="L203" s="56">
        <f>Worksheet!AW205</f>
        <v>59901.94</v>
      </c>
      <c r="M203" s="56"/>
      <c r="N203" s="56">
        <f>Worksheet!AX205</f>
        <v>0</v>
      </c>
      <c r="O203" s="56"/>
      <c r="P203" s="56">
        <f>Worksheet!AY205</f>
        <v>59901.94</v>
      </c>
      <c r="Q203" s="56"/>
      <c r="R203" s="56">
        <f t="shared" si="3"/>
        <v>2343.4000000000015</v>
      </c>
    </row>
    <row r="204" spans="1:18" x14ac:dyDescent="0.2">
      <c r="A204" s="7">
        <f>Worksheet!A206</f>
        <v>4491</v>
      </c>
      <c r="B204" s="48" t="str">
        <f>Worksheet!B206</f>
        <v>Moravia</v>
      </c>
      <c r="D204" s="56">
        <f>Worksheet!AF206</f>
        <v>26688.39</v>
      </c>
      <c r="E204" s="56"/>
      <c r="F204" s="56">
        <f>Worksheet!AG206</f>
        <v>0</v>
      </c>
      <c r="G204" s="56"/>
      <c r="H204" s="56">
        <f>Worksheet!AH206</f>
        <v>26688.39</v>
      </c>
      <c r="I204" s="56"/>
      <c r="J204" s="56">
        <f>Worksheet!AH206-Worksheet!U206</f>
        <v>87.389999999999418</v>
      </c>
      <c r="K204" s="11"/>
      <c r="L204" s="56">
        <f>Worksheet!AW206</f>
        <v>31362.66</v>
      </c>
      <c r="M204" s="56"/>
      <c r="N204" s="56">
        <f>Worksheet!AX206</f>
        <v>0</v>
      </c>
      <c r="O204" s="56"/>
      <c r="P204" s="56">
        <f>Worksheet!AY206</f>
        <v>31362.66</v>
      </c>
      <c r="Q204" s="56"/>
      <c r="R204" s="56">
        <f t="shared" si="3"/>
        <v>4674.2700000000004</v>
      </c>
    </row>
    <row r="205" spans="1:18" x14ac:dyDescent="0.2">
      <c r="A205" s="7">
        <f>Worksheet!A207</f>
        <v>4505</v>
      </c>
      <c r="B205" s="48" t="str">
        <f>Worksheet!B207</f>
        <v>Mormon Trail</v>
      </c>
      <c r="D205" s="56">
        <f>Worksheet!AF207</f>
        <v>15403</v>
      </c>
      <c r="E205" s="56"/>
      <c r="F205" s="56">
        <f>Worksheet!AG207</f>
        <v>0</v>
      </c>
      <c r="G205" s="56"/>
      <c r="H205" s="56">
        <f>Worksheet!AH207</f>
        <v>15403</v>
      </c>
      <c r="I205" s="56"/>
      <c r="J205" s="56">
        <f>Worksheet!AH207-Worksheet!U207</f>
        <v>23</v>
      </c>
      <c r="K205" s="11"/>
      <c r="L205" s="56">
        <f>Worksheet!AW207</f>
        <v>15093.52</v>
      </c>
      <c r="M205" s="56"/>
      <c r="N205" s="56">
        <f>Worksheet!AX207</f>
        <v>309.47999999999956</v>
      </c>
      <c r="O205" s="56"/>
      <c r="P205" s="56">
        <f>Worksheet!AY207</f>
        <v>15403</v>
      </c>
      <c r="Q205" s="56"/>
      <c r="R205" s="56">
        <f t="shared" si="3"/>
        <v>0</v>
      </c>
    </row>
    <row r="206" spans="1:18" x14ac:dyDescent="0.2">
      <c r="A206" s="7">
        <f>Worksheet!A208</f>
        <v>4509</v>
      </c>
      <c r="B206" s="57" t="str">
        <f>Worksheet!B208</f>
        <v>Morning Sun</v>
      </c>
      <c r="C206" s="11"/>
      <c r="D206" s="58">
        <f>Worksheet!AF208</f>
        <v>18012.98</v>
      </c>
      <c r="E206" s="58"/>
      <c r="F206" s="58">
        <f>Worksheet!AG208</f>
        <v>0</v>
      </c>
      <c r="G206" s="58"/>
      <c r="H206" s="58">
        <f>Worksheet!AH208</f>
        <v>18012.98</v>
      </c>
      <c r="I206" s="58"/>
      <c r="J206" s="58">
        <f>Worksheet!AH208-Worksheet!U208</f>
        <v>1044.9799999999996</v>
      </c>
      <c r="K206" s="11"/>
      <c r="L206" s="58">
        <f>Worksheet!AW208</f>
        <v>17202.16</v>
      </c>
      <c r="M206" s="58"/>
      <c r="N206" s="58">
        <f>Worksheet!AX208</f>
        <v>810.81999999999971</v>
      </c>
      <c r="O206" s="58"/>
      <c r="P206" s="58">
        <f>Worksheet!AY208</f>
        <v>18012.98</v>
      </c>
      <c r="Q206" s="58"/>
      <c r="R206" s="58">
        <f t="shared" si="3"/>
        <v>0</v>
      </c>
    </row>
    <row r="207" spans="1:18" x14ac:dyDescent="0.2">
      <c r="A207" s="7">
        <f>Worksheet!A209</f>
        <v>4518</v>
      </c>
      <c r="B207" s="48" t="str">
        <f>Worksheet!B209</f>
        <v>Moulton-Udell</v>
      </c>
      <c r="D207" s="56">
        <f>Worksheet!AF209</f>
        <v>15612.8</v>
      </c>
      <c r="E207" s="56"/>
      <c r="F207" s="56">
        <f>Worksheet!AG209</f>
        <v>0</v>
      </c>
      <c r="G207" s="56"/>
      <c r="H207" s="56">
        <f>Worksheet!AH209</f>
        <v>15612.8</v>
      </c>
      <c r="I207" s="56"/>
      <c r="J207" s="56">
        <f>Worksheet!AH209-Worksheet!U209</f>
        <v>1779.7999999999993</v>
      </c>
      <c r="K207" s="11"/>
      <c r="L207" s="56">
        <f>Worksheet!AW209</f>
        <v>13821.74</v>
      </c>
      <c r="M207" s="56"/>
      <c r="N207" s="56">
        <f>Worksheet!AX209</f>
        <v>1791.0599999999995</v>
      </c>
      <c r="O207" s="56"/>
      <c r="P207" s="56">
        <f>Worksheet!AY209</f>
        <v>15612.8</v>
      </c>
      <c r="Q207" s="56"/>
      <c r="R207" s="56">
        <f t="shared" si="3"/>
        <v>0</v>
      </c>
    </row>
    <row r="208" spans="1:18" x14ac:dyDescent="0.2">
      <c r="A208" s="7">
        <f>Worksheet!A210</f>
        <v>4527</v>
      </c>
      <c r="B208" s="48" t="str">
        <f>Worksheet!B210</f>
        <v>Mount Ayr</v>
      </c>
      <c r="D208" s="56">
        <f>Worksheet!AF210</f>
        <v>43844.02</v>
      </c>
      <c r="E208" s="56"/>
      <c r="F208" s="56">
        <f>Worksheet!AG210</f>
        <v>0</v>
      </c>
      <c r="G208" s="56"/>
      <c r="H208" s="56">
        <f>Worksheet!AH210</f>
        <v>43844.02</v>
      </c>
      <c r="I208" s="56"/>
      <c r="J208" s="56">
        <f>Worksheet!AH210-Worksheet!U210</f>
        <v>2190.0199999999968</v>
      </c>
      <c r="K208" s="11"/>
      <c r="L208" s="56">
        <f>Worksheet!AW210</f>
        <v>45534.35</v>
      </c>
      <c r="M208" s="56"/>
      <c r="N208" s="56">
        <f>Worksheet!AX210</f>
        <v>0</v>
      </c>
      <c r="O208" s="56"/>
      <c r="P208" s="56">
        <f>Worksheet!AY210</f>
        <v>45534.35</v>
      </c>
      <c r="Q208" s="56"/>
      <c r="R208" s="56">
        <f t="shared" si="3"/>
        <v>1690.3300000000017</v>
      </c>
    </row>
    <row r="209" spans="1:18" x14ac:dyDescent="0.2">
      <c r="A209" s="7">
        <f>Worksheet!A211</f>
        <v>4536</v>
      </c>
      <c r="B209" s="48" t="str">
        <f>Worksheet!B211</f>
        <v>Mount Pleasant</v>
      </c>
      <c r="D209" s="56">
        <f>Worksheet!AF211</f>
        <v>143631.96</v>
      </c>
      <c r="E209" s="56"/>
      <c r="F209" s="56">
        <f>Worksheet!AG211</f>
        <v>0</v>
      </c>
      <c r="G209" s="56"/>
      <c r="H209" s="56">
        <f>Worksheet!AH211</f>
        <v>143631.96</v>
      </c>
      <c r="I209" s="56"/>
      <c r="J209" s="56">
        <f>Worksheet!AH211-Worksheet!U211</f>
        <v>4108.9599999999919</v>
      </c>
      <c r="K209" s="11"/>
      <c r="L209" s="56">
        <f>Worksheet!AW211</f>
        <v>147986.32999999999</v>
      </c>
      <c r="M209" s="56"/>
      <c r="N209" s="56">
        <f>Worksheet!AX211</f>
        <v>0</v>
      </c>
      <c r="O209" s="56"/>
      <c r="P209" s="56">
        <f>Worksheet!AY211</f>
        <v>147986.32999999999</v>
      </c>
      <c r="Q209" s="56"/>
      <c r="R209" s="56">
        <f t="shared" si="3"/>
        <v>4354.3699999999953</v>
      </c>
    </row>
    <row r="210" spans="1:18" x14ac:dyDescent="0.2">
      <c r="A210" s="7">
        <f>Worksheet!A212</f>
        <v>4554</v>
      </c>
      <c r="B210" s="48" t="str">
        <f>Worksheet!B212</f>
        <v>Mount Vernon</v>
      </c>
      <c r="D210" s="56">
        <f>Worksheet!AF212</f>
        <v>70975.47</v>
      </c>
      <c r="E210" s="56"/>
      <c r="F210" s="56">
        <f>Worksheet!AG212</f>
        <v>0</v>
      </c>
      <c r="G210" s="56"/>
      <c r="H210" s="56">
        <f>Worksheet!AH212</f>
        <v>70975.47</v>
      </c>
      <c r="I210" s="56"/>
      <c r="J210" s="56">
        <f>Worksheet!AH212-Worksheet!U212</f>
        <v>2591.4700000000012</v>
      </c>
      <c r="K210" s="11"/>
      <c r="L210" s="56">
        <f>Worksheet!AW212</f>
        <v>75199.67</v>
      </c>
      <c r="M210" s="56"/>
      <c r="N210" s="56">
        <f>Worksheet!AX212</f>
        <v>0</v>
      </c>
      <c r="O210" s="56"/>
      <c r="P210" s="56">
        <f>Worksheet!AY212</f>
        <v>75199.67</v>
      </c>
      <c r="Q210" s="56"/>
      <c r="R210" s="56">
        <f t="shared" si="3"/>
        <v>4224.1999999999971</v>
      </c>
    </row>
    <row r="211" spans="1:18" x14ac:dyDescent="0.2">
      <c r="A211" s="7">
        <f>Worksheet!A213</f>
        <v>4572</v>
      </c>
      <c r="B211" s="57" t="str">
        <f>Worksheet!B213</f>
        <v>Murray</v>
      </c>
      <c r="C211" s="11"/>
      <c r="D211" s="58">
        <f>Worksheet!AF213</f>
        <v>22106.2</v>
      </c>
      <c r="E211" s="58"/>
      <c r="F211" s="58">
        <f>Worksheet!AG213</f>
        <v>0</v>
      </c>
      <c r="G211" s="58"/>
      <c r="H211" s="58">
        <f>Worksheet!AH213</f>
        <v>22106.2</v>
      </c>
      <c r="I211" s="58"/>
      <c r="J211" s="58">
        <f>Worksheet!AH213-Worksheet!U213</f>
        <v>1477.2000000000007</v>
      </c>
      <c r="K211" s="11"/>
      <c r="L211" s="58">
        <f>Worksheet!AW213</f>
        <v>22162.14</v>
      </c>
      <c r="M211" s="58"/>
      <c r="N211" s="58">
        <f>Worksheet!AX213</f>
        <v>0</v>
      </c>
      <c r="O211" s="58"/>
      <c r="P211" s="58">
        <f>Worksheet!AY213</f>
        <v>22162.14</v>
      </c>
      <c r="Q211" s="58"/>
      <c r="R211" s="58">
        <f t="shared" si="3"/>
        <v>55.93999999999869</v>
      </c>
    </row>
    <row r="212" spans="1:18" x14ac:dyDescent="0.2">
      <c r="A212" s="7">
        <f>Worksheet!A214</f>
        <v>4581</v>
      </c>
      <c r="B212" s="48" t="str">
        <f>Worksheet!B214</f>
        <v>Muscatine</v>
      </c>
      <c r="D212" s="56">
        <f>Worksheet!AF214</f>
        <v>375628.56</v>
      </c>
      <c r="E212" s="56"/>
      <c r="F212" s="56">
        <f>Worksheet!AG214</f>
        <v>0</v>
      </c>
      <c r="G212" s="56"/>
      <c r="H212" s="56">
        <f>Worksheet!AH214</f>
        <v>375628.56</v>
      </c>
      <c r="I212" s="56"/>
      <c r="J212" s="56">
        <f>Worksheet!AH214-Worksheet!U214</f>
        <v>13165.559999999998</v>
      </c>
      <c r="K212" s="11"/>
      <c r="L212" s="56">
        <f>Worksheet!AW214</f>
        <v>389546.5</v>
      </c>
      <c r="M212" s="56"/>
      <c r="N212" s="56">
        <f>Worksheet!AX214</f>
        <v>0</v>
      </c>
      <c r="O212" s="56"/>
      <c r="P212" s="56">
        <f>Worksheet!AY214</f>
        <v>389546.5</v>
      </c>
      <c r="Q212" s="56"/>
      <c r="R212" s="56">
        <f t="shared" si="3"/>
        <v>13917.940000000002</v>
      </c>
    </row>
    <row r="213" spans="1:18" x14ac:dyDescent="0.2">
      <c r="A213" s="7">
        <f>Worksheet!A215</f>
        <v>4599</v>
      </c>
      <c r="B213" s="48" t="str">
        <f>Worksheet!B215</f>
        <v>Nashua-Plainfield</v>
      </c>
      <c r="D213" s="56">
        <f>Worksheet!AF215</f>
        <v>33520.31</v>
      </c>
      <c r="E213" s="56"/>
      <c r="F213" s="56">
        <f>Worksheet!AG215</f>
        <v>0</v>
      </c>
      <c r="G213" s="56"/>
      <c r="H213" s="56">
        <f>Worksheet!AH215</f>
        <v>33520.31</v>
      </c>
      <c r="I213" s="56"/>
      <c r="J213" s="56">
        <f>Worksheet!AH215-Worksheet!U215</f>
        <v>1663.3099999999977</v>
      </c>
      <c r="K213" s="11"/>
      <c r="L213" s="56">
        <f>Worksheet!AW215</f>
        <v>33742.28</v>
      </c>
      <c r="M213" s="56"/>
      <c r="N213" s="56">
        <f>Worksheet!AX215</f>
        <v>0</v>
      </c>
      <c r="O213" s="56"/>
      <c r="P213" s="56">
        <f>Worksheet!AY215</f>
        <v>33742.28</v>
      </c>
      <c r="Q213" s="56"/>
      <c r="R213" s="56">
        <f t="shared" si="3"/>
        <v>221.97000000000116</v>
      </c>
    </row>
    <row r="214" spans="1:18" x14ac:dyDescent="0.2">
      <c r="A214" s="7">
        <f>Worksheet!A216</f>
        <v>4617</v>
      </c>
      <c r="B214" s="48" t="str">
        <f>Worksheet!B216</f>
        <v>Nevada</v>
      </c>
      <c r="D214" s="56">
        <f>Worksheet!AF216</f>
        <v>110443.48</v>
      </c>
      <c r="E214" s="56"/>
      <c r="F214" s="56">
        <f>Worksheet!AG216</f>
        <v>0</v>
      </c>
      <c r="G214" s="56"/>
      <c r="H214" s="56">
        <f>Worksheet!AH216</f>
        <v>110443.48</v>
      </c>
      <c r="I214" s="56"/>
      <c r="J214" s="56">
        <f>Worksheet!AH216-Worksheet!U216</f>
        <v>3286.4799999999959</v>
      </c>
      <c r="K214" s="11"/>
      <c r="L214" s="56">
        <f>Worksheet!AW216</f>
        <v>114990.21</v>
      </c>
      <c r="M214" s="56"/>
      <c r="N214" s="56">
        <f>Worksheet!AX216</f>
        <v>0</v>
      </c>
      <c r="O214" s="56"/>
      <c r="P214" s="56">
        <f>Worksheet!AY216</f>
        <v>114990.21</v>
      </c>
      <c r="Q214" s="56"/>
      <c r="R214" s="56">
        <f t="shared" si="3"/>
        <v>4546.7300000000105</v>
      </c>
    </row>
    <row r="215" spans="1:18" x14ac:dyDescent="0.2">
      <c r="A215" s="7">
        <f>Worksheet!A217</f>
        <v>4662</v>
      </c>
      <c r="B215" s="48" t="str">
        <f>Worksheet!B217</f>
        <v>New Hampton</v>
      </c>
      <c r="D215" s="56">
        <f>Worksheet!AF217</f>
        <v>48028.43</v>
      </c>
      <c r="E215" s="56"/>
      <c r="F215" s="56">
        <f>Worksheet!AG217</f>
        <v>0</v>
      </c>
      <c r="G215" s="56"/>
      <c r="H215" s="56">
        <f>Worksheet!AH217</f>
        <v>48028.43</v>
      </c>
      <c r="I215" s="56"/>
      <c r="J215" s="56">
        <f>Worksheet!AH217-Worksheet!U217</f>
        <v>1764.4300000000003</v>
      </c>
      <c r="K215" s="11"/>
      <c r="L215" s="56">
        <f>Worksheet!AW217</f>
        <v>50968.6</v>
      </c>
      <c r="M215" s="56"/>
      <c r="N215" s="56">
        <f>Worksheet!AX217</f>
        <v>0</v>
      </c>
      <c r="O215" s="56"/>
      <c r="P215" s="56">
        <f>Worksheet!AY217</f>
        <v>50968.6</v>
      </c>
      <c r="Q215" s="56"/>
      <c r="R215" s="56">
        <f t="shared" si="3"/>
        <v>2940.1699999999983</v>
      </c>
    </row>
    <row r="216" spans="1:18" x14ac:dyDescent="0.2">
      <c r="A216" s="7">
        <f>Worksheet!A218</f>
        <v>4689</v>
      </c>
      <c r="B216" s="57" t="str">
        <f>Worksheet!B218</f>
        <v>New London</v>
      </c>
      <c r="C216" s="11"/>
      <c r="D216" s="58">
        <f>Worksheet!AF218</f>
        <v>34656.53</v>
      </c>
      <c r="E216" s="58"/>
      <c r="F216" s="58">
        <f>Worksheet!AG218</f>
        <v>0</v>
      </c>
      <c r="G216" s="58"/>
      <c r="H216" s="58">
        <f>Worksheet!AH218</f>
        <v>34656.53</v>
      </c>
      <c r="I216" s="58"/>
      <c r="J216" s="58">
        <f>Worksheet!AH218-Worksheet!U218</f>
        <v>2084.5299999999988</v>
      </c>
      <c r="K216" s="11"/>
      <c r="L216" s="58">
        <f>Worksheet!AW218</f>
        <v>33827.089999999997</v>
      </c>
      <c r="M216" s="58"/>
      <c r="N216" s="58">
        <f>Worksheet!AX218</f>
        <v>829.44000000000233</v>
      </c>
      <c r="O216" s="58"/>
      <c r="P216" s="58">
        <f>Worksheet!AY218</f>
        <v>34656.53</v>
      </c>
      <c r="Q216" s="58"/>
      <c r="R216" s="58">
        <f t="shared" si="3"/>
        <v>0</v>
      </c>
    </row>
    <row r="217" spans="1:18" x14ac:dyDescent="0.2">
      <c r="A217" s="7">
        <f>Worksheet!A219</f>
        <v>4644</v>
      </c>
      <c r="B217" s="48" t="str">
        <f>Worksheet!B219</f>
        <v>Newell-Fonda</v>
      </c>
      <c r="D217" s="56">
        <f>Worksheet!AF219</f>
        <v>32244.22</v>
      </c>
      <c r="E217" s="56"/>
      <c r="F217" s="56">
        <f>Worksheet!AG219</f>
        <v>0</v>
      </c>
      <c r="G217" s="56"/>
      <c r="H217" s="56">
        <f>Worksheet!AH219</f>
        <v>32244.22</v>
      </c>
      <c r="I217" s="56"/>
      <c r="J217" s="56">
        <f>Worksheet!AH219-Worksheet!U219</f>
        <v>311.22000000000116</v>
      </c>
      <c r="K217" s="11"/>
      <c r="L217" s="56">
        <f>Worksheet!AW219</f>
        <v>35992.559999999998</v>
      </c>
      <c r="M217" s="56"/>
      <c r="N217" s="56">
        <f>Worksheet!AX219</f>
        <v>0</v>
      </c>
      <c r="O217" s="56"/>
      <c r="P217" s="56">
        <f>Worksheet!AY219</f>
        <v>35992.559999999998</v>
      </c>
      <c r="Q217" s="56"/>
      <c r="R217" s="56">
        <f t="shared" si="3"/>
        <v>3748.3399999999965</v>
      </c>
    </row>
    <row r="218" spans="1:18" x14ac:dyDescent="0.2">
      <c r="A218" s="7">
        <f>Worksheet!A220</f>
        <v>4725</v>
      </c>
      <c r="B218" s="48" t="str">
        <f>Worksheet!B220</f>
        <v>Newton</v>
      </c>
      <c r="D218" s="56">
        <f>Worksheet!AF220</f>
        <v>207196.69</v>
      </c>
      <c r="E218" s="56"/>
      <c r="F218" s="56">
        <f>Worksheet!AG220</f>
        <v>0</v>
      </c>
      <c r="G218" s="56"/>
      <c r="H218" s="56">
        <f>Worksheet!AH220</f>
        <v>207196.69</v>
      </c>
      <c r="I218" s="56"/>
      <c r="J218" s="56">
        <f>Worksheet!AH220-Worksheet!U220</f>
        <v>5660.6900000000023</v>
      </c>
      <c r="K218" s="11"/>
      <c r="L218" s="56">
        <f>Worksheet!AW220</f>
        <v>213080.78</v>
      </c>
      <c r="M218" s="56"/>
      <c r="N218" s="56">
        <f>Worksheet!AX220</f>
        <v>0</v>
      </c>
      <c r="O218" s="56"/>
      <c r="P218" s="56">
        <f>Worksheet!AY220</f>
        <v>213080.78</v>
      </c>
      <c r="Q218" s="56"/>
      <c r="R218" s="56">
        <f t="shared" si="3"/>
        <v>5884.0899999999965</v>
      </c>
    </row>
    <row r="219" spans="1:18" x14ac:dyDescent="0.2">
      <c r="A219" s="7">
        <f>Worksheet!A221</f>
        <v>2673</v>
      </c>
      <c r="B219" s="48" t="str">
        <f>Worksheet!B221</f>
        <v>Nodaway Valley</v>
      </c>
      <c r="D219" s="56">
        <f>Worksheet!AF221</f>
        <v>43330.01</v>
      </c>
      <c r="E219" s="56"/>
      <c r="F219" s="56">
        <f>Worksheet!AG221</f>
        <v>0</v>
      </c>
      <c r="G219" s="56"/>
      <c r="H219" s="56">
        <f>Worksheet!AH221</f>
        <v>43330.01</v>
      </c>
      <c r="I219" s="56"/>
      <c r="J219" s="56">
        <f>Worksheet!AH221-Worksheet!U221</f>
        <v>717.01000000000204</v>
      </c>
      <c r="K219" s="11"/>
      <c r="L219" s="56">
        <f>Worksheet!AW221</f>
        <v>44050.33</v>
      </c>
      <c r="M219" s="56"/>
      <c r="N219" s="56">
        <f>Worksheet!AX221</f>
        <v>0</v>
      </c>
      <c r="O219" s="56"/>
      <c r="P219" s="56">
        <f>Worksheet!AY221</f>
        <v>44050.33</v>
      </c>
      <c r="Q219" s="56"/>
      <c r="R219" s="56">
        <f t="shared" si="3"/>
        <v>720.31999999999971</v>
      </c>
    </row>
    <row r="220" spans="1:18" x14ac:dyDescent="0.2">
      <c r="A220" s="7">
        <f>Worksheet!A222</f>
        <v>153</v>
      </c>
      <c r="B220" s="48" t="str">
        <f>Worksheet!B222</f>
        <v>North Butler</v>
      </c>
      <c r="D220" s="56">
        <f>Worksheet!AF222</f>
        <v>34788.300000000003</v>
      </c>
      <c r="E220" s="56"/>
      <c r="F220" s="56">
        <f>Worksheet!AG222</f>
        <v>0</v>
      </c>
      <c r="G220" s="56"/>
      <c r="H220" s="56">
        <f>Worksheet!AH222</f>
        <v>34788.300000000003</v>
      </c>
      <c r="I220" s="56"/>
      <c r="J220" s="56">
        <f>Worksheet!AH222-Worksheet!U222</f>
        <v>2154.3000000000029</v>
      </c>
      <c r="K220" s="11"/>
      <c r="L220" s="56">
        <f>Worksheet!AW222</f>
        <v>36509.24</v>
      </c>
      <c r="M220" s="56"/>
      <c r="N220" s="56">
        <f>Worksheet!AX222</f>
        <v>0</v>
      </c>
      <c r="O220" s="56"/>
      <c r="P220" s="56">
        <f>Worksheet!AY222</f>
        <v>36509.24</v>
      </c>
      <c r="Q220" s="56"/>
      <c r="R220" s="56">
        <f t="shared" si="3"/>
        <v>1720.9399999999951</v>
      </c>
    </row>
    <row r="221" spans="1:18" x14ac:dyDescent="0.2">
      <c r="A221" s="7">
        <f>Worksheet!A223</f>
        <v>3691</v>
      </c>
      <c r="B221" s="57" t="str">
        <f>Worksheet!B223</f>
        <v>North Cedar</v>
      </c>
      <c r="C221" s="11"/>
      <c r="D221" s="58">
        <f>Worksheet!AF223</f>
        <v>47207.58</v>
      </c>
      <c r="E221" s="58"/>
      <c r="F221" s="58">
        <f>Worksheet!AG223</f>
        <v>37.419999999998254</v>
      </c>
      <c r="G221" s="58"/>
      <c r="H221" s="58">
        <f>Worksheet!AH223</f>
        <v>47245</v>
      </c>
      <c r="I221" s="58"/>
      <c r="J221" s="58">
        <f>Worksheet!AH223-Worksheet!U223</f>
        <v>0</v>
      </c>
      <c r="K221" s="11"/>
      <c r="L221" s="58">
        <f>Worksheet!AW223</f>
        <v>51026.29</v>
      </c>
      <c r="M221" s="58"/>
      <c r="N221" s="58">
        <f>Worksheet!AX223</f>
        <v>0</v>
      </c>
      <c r="O221" s="58"/>
      <c r="P221" s="58">
        <f>Worksheet!AY223</f>
        <v>51026.29</v>
      </c>
      <c r="Q221" s="58"/>
      <c r="R221" s="58">
        <f t="shared" si="3"/>
        <v>3781.2900000000009</v>
      </c>
    </row>
    <row r="222" spans="1:18" x14ac:dyDescent="0.2">
      <c r="A222" s="7">
        <f>Worksheet!A224</f>
        <v>4774</v>
      </c>
      <c r="B222" s="48" t="str">
        <f>Worksheet!B224</f>
        <v>North Fayette</v>
      </c>
      <c r="D222" s="56">
        <f>Worksheet!AF224</f>
        <v>47540.28</v>
      </c>
      <c r="E222" s="56"/>
      <c r="F222" s="56">
        <f>Worksheet!AG224</f>
        <v>0</v>
      </c>
      <c r="G222" s="56"/>
      <c r="H222" s="56">
        <f>Worksheet!AH224</f>
        <v>47540.28</v>
      </c>
      <c r="I222" s="56"/>
      <c r="J222" s="56">
        <f>Worksheet!AH224-Worksheet!U224</f>
        <v>980.27999999999884</v>
      </c>
      <c r="K222" s="11"/>
      <c r="L222" s="56">
        <f>Worksheet!AW224</f>
        <v>46681.09</v>
      </c>
      <c r="M222" s="56"/>
      <c r="N222" s="56">
        <f>Worksheet!AX224</f>
        <v>859.19000000000233</v>
      </c>
      <c r="O222" s="56"/>
      <c r="P222" s="56">
        <f>Worksheet!AY224</f>
        <v>47540.28</v>
      </c>
      <c r="Q222" s="56"/>
      <c r="R222" s="56">
        <f t="shared" si="3"/>
        <v>0</v>
      </c>
    </row>
    <row r="223" spans="1:18" x14ac:dyDescent="0.2">
      <c r="A223" s="7">
        <f>Worksheet!A225</f>
        <v>873</v>
      </c>
      <c r="B223" s="48" t="str">
        <f>Worksheet!B225</f>
        <v>North Iowa</v>
      </c>
      <c r="D223" s="56">
        <f>Worksheet!AF225</f>
        <v>26614.9</v>
      </c>
      <c r="E223" s="56"/>
      <c r="F223" s="56">
        <f>Worksheet!AG225</f>
        <v>55.099999999998545</v>
      </c>
      <c r="G223" s="56"/>
      <c r="H223" s="56">
        <f>Worksheet!AH225</f>
        <v>26670</v>
      </c>
      <c r="I223" s="56"/>
      <c r="J223" s="56">
        <f>Worksheet!AH225-Worksheet!U225</f>
        <v>0</v>
      </c>
      <c r="K223" s="11"/>
      <c r="L223" s="56">
        <f>Worksheet!AW225</f>
        <v>26099.4</v>
      </c>
      <c r="M223" s="56"/>
      <c r="N223" s="56">
        <f>Worksheet!AX225</f>
        <v>515.5</v>
      </c>
      <c r="O223" s="56"/>
      <c r="P223" s="56">
        <f>Worksheet!AY225</f>
        <v>26614.9</v>
      </c>
      <c r="Q223" s="56"/>
      <c r="R223" s="56">
        <f t="shared" si="3"/>
        <v>-55.099999999998545</v>
      </c>
    </row>
    <row r="224" spans="1:18" x14ac:dyDescent="0.2">
      <c r="A224" s="7">
        <f>Worksheet!A226</f>
        <v>4778</v>
      </c>
      <c r="B224" s="48" t="str">
        <f>Worksheet!B226</f>
        <v>North Kossuth</v>
      </c>
      <c r="D224" s="56">
        <f>Worksheet!AF226</f>
        <v>16410.52</v>
      </c>
      <c r="E224" s="56"/>
      <c r="F224" s="56">
        <f>Worksheet!AG226</f>
        <v>0</v>
      </c>
      <c r="G224" s="56"/>
      <c r="H224" s="56">
        <f>Worksheet!AH226</f>
        <v>16410.52</v>
      </c>
      <c r="I224" s="56"/>
      <c r="J224" s="56">
        <f>Worksheet!AH226-Worksheet!U226</f>
        <v>897.52000000000044</v>
      </c>
      <c r="K224" s="11"/>
      <c r="L224" s="56">
        <f>Worksheet!AW226</f>
        <v>14805.31</v>
      </c>
      <c r="M224" s="56"/>
      <c r="N224" s="56">
        <f>Worksheet!AX226</f>
        <v>1605.2100000000009</v>
      </c>
      <c r="O224" s="56"/>
      <c r="P224" s="56">
        <f>Worksheet!AY226</f>
        <v>16410.52</v>
      </c>
      <c r="Q224" s="56"/>
      <c r="R224" s="56">
        <f t="shared" si="3"/>
        <v>0</v>
      </c>
    </row>
    <row r="225" spans="1:18" x14ac:dyDescent="0.2">
      <c r="A225" s="7">
        <f>Worksheet!A227</f>
        <v>4777</v>
      </c>
      <c r="B225" s="48" t="str">
        <f>Worksheet!B227</f>
        <v>North Linn</v>
      </c>
      <c r="D225" s="56">
        <f>Worksheet!AF227</f>
        <v>36849.08</v>
      </c>
      <c r="E225" s="56"/>
      <c r="F225" s="56">
        <f>Worksheet!AG227</f>
        <v>0</v>
      </c>
      <c r="G225" s="56"/>
      <c r="H225" s="56">
        <f>Worksheet!AH227</f>
        <v>36849.08</v>
      </c>
      <c r="I225" s="56"/>
      <c r="J225" s="56">
        <f>Worksheet!AH227-Worksheet!U227</f>
        <v>301.08000000000175</v>
      </c>
      <c r="K225" s="11"/>
      <c r="L225" s="56">
        <f>Worksheet!AW227</f>
        <v>38758.050000000003</v>
      </c>
      <c r="M225" s="56"/>
      <c r="N225" s="56">
        <f>Worksheet!AX227</f>
        <v>0</v>
      </c>
      <c r="O225" s="56"/>
      <c r="P225" s="56">
        <f>Worksheet!AY227</f>
        <v>38758.050000000003</v>
      </c>
      <c r="Q225" s="56"/>
      <c r="R225" s="56">
        <f t="shared" si="3"/>
        <v>1908.9700000000012</v>
      </c>
    </row>
    <row r="226" spans="1:18" x14ac:dyDescent="0.2">
      <c r="A226" s="7">
        <f>Worksheet!A228</f>
        <v>4776</v>
      </c>
      <c r="B226" s="57" t="str">
        <f>Worksheet!B228</f>
        <v>North Mahaska</v>
      </c>
      <c r="C226" s="11"/>
      <c r="D226" s="58">
        <f>Worksheet!AF228</f>
        <v>38238.269999999997</v>
      </c>
      <c r="E226" s="58"/>
      <c r="F226" s="58">
        <f>Worksheet!AG228</f>
        <v>0</v>
      </c>
      <c r="G226" s="58"/>
      <c r="H226" s="58">
        <f>Worksheet!AH228</f>
        <v>38238.269999999997</v>
      </c>
      <c r="I226" s="58"/>
      <c r="J226" s="58">
        <f>Worksheet!AH228-Worksheet!U228</f>
        <v>2219.2699999999968</v>
      </c>
      <c r="K226" s="11"/>
      <c r="L226" s="58">
        <f>Worksheet!AW228</f>
        <v>38631.21</v>
      </c>
      <c r="M226" s="58"/>
      <c r="N226" s="58">
        <f>Worksheet!AX228</f>
        <v>0</v>
      </c>
      <c r="O226" s="58"/>
      <c r="P226" s="58">
        <f>Worksheet!AY228</f>
        <v>38631.21</v>
      </c>
      <c r="Q226" s="58"/>
      <c r="R226" s="58">
        <f t="shared" si="3"/>
        <v>392.94000000000233</v>
      </c>
    </row>
    <row r="227" spans="1:18" x14ac:dyDescent="0.2">
      <c r="A227" s="7">
        <f>Worksheet!A229</f>
        <v>4779</v>
      </c>
      <c r="B227" s="48" t="str">
        <f>Worksheet!B229</f>
        <v>North Polk</v>
      </c>
      <c r="D227" s="56">
        <f>Worksheet!AF229</f>
        <v>68176.08</v>
      </c>
      <c r="E227" s="56"/>
      <c r="F227" s="56">
        <f>Worksheet!AG229</f>
        <v>0</v>
      </c>
      <c r="G227" s="56"/>
      <c r="H227" s="56">
        <f>Worksheet!AH229</f>
        <v>68176.08</v>
      </c>
      <c r="I227" s="56"/>
      <c r="J227" s="56">
        <f>Worksheet!AH229-Worksheet!U229</f>
        <v>6480.0800000000017</v>
      </c>
      <c r="K227" s="11"/>
      <c r="L227" s="56">
        <f>Worksheet!AW229</f>
        <v>72644.14</v>
      </c>
      <c r="M227" s="56"/>
      <c r="N227" s="56">
        <f>Worksheet!AX229</f>
        <v>0</v>
      </c>
      <c r="O227" s="56"/>
      <c r="P227" s="56">
        <f>Worksheet!AY229</f>
        <v>72644.14</v>
      </c>
      <c r="Q227" s="56"/>
      <c r="R227" s="56">
        <f t="shared" si="3"/>
        <v>4468.0599999999977</v>
      </c>
    </row>
    <row r="228" spans="1:18" x14ac:dyDescent="0.2">
      <c r="A228" s="7">
        <f>Worksheet!A230</f>
        <v>4784</v>
      </c>
      <c r="B228" s="48" t="str">
        <f>Worksheet!B230</f>
        <v>North Scott</v>
      </c>
      <c r="D228" s="56">
        <f>Worksheet!AF230</f>
        <v>168225.68</v>
      </c>
      <c r="E228" s="56"/>
      <c r="F228" s="56">
        <f>Worksheet!AG230</f>
        <v>0</v>
      </c>
      <c r="G228" s="56"/>
      <c r="H228" s="56">
        <f>Worksheet!AH230</f>
        <v>168225.68</v>
      </c>
      <c r="I228" s="56"/>
      <c r="J228" s="56">
        <f>Worksheet!AH230-Worksheet!U230</f>
        <v>7158.679999999993</v>
      </c>
      <c r="K228" s="11"/>
      <c r="L228" s="56">
        <f>Worksheet!AW230</f>
        <v>181874.42</v>
      </c>
      <c r="M228" s="56"/>
      <c r="N228" s="56">
        <f>Worksheet!AX230</f>
        <v>0</v>
      </c>
      <c r="O228" s="56"/>
      <c r="P228" s="56">
        <f>Worksheet!AY230</f>
        <v>181874.42</v>
      </c>
      <c r="Q228" s="56"/>
      <c r="R228" s="56">
        <f t="shared" si="3"/>
        <v>13648.74000000002</v>
      </c>
    </row>
    <row r="229" spans="1:18" x14ac:dyDescent="0.2">
      <c r="A229" s="7">
        <f>Worksheet!A231</f>
        <v>4785</v>
      </c>
      <c r="B229" s="48" t="str">
        <f>Worksheet!B231</f>
        <v>North Tama County</v>
      </c>
      <c r="D229" s="56">
        <f>Worksheet!AF231</f>
        <v>31277.64</v>
      </c>
      <c r="E229" s="56"/>
      <c r="F229" s="56">
        <f>Worksheet!AG231</f>
        <v>0</v>
      </c>
      <c r="G229" s="56"/>
      <c r="H229" s="56">
        <f>Worksheet!AH231</f>
        <v>31277.64</v>
      </c>
      <c r="I229" s="56"/>
      <c r="J229" s="56">
        <f>Worksheet!AH231-Worksheet!U231</f>
        <v>1437.6399999999994</v>
      </c>
      <c r="K229" s="11"/>
      <c r="L229" s="56">
        <f>Worksheet!AW231</f>
        <v>31043.34</v>
      </c>
      <c r="M229" s="56"/>
      <c r="N229" s="56">
        <f>Worksheet!AX231</f>
        <v>234.29999999999927</v>
      </c>
      <c r="O229" s="56"/>
      <c r="P229" s="56">
        <f>Worksheet!AY231</f>
        <v>31277.64</v>
      </c>
      <c r="Q229" s="56"/>
      <c r="R229" s="56">
        <f t="shared" si="3"/>
        <v>0</v>
      </c>
    </row>
    <row r="230" spans="1:18" x14ac:dyDescent="0.2">
      <c r="A230" s="7">
        <f>Worksheet!A232</f>
        <v>4787</v>
      </c>
      <c r="B230" s="48" t="str">
        <f>Worksheet!B232</f>
        <v>North Winneshiek</v>
      </c>
      <c r="D230" s="56">
        <f>Worksheet!AF232</f>
        <v>19143.689999999999</v>
      </c>
      <c r="E230" s="56"/>
      <c r="F230" s="56">
        <f>Worksheet!AG232</f>
        <v>0</v>
      </c>
      <c r="G230" s="56"/>
      <c r="H230" s="56">
        <f>Worksheet!AH232</f>
        <v>19143.689999999999</v>
      </c>
      <c r="I230" s="56"/>
      <c r="J230" s="56">
        <f>Worksheet!AH232-Worksheet!U232</f>
        <v>1017.6899999999987</v>
      </c>
      <c r="K230" s="11"/>
      <c r="L230" s="56">
        <f>Worksheet!AW232</f>
        <v>19389.12</v>
      </c>
      <c r="M230" s="56"/>
      <c r="N230" s="56">
        <f>Worksheet!AX232</f>
        <v>0</v>
      </c>
      <c r="O230" s="56"/>
      <c r="P230" s="56">
        <f>Worksheet!AY232</f>
        <v>19389.12</v>
      </c>
      <c r="Q230" s="56"/>
      <c r="R230" s="56">
        <f t="shared" si="3"/>
        <v>245.43000000000029</v>
      </c>
    </row>
    <row r="231" spans="1:18" x14ac:dyDescent="0.2">
      <c r="A231" s="7">
        <f>Worksheet!A233</f>
        <v>4773</v>
      </c>
      <c r="B231" s="57" t="str">
        <f>Worksheet!B233</f>
        <v>Northeast</v>
      </c>
      <c r="C231" s="11"/>
      <c r="D231" s="58">
        <f>Worksheet!AF233</f>
        <v>38866.879999999997</v>
      </c>
      <c r="E231" s="58"/>
      <c r="F231" s="58">
        <f>Worksheet!AG233</f>
        <v>0</v>
      </c>
      <c r="G231" s="58"/>
      <c r="H231" s="58">
        <f>Worksheet!AH233</f>
        <v>38866.879999999997</v>
      </c>
      <c r="I231" s="58"/>
      <c r="J231" s="58">
        <f>Worksheet!AH233-Worksheet!U233</f>
        <v>2361.8799999999974</v>
      </c>
      <c r="K231" s="11"/>
      <c r="L231" s="58">
        <f>Worksheet!AW233</f>
        <v>36972.11</v>
      </c>
      <c r="M231" s="58"/>
      <c r="N231" s="58">
        <f>Worksheet!AX233</f>
        <v>1894.7699999999968</v>
      </c>
      <c r="O231" s="58"/>
      <c r="P231" s="58">
        <f>Worksheet!AY233</f>
        <v>38866.879999999997</v>
      </c>
      <c r="Q231" s="58"/>
      <c r="R231" s="58">
        <f t="shared" si="3"/>
        <v>0</v>
      </c>
    </row>
    <row r="232" spans="1:18" x14ac:dyDescent="0.2">
      <c r="A232" s="7">
        <f>Worksheet!A234</f>
        <v>4775</v>
      </c>
      <c r="B232" s="48" t="str">
        <f>Worksheet!B234</f>
        <v>Northeast Hamilton</v>
      </c>
      <c r="D232" s="56">
        <f>Worksheet!AF234</f>
        <v>14200.2</v>
      </c>
      <c r="E232" s="56"/>
      <c r="F232" s="56">
        <f>Worksheet!AG234</f>
        <v>0</v>
      </c>
      <c r="G232" s="56"/>
      <c r="H232" s="56">
        <f>Worksheet!AH234</f>
        <v>14200.2</v>
      </c>
      <c r="I232" s="56"/>
      <c r="J232" s="56">
        <f>Worksheet!AH234-Worksheet!U234</f>
        <v>799.20000000000073</v>
      </c>
      <c r="K232" s="11"/>
      <c r="L232" s="56">
        <f>Worksheet!AW234</f>
        <v>13295.25</v>
      </c>
      <c r="M232" s="56"/>
      <c r="N232" s="56">
        <f>Worksheet!AX234</f>
        <v>904.95000000000073</v>
      </c>
      <c r="O232" s="56"/>
      <c r="P232" s="56">
        <f>Worksheet!AY234</f>
        <v>14200.2</v>
      </c>
      <c r="Q232" s="56"/>
      <c r="R232" s="56">
        <f t="shared" si="3"/>
        <v>0</v>
      </c>
    </row>
    <row r="233" spans="1:18" x14ac:dyDescent="0.2">
      <c r="A233" s="7">
        <f>Worksheet!A235</f>
        <v>4788</v>
      </c>
      <c r="B233" s="48" t="str">
        <f>Worksheet!B235</f>
        <v>Northwood-Kensett</v>
      </c>
      <c r="D233" s="56">
        <f>Worksheet!AF235</f>
        <v>25749.06</v>
      </c>
      <c r="E233" s="56"/>
      <c r="F233" s="56">
        <f>Worksheet!AG235</f>
        <v>0</v>
      </c>
      <c r="G233" s="56"/>
      <c r="H233" s="56">
        <f>Worksheet!AH235</f>
        <v>25749.06</v>
      </c>
      <c r="I233" s="56"/>
      <c r="J233" s="56">
        <f>Worksheet!AH235-Worksheet!U235</f>
        <v>1288.0600000000013</v>
      </c>
      <c r="K233" s="11"/>
      <c r="L233" s="56">
        <f>Worksheet!AW235</f>
        <v>25358.35</v>
      </c>
      <c r="M233" s="56"/>
      <c r="N233" s="56">
        <f>Worksheet!AX235</f>
        <v>390.71000000000276</v>
      </c>
      <c r="O233" s="56"/>
      <c r="P233" s="56">
        <f>Worksheet!AY235</f>
        <v>25749.06</v>
      </c>
      <c r="Q233" s="56"/>
      <c r="R233" s="56">
        <f t="shared" si="3"/>
        <v>0</v>
      </c>
    </row>
    <row r="234" spans="1:18" x14ac:dyDescent="0.2">
      <c r="A234" s="7">
        <f>Worksheet!A236</f>
        <v>4797</v>
      </c>
      <c r="B234" s="48" t="str">
        <f>Worksheet!B236</f>
        <v>Norwalk</v>
      </c>
      <c r="D234" s="56">
        <f>Worksheet!AF236</f>
        <v>136230.98000000001</v>
      </c>
      <c r="E234" s="56"/>
      <c r="F234" s="56">
        <f>Worksheet!AG236</f>
        <v>0</v>
      </c>
      <c r="G234" s="56"/>
      <c r="H234" s="56">
        <f>Worksheet!AH236</f>
        <v>136230.98000000001</v>
      </c>
      <c r="I234" s="56"/>
      <c r="J234" s="56">
        <f>Worksheet!AH236-Worksheet!U236</f>
        <v>8781.9800000000105</v>
      </c>
      <c r="K234" s="11"/>
      <c r="L234" s="56">
        <f>Worksheet!AW236</f>
        <v>144680.01999999999</v>
      </c>
      <c r="M234" s="56"/>
      <c r="N234" s="56">
        <f>Worksheet!AX236</f>
        <v>0</v>
      </c>
      <c r="O234" s="56"/>
      <c r="P234" s="56">
        <f>Worksheet!AY236</f>
        <v>144680.01999999999</v>
      </c>
      <c r="Q234" s="56"/>
      <c r="R234" s="56">
        <f t="shared" si="3"/>
        <v>8449.039999999979</v>
      </c>
    </row>
    <row r="235" spans="1:18" x14ac:dyDescent="0.2">
      <c r="A235" s="7">
        <f>Worksheet!A237</f>
        <v>4860</v>
      </c>
      <c r="B235" s="48" t="str">
        <f>Worksheet!B237</f>
        <v>Odebolt-Arthur</v>
      </c>
      <c r="D235" s="56">
        <f>Worksheet!AF237</f>
        <v>17470.79</v>
      </c>
      <c r="E235" s="56"/>
      <c r="F235" s="56">
        <f>Worksheet!AG237</f>
        <v>0</v>
      </c>
      <c r="G235" s="56"/>
      <c r="H235" s="56">
        <f>Worksheet!AH237</f>
        <v>17470.79</v>
      </c>
      <c r="I235" s="56"/>
      <c r="J235" s="56">
        <f>Worksheet!AH237-Worksheet!U237</f>
        <v>822.79000000000087</v>
      </c>
      <c r="K235" s="11"/>
      <c r="L235" s="56">
        <f>Worksheet!AW237</f>
        <v>17686.03</v>
      </c>
      <c r="M235" s="56"/>
      <c r="N235" s="56">
        <f>Worksheet!AX237</f>
        <v>0</v>
      </c>
      <c r="O235" s="56"/>
      <c r="P235" s="56">
        <f>Worksheet!AY237</f>
        <v>17686.03</v>
      </c>
      <c r="Q235" s="56"/>
      <c r="R235" s="56">
        <f t="shared" si="3"/>
        <v>215.23999999999796</v>
      </c>
    </row>
    <row r="236" spans="1:18" x14ac:dyDescent="0.2">
      <c r="A236" s="7">
        <f>Worksheet!A238</f>
        <v>4869</v>
      </c>
      <c r="B236" s="57" t="str">
        <f>Worksheet!B238</f>
        <v>Oelwein</v>
      </c>
      <c r="C236" s="11"/>
      <c r="D236" s="58">
        <f>Worksheet!AF238</f>
        <v>81539.75</v>
      </c>
      <c r="E236" s="58"/>
      <c r="F236" s="58">
        <f>Worksheet!AG238</f>
        <v>0</v>
      </c>
      <c r="G236" s="58"/>
      <c r="H236" s="58">
        <f>Worksheet!AH238</f>
        <v>81539.75</v>
      </c>
      <c r="I236" s="58"/>
      <c r="J236" s="58">
        <f>Worksheet!AH238-Worksheet!U238</f>
        <v>1034.75</v>
      </c>
      <c r="K236" s="11"/>
      <c r="L236" s="58">
        <f>Worksheet!AW238</f>
        <v>84009.94</v>
      </c>
      <c r="M236" s="58"/>
      <c r="N236" s="58">
        <f>Worksheet!AX238</f>
        <v>0</v>
      </c>
      <c r="O236" s="58"/>
      <c r="P236" s="58">
        <f>Worksheet!AY238</f>
        <v>84009.94</v>
      </c>
      <c r="Q236" s="58"/>
      <c r="R236" s="58">
        <f t="shared" si="3"/>
        <v>2470.1900000000023</v>
      </c>
    </row>
    <row r="237" spans="1:18" x14ac:dyDescent="0.2">
      <c r="A237" s="7">
        <f>Worksheet!A239</f>
        <v>4878</v>
      </c>
      <c r="B237" s="48" t="str">
        <f>Worksheet!B239</f>
        <v>Ogden</v>
      </c>
      <c r="D237" s="56">
        <f>Worksheet!AF239</f>
        <v>36131.97</v>
      </c>
      <c r="E237" s="56"/>
      <c r="F237" s="56">
        <f>Worksheet!AG239</f>
        <v>832.02999999999884</v>
      </c>
      <c r="G237" s="56"/>
      <c r="H237" s="56">
        <f>Worksheet!AH239</f>
        <v>36964</v>
      </c>
      <c r="I237" s="56"/>
      <c r="J237" s="56">
        <f>Worksheet!AH239-Worksheet!U239</f>
        <v>0</v>
      </c>
      <c r="K237" s="11"/>
      <c r="L237" s="56">
        <f>Worksheet!AW239</f>
        <v>36934.5</v>
      </c>
      <c r="M237" s="56"/>
      <c r="N237" s="56">
        <f>Worksheet!AX239</f>
        <v>0</v>
      </c>
      <c r="O237" s="56"/>
      <c r="P237" s="56">
        <f>Worksheet!AY239</f>
        <v>36934.5</v>
      </c>
      <c r="Q237" s="56"/>
      <c r="R237" s="56">
        <f t="shared" si="3"/>
        <v>-29.5</v>
      </c>
    </row>
    <row r="238" spans="1:18" x14ac:dyDescent="0.2">
      <c r="A238" s="7">
        <f>Worksheet!A240</f>
        <v>4890</v>
      </c>
      <c r="B238" s="48" t="str">
        <f>Worksheet!B240</f>
        <v>Okoboji</v>
      </c>
      <c r="D238" s="56">
        <f>Worksheet!AF240</f>
        <v>56672.28</v>
      </c>
      <c r="E238" s="56"/>
      <c r="F238" s="56">
        <f>Worksheet!AG240</f>
        <v>0</v>
      </c>
      <c r="G238" s="56"/>
      <c r="H238" s="56">
        <f>Worksheet!AH240</f>
        <v>56672.28</v>
      </c>
      <c r="I238" s="56"/>
      <c r="J238" s="56">
        <f>Worksheet!AH240-Worksheet!U240</f>
        <v>5629.2799999999988</v>
      </c>
      <c r="K238" s="11"/>
      <c r="L238" s="56">
        <f>Worksheet!AW240</f>
        <v>55341.31</v>
      </c>
      <c r="M238" s="56"/>
      <c r="N238" s="56">
        <f>Worksheet!AX240</f>
        <v>1330.9700000000012</v>
      </c>
      <c r="O238" s="56"/>
      <c r="P238" s="56">
        <f>Worksheet!AY240</f>
        <v>56672.28</v>
      </c>
      <c r="Q238" s="56"/>
      <c r="R238" s="56">
        <f t="shared" si="3"/>
        <v>0</v>
      </c>
    </row>
    <row r="239" spans="1:18" x14ac:dyDescent="0.2">
      <c r="A239" s="7">
        <f>Worksheet!A241</f>
        <v>4905</v>
      </c>
      <c r="B239" s="48" t="str">
        <f>Worksheet!B241</f>
        <v>Olin Consolidated</v>
      </c>
      <c r="D239" s="56">
        <f>Worksheet!AF241</f>
        <v>15297.3</v>
      </c>
      <c r="E239" s="56"/>
      <c r="F239" s="56">
        <f>Worksheet!AG241</f>
        <v>0</v>
      </c>
      <c r="G239" s="56"/>
      <c r="H239" s="56">
        <f>Worksheet!AH241</f>
        <v>15297.3</v>
      </c>
      <c r="I239" s="56"/>
      <c r="J239" s="56">
        <f>Worksheet!AH241-Worksheet!U241</f>
        <v>1616.2999999999993</v>
      </c>
      <c r="K239" s="11"/>
      <c r="L239" s="56">
        <f>Worksheet!AW241</f>
        <v>13642.5</v>
      </c>
      <c r="M239" s="56"/>
      <c r="N239" s="56">
        <f>Worksheet!AX241</f>
        <v>1654.7999999999993</v>
      </c>
      <c r="O239" s="56"/>
      <c r="P239" s="56">
        <f>Worksheet!AY241</f>
        <v>15297.3</v>
      </c>
      <c r="Q239" s="56"/>
      <c r="R239" s="56">
        <f t="shared" si="3"/>
        <v>0</v>
      </c>
    </row>
    <row r="240" spans="1:18" x14ac:dyDescent="0.2">
      <c r="A240" s="7">
        <f>Worksheet!A242</f>
        <v>4978</v>
      </c>
      <c r="B240" s="48" t="str">
        <f>Worksheet!B242</f>
        <v>Orient-Macksburg</v>
      </c>
      <c r="D240" s="56">
        <f>Worksheet!AF242</f>
        <v>9587.49</v>
      </c>
      <c r="E240" s="56"/>
      <c r="F240" s="56">
        <f>Worksheet!AG242</f>
        <v>126.51000000000022</v>
      </c>
      <c r="G240" s="56"/>
      <c r="H240" s="56">
        <f>Worksheet!AH242</f>
        <v>9714</v>
      </c>
      <c r="I240" s="56"/>
      <c r="J240" s="56">
        <f>Worksheet!AH242-Worksheet!U242</f>
        <v>0</v>
      </c>
      <c r="K240" s="11"/>
      <c r="L240" s="56">
        <f>Worksheet!AW242</f>
        <v>9414.11</v>
      </c>
      <c r="M240" s="56"/>
      <c r="N240" s="56">
        <f>Worksheet!AX242</f>
        <v>173.3799999999992</v>
      </c>
      <c r="O240" s="56"/>
      <c r="P240" s="56">
        <f>Worksheet!AY242</f>
        <v>9587.49</v>
      </c>
      <c r="Q240" s="56"/>
      <c r="R240" s="56">
        <f t="shared" si="3"/>
        <v>-126.51000000000022</v>
      </c>
    </row>
    <row r="241" spans="1:18" x14ac:dyDescent="0.2">
      <c r="A241" s="7">
        <f>Worksheet!A243</f>
        <v>4995</v>
      </c>
      <c r="B241" s="57" t="str">
        <f>Worksheet!B243</f>
        <v>Osage</v>
      </c>
      <c r="C241" s="11"/>
      <c r="D241" s="58">
        <f>Worksheet!AF243</f>
        <v>53042.85</v>
      </c>
      <c r="E241" s="58"/>
      <c r="F241" s="58">
        <f>Worksheet!AG243</f>
        <v>0</v>
      </c>
      <c r="G241" s="58"/>
      <c r="H241" s="58">
        <f>Worksheet!AH243</f>
        <v>53042.85</v>
      </c>
      <c r="I241" s="58"/>
      <c r="J241" s="58">
        <f>Worksheet!AH243-Worksheet!U243</f>
        <v>2758.8499999999985</v>
      </c>
      <c r="K241" s="11"/>
      <c r="L241" s="58">
        <f>Worksheet!AW243</f>
        <v>55105.29</v>
      </c>
      <c r="M241" s="58"/>
      <c r="N241" s="58">
        <f>Worksheet!AX243</f>
        <v>0</v>
      </c>
      <c r="O241" s="58"/>
      <c r="P241" s="58">
        <f>Worksheet!AY243</f>
        <v>55105.29</v>
      </c>
      <c r="Q241" s="58"/>
      <c r="R241" s="58">
        <f t="shared" si="3"/>
        <v>2062.4400000000023</v>
      </c>
    </row>
    <row r="242" spans="1:18" x14ac:dyDescent="0.2">
      <c r="A242" s="7">
        <f>Worksheet!A244</f>
        <v>5013</v>
      </c>
      <c r="B242" s="48" t="str">
        <f>Worksheet!B244</f>
        <v>Oskaloosa</v>
      </c>
      <c r="D242" s="56">
        <f>Worksheet!AF244</f>
        <v>164533.20000000001</v>
      </c>
      <c r="E242" s="56"/>
      <c r="F242" s="56">
        <f>Worksheet!AG244</f>
        <v>0</v>
      </c>
      <c r="G242" s="56"/>
      <c r="H242" s="56">
        <f>Worksheet!AH244</f>
        <v>164533.20000000001</v>
      </c>
      <c r="I242" s="56"/>
      <c r="J242" s="56">
        <f>Worksheet!AH244-Worksheet!U244</f>
        <v>5565.2000000000116</v>
      </c>
      <c r="K242" s="11"/>
      <c r="L242" s="56">
        <f>Worksheet!AW244</f>
        <v>173158.16</v>
      </c>
      <c r="M242" s="56"/>
      <c r="N242" s="56">
        <f>Worksheet!AX244</f>
        <v>0</v>
      </c>
      <c r="O242" s="56"/>
      <c r="P242" s="56">
        <f>Worksheet!AY244</f>
        <v>173158.16</v>
      </c>
      <c r="Q242" s="56"/>
      <c r="R242" s="56">
        <f t="shared" si="3"/>
        <v>8624.9599999999919</v>
      </c>
    </row>
    <row r="243" spans="1:18" x14ac:dyDescent="0.2">
      <c r="A243" s="7">
        <f>Worksheet!A245</f>
        <v>5049</v>
      </c>
      <c r="B243" s="48" t="str">
        <f>Worksheet!B245</f>
        <v>Ottumwa</v>
      </c>
      <c r="D243" s="56">
        <f>Worksheet!AF245</f>
        <v>341743.1</v>
      </c>
      <c r="E243" s="56"/>
      <c r="F243" s="56">
        <f>Worksheet!AG245</f>
        <v>0</v>
      </c>
      <c r="G243" s="56"/>
      <c r="H243" s="56">
        <f>Worksheet!AH245</f>
        <v>341743.1</v>
      </c>
      <c r="I243" s="56"/>
      <c r="J243" s="56">
        <f>Worksheet!AH245-Worksheet!U245</f>
        <v>14855.099999999977</v>
      </c>
      <c r="K243" s="11"/>
      <c r="L243" s="56">
        <f>Worksheet!AW245</f>
        <v>351407.9</v>
      </c>
      <c r="M243" s="56"/>
      <c r="N243" s="56">
        <f>Worksheet!AX245</f>
        <v>0</v>
      </c>
      <c r="O243" s="56"/>
      <c r="P243" s="56">
        <f>Worksheet!AY245</f>
        <v>351407.9</v>
      </c>
      <c r="Q243" s="56"/>
      <c r="R243" s="56">
        <f t="shared" si="3"/>
        <v>9664.8000000000466</v>
      </c>
    </row>
    <row r="244" spans="1:18" x14ac:dyDescent="0.2">
      <c r="A244" s="7">
        <f>Worksheet!A246</f>
        <v>5319</v>
      </c>
      <c r="B244" s="48" t="str">
        <f>Worksheet!B246</f>
        <v>PCM</v>
      </c>
      <c r="D244" s="56">
        <f>Worksheet!AF246</f>
        <v>58607.33</v>
      </c>
      <c r="E244" s="56"/>
      <c r="F244" s="56">
        <f>Worksheet!AG246</f>
        <v>0</v>
      </c>
      <c r="G244" s="56"/>
      <c r="H244" s="56">
        <f>Worksheet!AH246</f>
        <v>58607.33</v>
      </c>
      <c r="I244" s="56"/>
      <c r="J244" s="56">
        <f>Worksheet!AH246-Worksheet!U246</f>
        <v>3095.3300000000017</v>
      </c>
      <c r="K244" s="11"/>
      <c r="L244" s="56">
        <f>Worksheet!AW246</f>
        <v>59450.77</v>
      </c>
      <c r="M244" s="56"/>
      <c r="N244" s="56">
        <f>Worksheet!AX246</f>
        <v>0</v>
      </c>
      <c r="O244" s="56"/>
      <c r="P244" s="56">
        <f>Worksheet!AY246</f>
        <v>59450.77</v>
      </c>
      <c r="Q244" s="56"/>
      <c r="R244" s="56">
        <f t="shared" si="3"/>
        <v>843.43999999999505</v>
      </c>
    </row>
    <row r="245" spans="1:18" x14ac:dyDescent="0.2">
      <c r="A245" s="7">
        <f>Worksheet!A247</f>
        <v>5121</v>
      </c>
      <c r="B245" s="48" t="str">
        <f>Worksheet!B247</f>
        <v>Panorama</v>
      </c>
      <c r="D245" s="56">
        <f>Worksheet!AF247</f>
        <v>40494.26</v>
      </c>
      <c r="E245" s="56"/>
      <c r="F245" s="56">
        <f>Worksheet!AG247</f>
        <v>0</v>
      </c>
      <c r="G245" s="56"/>
      <c r="H245" s="56">
        <f>Worksheet!AH247</f>
        <v>40494.26</v>
      </c>
      <c r="I245" s="56"/>
      <c r="J245" s="56">
        <f>Worksheet!AH247-Worksheet!U247</f>
        <v>2657.260000000002</v>
      </c>
      <c r="K245" s="11"/>
      <c r="L245" s="56">
        <f>Worksheet!AW247</f>
        <v>41409.71</v>
      </c>
      <c r="M245" s="56"/>
      <c r="N245" s="56">
        <f>Worksheet!AX247</f>
        <v>0</v>
      </c>
      <c r="O245" s="56"/>
      <c r="P245" s="56">
        <f>Worksheet!AY247</f>
        <v>41409.71</v>
      </c>
      <c r="Q245" s="56"/>
      <c r="R245" s="56">
        <f t="shared" si="3"/>
        <v>915.44999999999709</v>
      </c>
    </row>
    <row r="246" spans="1:18" x14ac:dyDescent="0.2">
      <c r="A246" s="7">
        <f>Worksheet!A248</f>
        <v>5139</v>
      </c>
      <c r="B246" s="57" t="str">
        <f>Worksheet!B248</f>
        <v>Paton-Churdan</v>
      </c>
      <c r="C246" s="11"/>
      <c r="D246" s="58">
        <f>Worksheet!AF248</f>
        <v>12042.41</v>
      </c>
      <c r="E246" s="58"/>
      <c r="F246" s="58">
        <f>Worksheet!AG248</f>
        <v>0</v>
      </c>
      <c r="G246" s="58"/>
      <c r="H246" s="58">
        <f>Worksheet!AH248</f>
        <v>12042.41</v>
      </c>
      <c r="I246" s="58"/>
      <c r="J246" s="58">
        <f>Worksheet!AH248-Worksheet!U248</f>
        <v>242.40999999999985</v>
      </c>
      <c r="K246" s="11"/>
      <c r="L246" s="58">
        <f>Worksheet!AW248</f>
        <v>11191.94</v>
      </c>
      <c r="M246" s="58"/>
      <c r="N246" s="58">
        <f>Worksheet!AX248</f>
        <v>850.46999999999935</v>
      </c>
      <c r="O246" s="58"/>
      <c r="P246" s="58">
        <f>Worksheet!AY248</f>
        <v>12042.41</v>
      </c>
      <c r="Q246" s="58"/>
      <c r="R246" s="58">
        <f t="shared" si="3"/>
        <v>0</v>
      </c>
    </row>
    <row r="247" spans="1:18" x14ac:dyDescent="0.2">
      <c r="A247" s="7">
        <f>Worksheet!A249</f>
        <v>5163</v>
      </c>
      <c r="B247" s="48" t="str">
        <f>Worksheet!B249</f>
        <v>Pekin</v>
      </c>
      <c r="D247" s="56">
        <f>Worksheet!AF249</f>
        <v>38964.519999999997</v>
      </c>
      <c r="E247" s="56"/>
      <c r="F247" s="56">
        <f>Worksheet!AG249</f>
        <v>0</v>
      </c>
      <c r="G247" s="56"/>
      <c r="H247" s="56">
        <f>Worksheet!AH249</f>
        <v>38964.519999999997</v>
      </c>
      <c r="I247" s="56"/>
      <c r="J247" s="56">
        <f>Worksheet!AH249-Worksheet!U249</f>
        <v>897.5199999999968</v>
      </c>
      <c r="K247" s="11"/>
      <c r="L247" s="56">
        <f>Worksheet!AW249</f>
        <v>40201.300000000003</v>
      </c>
      <c r="M247" s="56"/>
      <c r="N247" s="56">
        <f>Worksheet!AX249</f>
        <v>0</v>
      </c>
      <c r="O247" s="56"/>
      <c r="P247" s="56">
        <f>Worksheet!AY249</f>
        <v>40201.300000000003</v>
      </c>
      <c r="Q247" s="56"/>
      <c r="R247" s="56">
        <f t="shared" si="3"/>
        <v>1236.7800000000061</v>
      </c>
    </row>
    <row r="248" spans="1:18" x14ac:dyDescent="0.2">
      <c r="A248" s="7">
        <f>Worksheet!A250</f>
        <v>5166</v>
      </c>
      <c r="B248" s="48" t="str">
        <f>Worksheet!B250</f>
        <v>Pella</v>
      </c>
      <c r="D248" s="56">
        <f>Worksheet!AF250</f>
        <v>128329.68</v>
      </c>
      <c r="E248" s="56"/>
      <c r="F248" s="56">
        <f>Worksheet!AG250</f>
        <v>0</v>
      </c>
      <c r="G248" s="56"/>
      <c r="H248" s="56">
        <f>Worksheet!AH250</f>
        <v>128329.68</v>
      </c>
      <c r="I248" s="56"/>
      <c r="J248" s="56">
        <f>Worksheet!AH250-Worksheet!U250</f>
        <v>4475.679999999993</v>
      </c>
      <c r="K248" s="11"/>
      <c r="L248" s="56">
        <f>Worksheet!AW250</f>
        <v>136631.34</v>
      </c>
      <c r="M248" s="56"/>
      <c r="N248" s="56">
        <f>Worksheet!AX250</f>
        <v>0</v>
      </c>
      <c r="O248" s="56"/>
      <c r="P248" s="56">
        <f>Worksheet!AY250</f>
        <v>136631.34</v>
      </c>
      <c r="Q248" s="56"/>
      <c r="R248" s="56">
        <f t="shared" si="3"/>
        <v>8301.6600000000035</v>
      </c>
    </row>
    <row r="249" spans="1:18" x14ac:dyDescent="0.2">
      <c r="A249" s="7">
        <f>Worksheet!A251</f>
        <v>5184</v>
      </c>
      <c r="B249" s="48" t="str">
        <f>Worksheet!B251</f>
        <v>Perry</v>
      </c>
      <c r="D249" s="56">
        <f>Worksheet!AF251</f>
        <v>152521.72</v>
      </c>
      <c r="E249" s="56"/>
      <c r="F249" s="56">
        <f>Worksheet!AG251</f>
        <v>0</v>
      </c>
      <c r="G249" s="56"/>
      <c r="H249" s="56">
        <f>Worksheet!AH251</f>
        <v>152521.72</v>
      </c>
      <c r="I249" s="56"/>
      <c r="J249" s="56">
        <f>Worksheet!AH251-Worksheet!U251</f>
        <v>7711.7200000000012</v>
      </c>
      <c r="K249" s="11"/>
      <c r="L249" s="56">
        <f>Worksheet!AW251</f>
        <v>154184.1</v>
      </c>
      <c r="M249" s="56"/>
      <c r="N249" s="56">
        <f>Worksheet!AX251</f>
        <v>0</v>
      </c>
      <c r="O249" s="56"/>
      <c r="P249" s="56">
        <f>Worksheet!AY251</f>
        <v>154184.1</v>
      </c>
      <c r="Q249" s="56"/>
      <c r="R249" s="56">
        <f t="shared" si="3"/>
        <v>1662.3800000000047</v>
      </c>
    </row>
    <row r="250" spans="1:18" x14ac:dyDescent="0.2">
      <c r="A250" s="7">
        <f>Worksheet!A252</f>
        <v>5250</v>
      </c>
      <c r="B250" s="48" t="str">
        <f>Worksheet!B252</f>
        <v>Pleasant Valley</v>
      </c>
      <c r="D250" s="56">
        <f>Worksheet!AF252</f>
        <v>218098.8</v>
      </c>
      <c r="E250" s="56"/>
      <c r="F250" s="56">
        <f>Worksheet!AG252</f>
        <v>0</v>
      </c>
      <c r="G250" s="56"/>
      <c r="H250" s="56">
        <f>Worksheet!AH252</f>
        <v>218098.8</v>
      </c>
      <c r="I250" s="56"/>
      <c r="J250" s="56">
        <f>Worksheet!AH252-Worksheet!U252</f>
        <v>24023.799999999988</v>
      </c>
      <c r="K250" s="11"/>
      <c r="L250" s="56">
        <f>Worksheet!AW252</f>
        <v>230560.01</v>
      </c>
      <c r="M250" s="56"/>
      <c r="N250" s="56">
        <f>Worksheet!AX252</f>
        <v>0</v>
      </c>
      <c r="O250" s="56"/>
      <c r="P250" s="56">
        <f>Worksheet!AY252</f>
        <v>230560.01</v>
      </c>
      <c r="Q250" s="56"/>
      <c r="R250" s="56">
        <f t="shared" si="3"/>
        <v>12461.210000000021</v>
      </c>
    </row>
    <row r="251" spans="1:18" x14ac:dyDescent="0.2">
      <c r="A251" s="7">
        <f>Worksheet!A253</f>
        <v>5256</v>
      </c>
      <c r="B251" s="57" t="str">
        <f>Worksheet!B253</f>
        <v>Pleasantville</v>
      </c>
      <c r="C251" s="11"/>
      <c r="D251" s="58">
        <f>Worksheet!AF253</f>
        <v>45367.42</v>
      </c>
      <c r="E251" s="58"/>
      <c r="F251" s="58">
        <f>Worksheet!AG253</f>
        <v>0</v>
      </c>
      <c r="G251" s="58"/>
      <c r="H251" s="58">
        <f>Worksheet!AH253</f>
        <v>45367.42</v>
      </c>
      <c r="I251" s="58"/>
      <c r="J251" s="58">
        <f>Worksheet!AH253-Worksheet!U253</f>
        <v>2688.4199999999983</v>
      </c>
      <c r="K251" s="11"/>
      <c r="L251" s="58">
        <f>Worksheet!AW253</f>
        <v>45286.45</v>
      </c>
      <c r="M251" s="58"/>
      <c r="N251" s="58">
        <f>Worksheet!AX253</f>
        <v>80.970000000001164</v>
      </c>
      <c r="O251" s="58"/>
      <c r="P251" s="58">
        <f>Worksheet!AY253</f>
        <v>45367.42</v>
      </c>
      <c r="Q251" s="58"/>
      <c r="R251" s="58">
        <f t="shared" si="3"/>
        <v>0</v>
      </c>
    </row>
    <row r="252" spans="1:18" x14ac:dyDescent="0.2">
      <c r="A252" s="7">
        <f>Worksheet!A254</f>
        <v>5283</v>
      </c>
      <c r="B252" s="48" t="str">
        <f>Worksheet!B254</f>
        <v>Pocahontas Area</v>
      </c>
      <c r="D252" s="56">
        <f>Worksheet!AF254</f>
        <v>40451.25</v>
      </c>
      <c r="E252" s="56"/>
      <c r="F252" s="56">
        <f>Worksheet!AG254</f>
        <v>0</v>
      </c>
      <c r="G252" s="56"/>
      <c r="H252" s="56">
        <f>Worksheet!AH254</f>
        <v>40451.25</v>
      </c>
      <c r="I252" s="56"/>
      <c r="J252" s="56">
        <f>Worksheet!AH254-Worksheet!U254</f>
        <v>1420.25</v>
      </c>
      <c r="K252" s="11"/>
      <c r="L252" s="56">
        <f>Worksheet!AW254</f>
        <v>39343.51</v>
      </c>
      <c r="M252" s="56"/>
      <c r="N252" s="56">
        <f>Worksheet!AX254</f>
        <v>1107.739999999998</v>
      </c>
      <c r="O252" s="56"/>
      <c r="P252" s="56">
        <f>Worksheet!AY254</f>
        <v>40451.25</v>
      </c>
      <c r="Q252" s="56"/>
      <c r="R252" s="56">
        <f t="shared" si="3"/>
        <v>0</v>
      </c>
    </row>
    <row r="253" spans="1:18" x14ac:dyDescent="0.2">
      <c r="A253" s="7">
        <f>Worksheet!A255</f>
        <v>5310</v>
      </c>
      <c r="B253" s="48" t="str">
        <f>Worksheet!B255</f>
        <v>Postville</v>
      </c>
      <c r="D253" s="56">
        <f>Worksheet!AF255</f>
        <v>52682.28</v>
      </c>
      <c r="E253" s="56"/>
      <c r="F253" s="56">
        <f>Worksheet!AG255</f>
        <v>0</v>
      </c>
      <c r="G253" s="56"/>
      <c r="H253" s="56">
        <f>Worksheet!AH255</f>
        <v>52682.28</v>
      </c>
      <c r="I253" s="56"/>
      <c r="J253" s="56">
        <f>Worksheet!AH255-Worksheet!U255</f>
        <v>5208.2799999999988</v>
      </c>
      <c r="K253" s="11"/>
      <c r="L253" s="56">
        <f>Worksheet!AW255</f>
        <v>46766.77</v>
      </c>
      <c r="M253" s="56"/>
      <c r="N253" s="56">
        <f>Worksheet!AX255</f>
        <v>5915.510000000002</v>
      </c>
      <c r="O253" s="56"/>
      <c r="P253" s="56">
        <f>Worksheet!AY255</f>
        <v>52682.28</v>
      </c>
      <c r="Q253" s="56"/>
      <c r="R253" s="56">
        <f t="shared" si="3"/>
        <v>0</v>
      </c>
    </row>
    <row r="254" spans="1:18" x14ac:dyDescent="0.2">
      <c r="A254" s="7">
        <f>Worksheet!A256</f>
        <v>5323</v>
      </c>
      <c r="B254" s="48" t="str">
        <f>Worksheet!B256</f>
        <v>Prairie Valley</v>
      </c>
      <c r="D254" s="56">
        <f>Worksheet!AF256</f>
        <v>37911.360000000001</v>
      </c>
      <c r="E254" s="56"/>
      <c r="F254" s="56">
        <f>Worksheet!AG256</f>
        <v>0</v>
      </c>
      <c r="G254" s="56"/>
      <c r="H254" s="56">
        <f>Worksheet!AH256</f>
        <v>37911.360000000001</v>
      </c>
      <c r="I254" s="56"/>
      <c r="J254" s="56">
        <f>Worksheet!AH256-Worksheet!U256</f>
        <v>207.36000000000058</v>
      </c>
      <c r="K254" s="11"/>
      <c r="L254" s="56">
        <f>Worksheet!AW256</f>
        <v>38131.550000000003</v>
      </c>
      <c r="M254" s="56"/>
      <c r="N254" s="56">
        <f>Worksheet!AX256</f>
        <v>0</v>
      </c>
      <c r="O254" s="56"/>
      <c r="P254" s="56">
        <f>Worksheet!AY256</f>
        <v>38131.550000000003</v>
      </c>
      <c r="Q254" s="56"/>
      <c r="R254" s="56">
        <f t="shared" si="3"/>
        <v>220.19000000000233</v>
      </c>
    </row>
    <row r="255" spans="1:18" x14ac:dyDescent="0.2">
      <c r="A255" s="7">
        <f>Worksheet!A257</f>
        <v>5328</v>
      </c>
      <c r="B255" s="48" t="str">
        <f>Worksheet!B257</f>
        <v>Prescott</v>
      </c>
      <c r="D255" s="56">
        <f>Worksheet!AF257</f>
        <v>4904.7</v>
      </c>
      <c r="E255" s="56"/>
      <c r="F255" s="56">
        <f>Worksheet!AG257</f>
        <v>0</v>
      </c>
      <c r="G255" s="56"/>
      <c r="H255" s="56">
        <f>Worksheet!AH257</f>
        <v>4904.7</v>
      </c>
      <c r="I255" s="56"/>
      <c r="J255" s="56">
        <f>Worksheet!AH257-Worksheet!U257</f>
        <v>416.69999999999982</v>
      </c>
      <c r="K255" s="11"/>
      <c r="L255" s="56">
        <f>Worksheet!AW257</f>
        <v>4312.28</v>
      </c>
      <c r="M255" s="56"/>
      <c r="N255" s="56">
        <f>Worksheet!AX257</f>
        <v>592.42000000000007</v>
      </c>
      <c r="O255" s="56"/>
      <c r="P255" s="56">
        <f>Worksheet!AY257</f>
        <v>4904.7</v>
      </c>
      <c r="Q255" s="56"/>
      <c r="R255" s="56">
        <f t="shared" si="3"/>
        <v>0</v>
      </c>
    </row>
    <row r="256" spans="1:18" x14ac:dyDescent="0.2">
      <c r="A256" s="7">
        <f>Worksheet!A258</f>
        <v>5337</v>
      </c>
      <c r="B256" s="57" t="str">
        <f>Worksheet!B258</f>
        <v>Preston</v>
      </c>
      <c r="C256" s="11"/>
      <c r="D256" s="58">
        <f>Worksheet!AF258</f>
        <v>20383.52</v>
      </c>
      <c r="E256" s="58"/>
      <c r="F256" s="58">
        <f>Worksheet!AG258</f>
        <v>0</v>
      </c>
      <c r="G256" s="58"/>
      <c r="H256" s="58">
        <f>Worksheet!AH258</f>
        <v>20383.52</v>
      </c>
      <c r="I256" s="58"/>
      <c r="J256" s="58">
        <f>Worksheet!AH258-Worksheet!U258</f>
        <v>124.52000000000044</v>
      </c>
      <c r="K256" s="11"/>
      <c r="L256" s="58">
        <f>Worksheet!AW258</f>
        <v>22837.31</v>
      </c>
      <c r="M256" s="58"/>
      <c r="N256" s="58">
        <f>Worksheet!AX258</f>
        <v>0</v>
      </c>
      <c r="O256" s="58"/>
      <c r="P256" s="58">
        <f>Worksheet!AY258</f>
        <v>22837.31</v>
      </c>
      <c r="Q256" s="58"/>
      <c r="R256" s="58">
        <f t="shared" si="3"/>
        <v>2453.7900000000009</v>
      </c>
    </row>
    <row r="257" spans="1:18" x14ac:dyDescent="0.2">
      <c r="A257" s="7">
        <f>Worksheet!A259</f>
        <v>5463</v>
      </c>
      <c r="B257" s="48" t="str">
        <f>Worksheet!B259</f>
        <v>Red Oak</v>
      </c>
      <c r="D257" s="56">
        <f>Worksheet!AF259</f>
        <v>89749.72</v>
      </c>
      <c r="E257" s="56"/>
      <c r="F257" s="56">
        <f>Worksheet!AG259</f>
        <v>0</v>
      </c>
      <c r="G257" s="56"/>
      <c r="H257" s="56">
        <f>Worksheet!AH259</f>
        <v>89749.72</v>
      </c>
      <c r="I257" s="56"/>
      <c r="J257" s="56">
        <f>Worksheet!AH259-Worksheet!U259</f>
        <v>2646.7200000000012</v>
      </c>
      <c r="K257" s="11"/>
      <c r="L257" s="56">
        <f>Worksheet!AW259</f>
        <v>88747.07</v>
      </c>
      <c r="M257" s="56"/>
      <c r="N257" s="56">
        <f>Worksheet!AX259</f>
        <v>1002.6499999999942</v>
      </c>
      <c r="O257" s="56"/>
      <c r="P257" s="56">
        <f>Worksheet!AY259</f>
        <v>89749.72</v>
      </c>
      <c r="Q257" s="56"/>
      <c r="R257" s="56">
        <f t="shared" si="3"/>
        <v>0</v>
      </c>
    </row>
    <row r="258" spans="1:18" x14ac:dyDescent="0.2">
      <c r="A258" s="7">
        <f>Worksheet!A260</f>
        <v>5486</v>
      </c>
      <c r="B258" s="48" t="str">
        <f>Worksheet!B260</f>
        <v>Remsen-Union</v>
      </c>
      <c r="D258" s="56">
        <f>Worksheet!AF260</f>
        <v>20793.28</v>
      </c>
      <c r="E258" s="56"/>
      <c r="F258" s="56">
        <f>Worksheet!AG260</f>
        <v>0</v>
      </c>
      <c r="G258" s="56"/>
      <c r="H258" s="56">
        <f>Worksheet!AH260</f>
        <v>20793.28</v>
      </c>
      <c r="I258" s="56"/>
      <c r="J258" s="56">
        <f>Worksheet!AH260-Worksheet!U260</f>
        <v>1273.2799999999988</v>
      </c>
      <c r="K258" s="11"/>
      <c r="L258" s="56">
        <f>Worksheet!AW260</f>
        <v>21269.5</v>
      </c>
      <c r="M258" s="56"/>
      <c r="N258" s="56">
        <f>Worksheet!AX260</f>
        <v>0</v>
      </c>
      <c r="O258" s="56"/>
      <c r="P258" s="56">
        <f>Worksheet!AY260</f>
        <v>21269.5</v>
      </c>
      <c r="Q258" s="56"/>
      <c r="R258" s="56">
        <f t="shared" si="3"/>
        <v>476.22000000000116</v>
      </c>
    </row>
    <row r="259" spans="1:18" x14ac:dyDescent="0.2">
      <c r="A259" s="7">
        <f>Worksheet!A261</f>
        <v>5508</v>
      </c>
      <c r="B259" s="48" t="str">
        <f>Worksheet!B261</f>
        <v>Riceville</v>
      </c>
      <c r="D259" s="56">
        <f>Worksheet!AF261</f>
        <v>17393.939999999999</v>
      </c>
      <c r="E259" s="56"/>
      <c r="F259" s="56">
        <f>Worksheet!AG261</f>
        <v>0</v>
      </c>
      <c r="G259" s="56"/>
      <c r="H259" s="56">
        <f>Worksheet!AH261</f>
        <v>17393.939999999999</v>
      </c>
      <c r="I259" s="56"/>
      <c r="J259" s="56">
        <f>Worksheet!AH261-Worksheet!U261</f>
        <v>1599.9399999999987</v>
      </c>
      <c r="K259" s="11"/>
      <c r="L259" s="56">
        <f>Worksheet!AW261</f>
        <v>15350.1</v>
      </c>
      <c r="M259" s="56"/>
      <c r="N259" s="56">
        <f>Worksheet!AX261</f>
        <v>2043.8399999999983</v>
      </c>
      <c r="O259" s="56"/>
      <c r="P259" s="56">
        <f>Worksheet!AY261</f>
        <v>17393.939999999999</v>
      </c>
      <c r="Q259" s="56"/>
      <c r="R259" s="56">
        <f t="shared" si="3"/>
        <v>0</v>
      </c>
    </row>
    <row r="260" spans="1:18" x14ac:dyDescent="0.2">
      <c r="A260" s="7">
        <f>Worksheet!A262</f>
        <v>1975</v>
      </c>
      <c r="B260" s="48" t="str">
        <f>Worksheet!B262</f>
        <v>River Valley</v>
      </c>
      <c r="D260" s="56">
        <f>Worksheet!AF262</f>
        <v>30352.7</v>
      </c>
      <c r="E260" s="56"/>
      <c r="F260" s="56">
        <f>Worksheet!AG262</f>
        <v>0</v>
      </c>
      <c r="G260" s="56"/>
      <c r="H260" s="56">
        <f>Worksheet!AH262</f>
        <v>30352.7</v>
      </c>
      <c r="I260" s="56"/>
      <c r="J260" s="56">
        <f>Worksheet!AH262-Worksheet!U262</f>
        <v>1014.7000000000007</v>
      </c>
      <c r="K260" s="11"/>
      <c r="L260" s="56">
        <f>Worksheet!AW262</f>
        <v>29693.37</v>
      </c>
      <c r="M260" s="56"/>
      <c r="N260" s="56">
        <f>Worksheet!AX262</f>
        <v>659.33000000000175</v>
      </c>
      <c r="O260" s="56"/>
      <c r="P260" s="56">
        <f>Worksheet!AY262</f>
        <v>30352.7</v>
      </c>
      <c r="Q260" s="56"/>
      <c r="R260" s="56">
        <f t="shared" si="3"/>
        <v>0</v>
      </c>
    </row>
    <row r="261" spans="1:18" x14ac:dyDescent="0.2">
      <c r="A261" s="7">
        <f>Worksheet!A263</f>
        <v>4824</v>
      </c>
      <c r="B261" s="57" t="str">
        <f>Worksheet!B263</f>
        <v>Riverside</v>
      </c>
      <c r="C261" s="11"/>
      <c r="D261" s="58">
        <f>Worksheet!AF263</f>
        <v>36676.949999999997</v>
      </c>
      <c r="E261" s="58"/>
      <c r="F261" s="58">
        <f>Worksheet!AG263</f>
        <v>0</v>
      </c>
      <c r="G261" s="58"/>
      <c r="H261" s="58">
        <f>Worksheet!AH263</f>
        <v>36676.949999999997</v>
      </c>
      <c r="I261" s="58"/>
      <c r="J261" s="58">
        <f>Worksheet!AH263-Worksheet!U263</f>
        <v>1627.9499999999971</v>
      </c>
      <c r="K261" s="11"/>
      <c r="L261" s="58">
        <f>Worksheet!AW263</f>
        <v>39017.46</v>
      </c>
      <c r="M261" s="58"/>
      <c r="N261" s="58">
        <f>Worksheet!AX263</f>
        <v>0</v>
      </c>
      <c r="O261" s="58"/>
      <c r="P261" s="58">
        <f>Worksheet!AY263</f>
        <v>39017.46</v>
      </c>
      <c r="Q261" s="58"/>
      <c r="R261" s="58">
        <f t="shared" si="3"/>
        <v>2340.510000000002</v>
      </c>
    </row>
    <row r="262" spans="1:18" x14ac:dyDescent="0.2">
      <c r="A262" s="7">
        <f>Worksheet!A264</f>
        <v>5607</v>
      </c>
      <c r="B262" s="48" t="str">
        <f>Worksheet!B264</f>
        <v>Rock Valley</v>
      </c>
      <c r="D262" s="56">
        <f>Worksheet!AF264</f>
        <v>53363.9</v>
      </c>
      <c r="E262" s="56"/>
      <c r="F262" s="56">
        <f>Worksheet!AG264</f>
        <v>0</v>
      </c>
      <c r="G262" s="56"/>
      <c r="H262" s="56">
        <f>Worksheet!AH264</f>
        <v>53363.9</v>
      </c>
      <c r="I262" s="56"/>
      <c r="J262" s="56">
        <f>Worksheet!AH264-Worksheet!U264</f>
        <v>3651.9000000000015</v>
      </c>
      <c r="K262" s="11"/>
      <c r="L262" s="56">
        <f>Worksheet!AW264</f>
        <v>59869.599999999999</v>
      </c>
      <c r="M262" s="56"/>
      <c r="N262" s="56">
        <f>Worksheet!AX264</f>
        <v>0</v>
      </c>
      <c r="O262" s="56"/>
      <c r="P262" s="56">
        <f>Worksheet!AY264</f>
        <v>59869.599999999999</v>
      </c>
      <c r="Q262" s="56"/>
      <c r="R262" s="56">
        <f t="shared" si="3"/>
        <v>6505.6999999999971</v>
      </c>
    </row>
    <row r="263" spans="1:18" x14ac:dyDescent="0.2">
      <c r="A263" s="7">
        <f>Worksheet!A265</f>
        <v>5625</v>
      </c>
      <c r="B263" s="48" t="str">
        <f>Worksheet!B265</f>
        <v>Rockwell City-Lytton</v>
      </c>
      <c r="D263" s="56">
        <f>Worksheet!AF265</f>
        <v>32574.9</v>
      </c>
      <c r="E263" s="56"/>
      <c r="F263" s="56">
        <f>Worksheet!AG265</f>
        <v>0</v>
      </c>
      <c r="G263" s="56"/>
      <c r="H263" s="56">
        <f>Worksheet!AH265</f>
        <v>32574.9</v>
      </c>
      <c r="I263" s="56"/>
      <c r="J263" s="56">
        <f>Worksheet!AH265-Worksheet!U265</f>
        <v>1542.9000000000015</v>
      </c>
      <c r="K263" s="11"/>
      <c r="L263" s="56">
        <f>Worksheet!AW265</f>
        <v>31859.17</v>
      </c>
      <c r="M263" s="56"/>
      <c r="N263" s="56">
        <f>Worksheet!AX265</f>
        <v>715.7300000000032</v>
      </c>
      <c r="O263" s="56"/>
      <c r="P263" s="56">
        <f>Worksheet!AY265</f>
        <v>32574.9</v>
      </c>
      <c r="Q263" s="56"/>
      <c r="R263" s="56">
        <f t="shared" ref="R263:R326" si="4">P263-H263</f>
        <v>0</v>
      </c>
    </row>
    <row r="264" spans="1:18" x14ac:dyDescent="0.2">
      <c r="A264" s="7">
        <f>Worksheet!A266</f>
        <v>5643</v>
      </c>
      <c r="B264" s="48" t="str">
        <f>Worksheet!B266</f>
        <v>Roland-Story</v>
      </c>
      <c r="D264" s="56">
        <f>Worksheet!AF266</f>
        <v>57539.46</v>
      </c>
      <c r="E264" s="56"/>
      <c r="F264" s="56">
        <f>Worksheet!AG266</f>
        <v>0</v>
      </c>
      <c r="G264" s="56"/>
      <c r="H264" s="56">
        <f>Worksheet!AH266</f>
        <v>57539.46</v>
      </c>
      <c r="I264" s="56"/>
      <c r="J264" s="56">
        <f>Worksheet!AH266-Worksheet!U266</f>
        <v>3655.4599999999991</v>
      </c>
      <c r="K264" s="11"/>
      <c r="L264" s="56">
        <f>Worksheet!AW266</f>
        <v>58310.59</v>
      </c>
      <c r="M264" s="56"/>
      <c r="N264" s="56">
        <f>Worksheet!AX266</f>
        <v>0</v>
      </c>
      <c r="O264" s="56"/>
      <c r="P264" s="56">
        <f>Worksheet!AY266</f>
        <v>58310.59</v>
      </c>
      <c r="Q264" s="56"/>
      <c r="R264" s="56">
        <f t="shared" si="4"/>
        <v>771.12999999999738</v>
      </c>
    </row>
    <row r="265" spans="1:18" x14ac:dyDescent="0.2">
      <c r="A265" s="7">
        <f>Worksheet!A267</f>
        <v>5697</v>
      </c>
      <c r="B265" s="48" t="str">
        <f>Worksheet!B267</f>
        <v>Rudd-Rockford-Marble Rk</v>
      </c>
      <c r="D265" s="56">
        <f>Worksheet!AF267</f>
        <v>27778.36</v>
      </c>
      <c r="E265" s="56"/>
      <c r="F265" s="56">
        <f>Worksheet!AG267</f>
        <v>0</v>
      </c>
      <c r="G265" s="56"/>
      <c r="H265" s="56">
        <f>Worksheet!AH267</f>
        <v>27778.36</v>
      </c>
      <c r="I265" s="56"/>
      <c r="J265" s="56">
        <f>Worksheet!AH267-Worksheet!U267</f>
        <v>1648.3600000000006</v>
      </c>
      <c r="K265" s="11"/>
      <c r="L265" s="56">
        <f>Worksheet!AW267</f>
        <v>23776.95</v>
      </c>
      <c r="M265" s="56"/>
      <c r="N265" s="56">
        <f>Worksheet!AX267</f>
        <v>4001.41</v>
      </c>
      <c r="O265" s="56"/>
      <c r="P265" s="56">
        <f>Worksheet!AY267</f>
        <v>27778.36</v>
      </c>
      <c r="Q265" s="56"/>
      <c r="R265" s="56">
        <f t="shared" si="4"/>
        <v>0</v>
      </c>
    </row>
    <row r="266" spans="1:18" x14ac:dyDescent="0.2">
      <c r="A266" s="7">
        <f>Worksheet!A268</f>
        <v>5724</v>
      </c>
      <c r="B266" s="57" t="str">
        <f>Worksheet!B268</f>
        <v>Ruthven-Ayrshire</v>
      </c>
      <c r="C266" s="11"/>
      <c r="D266" s="58">
        <f>Worksheet!AF268</f>
        <v>17531.400000000001</v>
      </c>
      <c r="E266" s="58"/>
      <c r="F266" s="58">
        <f>Worksheet!AG268</f>
        <v>0</v>
      </c>
      <c r="G266" s="58"/>
      <c r="H266" s="58">
        <f>Worksheet!AH268</f>
        <v>17531.400000000001</v>
      </c>
      <c r="I266" s="58"/>
      <c r="J266" s="58">
        <f>Worksheet!AH268-Worksheet!U268</f>
        <v>206.40000000000146</v>
      </c>
      <c r="K266" s="11"/>
      <c r="L266" s="58">
        <f>Worksheet!AW268</f>
        <v>19103.29</v>
      </c>
      <c r="M266" s="58"/>
      <c r="N266" s="58">
        <f>Worksheet!AX268</f>
        <v>0</v>
      </c>
      <c r="O266" s="58"/>
      <c r="P266" s="58">
        <f>Worksheet!AY268</f>
        <v>19103.29</v>
      </c>
      <c r="Q266" s="58"/>
      <c r="R266" s="58">
        <f t="shared" si="4"/>
        <v>1571.8899999999994</v>
      </c>
    </row>
    <row r="267" spans="1:18" x14ac:dyDescent="0.2">
      <c r="A267" s="7">
        <f>Worksheet!A269</f>
        <v>5805</v>
      </c>
      <c r="B267" s="48" t="str">
        <f>Worksheet!B269</f>
        <v>Saydel</v>
      </c>
      <c r="D267" s="56">
        <f>Worksheet!AF269</f>
        <v>89873.78</v>
      </c>
      <c r="E267" s="56"/>
      <c r="F267" s="56">
        <f>Worksheet!AG269</f>
        <v>0</v>
      </c>
      <c r="G267" s="56"/>
      <c r="H267" s="56">
        <f>Worksheet!AH269</f>
        <v>89873.78</v>
      </c>
      <c r="I267" s="56"/>
      <c r="J267" s="56">
        <f>Worksheet!AH269-Worksheet!U269</f>
        <v>3084.7799999999988</v>
      </c>
      <c r="K267" s="11"/>
      <c r="L267" s="56">
        <f>Worksheet!AW269</f>
        <v>93057.74</v>
      </c>
      <c r="M267" s="56"/>
      <c r="N267" s="56">
        <f>Worksheet!AX269</f>
        <v>0</v>
      </c>
      <c r="O267" s="56"/>
      <c r="P267" s="56">
        <f>Worksheet!AY269</f>
        <v>93057.74</v>
      </c>
      <c r="Q267" s="56"/>
      <c r="R267" s="56">
        <f t="shared" si="4"/>
        <v>3183.9600000000064</v>
      </c>
    </row>
    <row r="268" spans="1:18" x14ac:dyDescent="0.2">
      <c r="A268" s="7">
        <f>Worksheet!A270</f>
        <v>5823</v>
      </c>
      <c r="B268" s="48" t="str">
        <f>Worksheet!B270</f>
        <v>Schaller-Crestland</v>
      </c>
      <c r="D268" s="56">
        <f>Worksheet!AF270</f>
        <v>21021.26</v>
      </c>
      <c r="E268" s="56"/>
      <c r="F268" s="56">
        <f>Worksheet!AG270</f>
        <v>0</v>
      </c>
      <c r="G268" s="56"/>
      <c r="H268" s="56">
        <f>Worksheet!AH270</f>
        <v>21021.26</v>
      </c>
      <c r="I268" s="56"/>
      <c r="J268" s="56">
        <f>Worksheet!AH270-Worksheet!U270</f>
        <v>1381.2599999999984</v>
      </c>
      <c r="K268" s="11"/>
      <c r="L268" s="56">
        <f>Worksheet!AW270</f>
        <v>21010.2</v>
      </c>
      <c r="M268" s="56"/>
      <c r="N268" s="56">
        <f>Worksheet!AX270</f>
        <v>11.059999999997672</v>
      </c>
      <c r="O268" s="56"/>
      <c r="P268" s="56">
        <f>Worksheet!AY270</f>
        <v>21021.26</v>
      </c>
      <c r="Q268" s="56"/>
      <c r="R268" s="56">
        <f t="shared" si="4"/>
        <v>0</v>
      </c>
    </row>
    <row r="269" spans="1:18" x14ac:dyDescent="0.2">
      <c r="A269" s="7">
        <f>Worksheet!A271</f>
        <v>5832</v>
      </c>
      <c r="B269" s="48" t="str">
        <f>Worksheet!B271</f>
        <v>Schleswig</v>
      </c>
      <c r="D269" s="56">
        <f>Worksheet!AF271</f>
        <v>16840.419999999998</v>
      </c>
      <c r="E269" s="56"/>
      <c r="F269" s="56">
        <f>Worksheet!AG271</f>
        <v>0</v>
      </c>
      <c r="G269" s="56"/>
      <c r="H269" s="56">
        <f>Worksheet!AH271</f>
        <v>16840.419999999998</v>
      </c>
      <c r="I269" s="56"/>
      <c r="J269" s="56">
        <f>Worksheet!AH271-Worksheet!U271</f>
        <v>284.41999999999825</v>
      </c>
      <c r="K269" s="11"/>
      <c r="L269" s="56">
        <f>Worksheet!AW271</f>
        <v>19016.169999999998</v>
      </c>
      <c r="M269" s="56"/>
      <c r="N269" s="56">
        <f>Worksheet!AX271</f>
        <v>0</v>
      </c>
      <c r="O269" s="56"/>
      <c r="P269" s="56">
        <f>Worksheet!AY271</f>
        <v>19016.169999999998</v>
      </c>
      <c r="Q269" s="56"/>
      <c r="R269" s="56">
        <f t="shared" si="4"/>
        <v>2175.75</v>
      </c>
    </row>
    <row r="270" spans="1:18" x14ac:dyDescent="0.2">
      <c r="A270" s="7">
        <f>Worksheet!A272</f>
        <v>5868</v>
      </c>
      <c r="B270" s="48" t="str">
        <f>Worksheet!B272</f>
        <v>Sentral</v>
      </c>
      <c r="D270" s="56">
        <f>Worksheet!AF272</f>
        <v>13339.98</v>
      </c>
      <c r="E270" s="56"/>
      <c r="F270" s="56">
        <f>Worksheet!AG272</f>
        <v>150.02000000000044</v>
      </c>
      <c r="G270" s="56"/>
      <c r="H270" s="56">
        <f>Worksheet!AH272</f>
        <v>13490</v>
      </c>
      <c r="I270" s="56"/>
      <c r="J270" s="56">
        <f>Worksheet!AH272-Worksheet!U272</f>
        <v>0</v>
      </c>
      <c r="K270" s="11"/>
      <c r="L270" s="56">
        <f>Worksheet!AW272</f>
        <v>12403.04</v>
      </c>
      <c r="M270" s="56"/>
      <c r="N270" s="56">
        <f>Worksheet!AX272</f>
        <v>936.93999999999869</v>
      </c>
      <c r="O270" s="56"/>
      <c r="P270" s="56">
        <f>Worksheet!AY272</f>
        <v>13339.98</v>
      </c>
      <c r="Q270" s="56"/>
      <c r="R270" s="56">
        <f t="shared" si="4"/>
        <v>-150.02000000000044</v>
      </c>
    </row>
    <row r="271" spans="1:18" x14ac:dyDescent="0.2">
      <c r="A271" s="7">
        <f>Worksheet!A273</f>
        <v>5877</v>
      </c>
      <c r="B271" s="57" t="str">
        <f>Worksheet!B273</f>
        <v>Sergeant Bluff-Luton</v>
      </c>
      <c r="C271" s="11"/>
      <c r="D271" s="58">
        <f>Worksheet!AF273</f>
        <v>86026.17</v>
      </c>
      <c r="E271" s="58"/>
      <c r="F271" s="58">
        <f>Worksheet!AG273</f>
        <v>0</v>
      </c>
      <c r="G271" s="58"/>
      <c r="H271" s="58">
        <f>Worksheet!AH273</f>
        <v>86026.17</v>
      </c>
      <c r="I271" s="58"/>
      <c r="J271" s="58">
        <f>Worksheet!AH273-Worksheet!U273</f>
        <v>3646.1699999999983</v>
      </c>
      <c r="K271" s="11"/>
      <c r="L271" s="58">
        <f>Worksheet!AW273</f>
        <v>89663.58</v>
      </c>
      <c r="M271" s="58"/>
      <c r="N271" s="58">
        <f>Worksheet!AX273</f>
        <v>0</v>
      </c>
      <c r="O271" s="58"/>
      <c r="P271" s="58">
        <f>Worksheet!AY273</f>
        <v>89663.58</v>
      </c>
      <c r="Q271" s="58"/>
      <c r="R271" s="58">
        <f t="shared" si="4"/>
        <v>3637.4100000000035</v>
      </c>
    </row>
    <row r="272" spans="1:18" x14ac:dyDescent="0.2">
      <c r="A272" s="7">
        <f>Worksheet!A274</f>
        <v>5895</v>
      </c>
      <c r="B272" s="48" t="str">
        <f>Worksheet!B274</f>
        <v>Seymour</v>
      </c>
      <c r="D272" s="56">
        <f>Worksheet!AF274</f>
        <v>17904.71</v>
      </c>
      <c r="E272" s="56"/>
      <c r="F272" s="56">
        <f>Worksheet!AG274</f>
        <v>0</v>
      </c>
      <c r="G272" s="56"/>
      <c r="H272" s="56">
        <f>Worksheet!AH274</f>
        <v>17904.71</v>
      </c>
      <c r="I272" s="56"/>
      <c r="J272" s="56">
        <f>Worksheet!AH274-Worksheet!U274</f>
        <v>568.70999999999913</v>
      </c>
      <c r="K272" s="11"/>
      <c r="L272" s="56">
        <f>Worksheet!AW274</f>
        <v>17015.36</v>
      </c>
      <c r="M272" s="56"/>
      <c r="N272" s="56">
        <f>Worksheet!AX274</f>
        <v>889.34999999999854</v>
      </c>
      <c r="O272" s="56"/>
      <c r="P272" s="56">
        <f>Worksheet!AY274</f>
        <v>17904.71</v>
      </c>
      <c r="Q272" s="56"/>
      <c r="R272" s="56">
        <f t="shared" si="4"/>
        <v>0</v>
      </c>
    </row>
    <row r="273" spans="1:18" x14ac:dyDescent="0.2">
      <c r="A273" s="7">
        <f>Worksheet!A275</f>
        <v>5949</v>
      </c>
      <c r="B273" s="48" t="str">
        <f>Worksheet!B275</f>
        <v>Sheldon</v>
      </c>
      <c r="D273" s="56">
        <f>Worksheet!AF275</f>
        <v>63034.19</v>
      </c>
      <c r="E273" s="56"/>
      <c r="F273" s="56">
        <f>Worksheet!AG275</f>
        <v>0</v>
      </c>
      <c r="G273" s="56"/>
      <c r="H273" s="56">
        <f>Worksheet!AH275</f>
        <v>63034.19</v>
      </c>
      <c r="I273" s="56"/>
      <c r="J273" s="56">
        <f>Worksheet!AH275-Worksheet!U275</f>
        <v>2924.1900000000023</v>
      </c>
      <c r="K273" s="11"/>
      <c r="L273" s="56">
        <f>Worksheet!AW275</f>
        <v>64657.04</v>
      </c>
      <c r="M273" s="56"/>
      <c r="N273" s="56">
        <f>Worksheet!AX275</f>
        <v>0</v>
      </c>
      <c r="O273" s="56"/>
      <c r="P273" s="56">
        <f>Worksheet!AY275</f>
        <v>64657.04</v>
      </c>
      <c r="Q273" s="56"/>
      <c r="R273" s="56">
        <f t="shared" si="4"/>
        <v>1622.8499999999985</v>
      </c>
    </row>
    <row r="274" spans="1:18" x14ac:dyDescent="0.2">
      <c r="A274" s="7">
        <f>Worksheet!A276</f>
        <v>5976</v>
      </c>
      <c r="B274" s="48" t="str">
        <f>Worksheet!B276</f>
        <v>Shenandoah</v>
      </c>
      <c r="D274" s="56">
        <f>Worksheet!AF276</f>
        <v>71467.3</v>
      </c>
      <c r="E274" s="56"/>
      <c r="F274" s="56">
        <f>Worksheet!AG276</f>
        <v>0</v>
      </c>
      <c r="G274" s="56"/>
      <c r="H274" s="56">
        <f>Worksheet!AH276</f>
        <v>71467.3</v>
      </c>
      <c r="I274" s="56"/>
      <c r="J274" s="56">
        <f>Worksheet!AH276-Worksheet!U276</f>
        <v>2249.3000000000029</v>
      </c>
      <c r="K274" s="11"/>
      <c r="L274" s="56">
        <f>Worksheet!AW276</f>
        <v>73015.179999999993</v>
      </c>
      <c r="M274" s="56"/>
      <c r="N274" s="56">
        <f>Worksheet!AX276</f>
        <v>0</v>
      </c>
      <c r="O274" s="56"/>
      <c r="P274" s="56">
        <f>Worksheet!AY276</f>
        <v>73015.179999999993</v>
      </c>
      <c r="Q274" s="56"/>
      <c r="R274" s="56">
        <f t="shared" si="4"/>
        <v>1547.8799999999901</v>
      </c>
    </row>
    <row r="275" spans="1:18" x14ac:dyDescent="0.2">
      <c r="A275" s="7">
        <f>Worksheet!A277</f>
        <v>5994</v>
      </c>
      <c r="B275" s="48" t="str">
        <f>Worksheet!B277</f>
        <v>Sibley-Ocheyedan</v>
      </c>
      <c r="D275" s="56">
        <f>Worksheet!AF277</f>
        <v>49662.93</v>
      </c>
      <c r="E275" s="56"/>
      <c r="F275" s="56">
        <f>Worksheet!AG277</f>
        <v>0</v>
      </c>
      <c r="G275" s="56"/>
      <c r="H275" s="56">
        <f>Worksheet!AH277</f>
        <v>49662.93</v>
      </c>
      <c r="I275" s="56"/>
      <c r="J275" s="56">
        <f>Worksheet!AH277-Worksheet!U277</f>
        <v>3442.9300000000003</v>
      </c>
      <c r="K275" s="11"/>
      <c r="L275" s="56">
        <f>Worksheet!AW277</f>
        <v>48329.15</v>
      </c>
      <c r="M275" s="56"/>
      <c r="N275" s="56">
        <f>Worksheet!AX277</f>
        <v>1333.7799999999988</v>
      </c>
      <c r="O275" s="56"/>
      <c r="P275" s="56">
        <f>Worksheet!AY277</f>
        <v>49662.93</v>
      </c>
      <c r="Q275" s="56"/>
      <c r="R275" s="56">
        <f t="shared" si="4"/>
        <v>0</v>
      </c>
    </row>
    <row r="276" spans="1:18" x14ac:dyDescent="0.2">
      <c r="A276" s="7">
        <f>Worksheet!A278</f>
        <v>6003</v>
      </c>
      <c r="B276" s="57" t="str">
        <f>Worksheet!B278</f>
        <v>Sidney</v>
      </c>
      <c r="C276" s="11"/>
      <c r="D276" s="58">
        <f>Worksheet!AF278</f>
        <v>22207.06</v>
      </c>
      <c r="E276" s="58"/>
      <c r="F276" s="58">
        <f>Worksheet!AG278</f>
        <v>282.93999999999869</v>
      </c>
      <c r="G276" s="58"/>
      <c r="H276" s="58">
        <f>Worksheet!AH278</f>
        <v>22490</v>
      </c>
      <c r="I276" s="58"/>
      <c r="J276" s="58">
        <f>Worksheet!AH278-Worksheet!U278</f>
        <v>0</v>
      </c>
      <c r="K276" s="11"/>
      <c r="L276" s="58">
        <f>Worksheet!AW278</f>
        <v>22062.89</v>
      </c>
      <c r="M276" s="58"/>
      <c r="N276" s="58">
        <f>Worksheet!AX278</f>
        <v>144.17000000000189</v>
      </c>
      <c r="O276" s="58"/>
      <c r="P276" s="58">
        <f>Worksheet!AY278</f>
        <v>22207.06</v>
      </c>
      <c r="Q276" s="58"/>
      <c r="R276" s="58">
        <f t="shared" si="4"/>
        <v>-282.93999999999869</v>
      </c>
    </row>
    <row r="277" spans="1:18" x14ac:dyDescent="0.2">
      <c r="A277" s="7">
        <f>Worksheet!A279</f>
        <v>6012</v>
      </c>
      <c r="B277" s="48" t="str">
        <f>Worksheet!B279</f>
        <v>Sigourney</v>
      </c>
      <c r="D277" s="56">
        <f>Worksheet!AF279</f>
        <v>33125</v>
      </c>
      <c r="E277" s="56"/>
      <c r="F277" s="56">
        <f>Worksheet!AG279</f>
        <v>213</v>
      </c>
      <c r="G277" s="56"/>
      <c r="H277" s="56">
        <f>Worksheet!AH279</f>
        <v>33338</v>
      </c>
      <c r="I277" s="56"/>
      <c r="J277" s="56">
        <f>Worksheet!AH279-Worksheet!U279</f>
        <v>0</v>
      </c>
      <c r="K277" s="11"/>
      <c r="L277" s="56">
        <f>Worksheet!AW279</f>
        <v>33939.24</v>
      </c>
      <c r="M277" s="56"/>
      <c r="N277" s="56">
        <f>Worksheet!AX279</f>
        <v>0</v>
      </c>
      <c r="O277" s="56"/>
      <c r="P277" s="56">
        <f>Worksheet!AY279</f>
        <v>33939.24</v>
      </c>
      <c r="Q277" s="56"/>
      <c r="R277" s="56">
        <f t="shared" si="4"/>
        <v>601.23999999999796</v>
      </c>
    </row>
    <row r="278" spans="1:18" x14ac:dyDescent="0.2">
      <c r="A278" s="7">
        <f>Worksheet!A280</f>
        <v>6030</v>
      </c>
      <c r="B278" s="48" t="str">
        <f>Worksheet!B280</f>
        <v>Sioux Center</v>
      </c>
      <c r="D278" s="56">
        <f>Worksheet!AF280</f>
        <v>78537.17</v>
      </c>
      <c r="E278" s="56"/>
      <c r="F278" s="56">
        <f>Worksheet!AG280</f>
        <v>0</v>
      </c>
      <c r="G278" s="56"/>
      <c r="H278" s="56">
        <f>Worksheet!AH280</f>
        <v>78537.17</v>
      </c>
      <c r="I278" s="56"/>
      <c r="J278" s="56">
        <f>Worksheet!AH280-Worksheet!U280</f>
        <v>5100.1699999999983</v>
      </c>
      <c r="K278" s="11"/>
      <c r="L278" s="56">
        <f>Worksheet!AW280</f>
        <v>81374.929999999993</v>
      </c>
      <c r="M278" s="56"/>
      <c r="N278" s="56">
        <f>Worksheet!AX280</f>
        <v>0</v>
      </c>
      <c r="O278" s="56"/>
      <c r="P278" s="56">
        <f>Worksheet!AY280</f>
        <v>81374.929999999993</v>
      </c>
      <c r="Q278" s="56"/>
      <c r="R278" s="56">
        <f t="shared" si="4"/>
        <v>2837.7599999999948</v>
      </c>
    </row>
    <row r="279" spans="1:18" x14ac:dyDescent="0.2">
      <c r="A279" s="7">
        <f>Worksheet!A281</f>
        <v>6048</v>
      </c>
      <c r="B279" s="48" t="str">
        <f>Worksheet!B281</f>
        <v>Sioux Central</v>
      </c>
      <c r="D279" s="56">
        <f>Worksheet!AF281</f>
        <v>32720.36</v>
      </c>
      <c r="E279" s="56"/>
      <c r="F279" s="56">
        <f>Worksheet!AG281</f>
        <v>0</v>
      </c>
      <c r="G279" s="56"/>
      <c r="H279" s="56">
        <f>Worksheet!AH281</f>
        <v>32720.36</v>
      </c>
      <c r="I279" s="56"/>
      <c r="J279" s="56">
        <f>Worksheet!AH281-Worksheet!U281</f>
        <v>254.36000000000058</v>
      </c>
      <c r="K279" s="11"/>
      <c r="L279" s="56">
        <f>Worksheet!AW281</f>
        <v>36516.660000000003</v>
      </c>
      <c r="M279" s="56"/>
      <c r="N279" s="56">
        <f>Worksheet!AX281</f>
        <v>0</v>
      </c>
      <c r="O279" s="56"/>
      <c r="P279" s="56">
        <f>Worksheet!AY281</f>
        <v>36516.660000000003</v>
      </c>
      <c r="Q279" s="56"/>
      <c r="R279" s="56">
        <f t="shared" si="4"/>
        <v>3796.3000000000029</v>
      </c>
    </row>
    <row r="280" spans="1:18" x14ac:dyDescent="0.2">
      <c r="A280" s="7">
        <f>Worksheet!A282</f>
        <v>6039</v>
      </c>
      <c r="B280" s="48" t="str">
        <f>Worksheet!B282</f>
        <v>Sioux City</v>
      </c>
      <c r="D280" s="56">
        <f>Worksheet!AF282</f>
        <v>1099487.01</v>
      </c>
      <c r="E280" s="56"/>
      <c r="F280" s="56">
        <f>Worksheet!AG282</f>
        <v>0</v>
      </c>
      <c r="G280" s="56"/>
      <c r="H280" s="56">
        <f>Worksheet!AH282</f>
        <v>1099487.01</v>
      </c>
      <c r="I280" s="56"/>
      <c r="J280" s="56">
        <f>Worksheet!AH282-Worksheet!U282</f>
        <v>48040.010000000009</v>
      </c>
      <c r="K280" s="11"/>
      <c r="L280" s="56">
        <f>Worksheet!AW282</f>
        <v>1132159.08</v>
      </c>
      <c r="M280" s="56"/>
      <c r="N280" s="56">
        <f>Worksheet!AX282</f>
        <v>0</v>
      </c>
      <c r="O280" s="56"/>
      <c r="P280" s="56">
        <f>Worksheet!AY282</f>
        <v>1132159.08</v>
      </c>
      <c r="Q280" s="56"/>
      <c r="R280" s="56">
        <f t="shared" si="4"/>
        <v>32672.070000000065</v>
      </c>
    </row>
    <row r="281" spans="1:18" x14ac:dyDescent="0.2">
      <c r="A281" s="7">
        <f>Worksheet!A283</f>
        <v>6093</v>
      </c>
      <c r="B281" s="57" t="str">
        <f>Worksheet!B283</f>
        <v>Solon</v>
      </c>
      <c r="C281" s="11"/>
      <c r="D281" s="58">
        <f>Worksheet!AF283</f>
        <v>59394.9</v>
      </c>
      <c r="E281" s="58"/>
      <c r="F281" s="58">
        <f>Worksheet!AG283</f>
        <v>0</v>
      </c>
      <c r="G281" s="58"/>
      <c r="H281" s="58">
        <f>Worksheet!AH283</f>
        <v>59394.9</v>
      </c>
      <c r="I281" s="58"/>
      <c r="J281" s="58">
        <f>Worksheet!AH283-Worksheet!U283</f>
        <v>3499.9000000000015</v>
      </c>
      <c r="K281" s="11"/>
      <c r="L281" s="58">
        <f>Worksheet!AW283</f>
        <v>63460.5</v>
      </c>
      <c r="M281" s="58"/>
      <c r="N281" s="58">
        <f>Worksheet!AX283</f>
        <v>0</v>
      </c>
      <c r="O281" s="58"/>
      <c r="P281" s="58">
        <f>Worksheet!AY283</f>
        <v>63460.5</v>
      </c>
      <c r="Q281" s="58"/>
      <c r="R281" s="58">
        <f t="shared" si="4"/>
        <v>4065.5999999999985</v>
      </c>
    </row>
    <row r="282" spans="1:18" x14ac:dyDescent="0.2">
      <c r="A282" s="7">
        <f>Worksheet!A284</f>
        <v>6095</v>
      </c>
      <c r="B282" s="48" t="str">
        <f>Worksheet!B284</f>
        <v>South Hamilton</v>
      </c>
      <c r="D282" s="56">
        <f>Worksheet!AF284</f>
        <v>44652.27</v>
      </c>
      <c r="E282" s="56"/>
      <c r="F282" s="56">
        <f>Worksheet!AG284</f>
        <v>0</v>
      </c>
      <c r="G282" s="56"/>
      <c r="H282" s="56">
        <f>Worksheet!AH284</f>
        <v>44652.27</v>
      </c>
      <c r="I282" s="56"/>
      <c r="J282" s="56">
        <f>Worksheet!AH284-Worksheet!U284</f>
        <v>793.2699999999968</v>
      </c>
      <c r="K282" s="11"/>
      <c r="L282" s="56">
        <f>Worksheet!AW284</f>
        <v>46012.17</v>
      </c>
      <c r="M282" s="56"/>
      <c r="N282" s="56">
        <f>Worksheet!AX284</f>
        <v>0</v>
      </c>
      <c r="O282" s="56"/>
      <c r="P282" s="56">
        <f>Worksheet!AY284</f>
        <v>46012.17</v>
      </c>
      <c r="Q282" s="56"/>
      <c r="R282" s="56">
        <f t="shared" si="4"/>
        <v>1359.9000000000015</v>
      </c>
    </row>
    <row r="283" spans="1:18" x14ac:dyDescent="0.2">
      <c r="A283" s="7">
        <f>Worksheet!A285</f>
        <v>5157</v>
      </c>
      <c r="B283" s="48" t="str">
        <f>Worksheet!B285</f>
        <v>South O'Brien</v>
      </c>
      <c r="D283" s="56">
        <f>Worksheet!AF285</f>
        <v>35975.08</v>
      </c>
      <c r="E283" s="56"/>
      <c r="F283" s="56">
        <f>Worksheet!AG285</f>
        <v>0</v>
      </c>
      <c r="G283" s="56"/>
      <c r="H283" s="56">
        <f>Worksheet!AH285</f>
        <v>35975.08</v>
      </c>
      <c r="I283" s="56"/>
      <c r="J283" s="56">
        <f>Worksheet!AH285-Worksheet!U285</f>
        <v>1271.0800000000017</v>
      </c>
      <c r="K283" s="11"/>
      <c r="L283" s="56">
        <f>Worksheet!AW285</f>
        <v>37650.589999999997</v>
      </c>
      <c r="M283" s="56"/>
      <c r="N283" s="56">
        <f>Worksheet!AX285</f>
        <v>0</v>
      </c>
      <c r="O283" s="56"/>
      <c r="P283" s="56">
        <f>Worksheet!AY285</f>
        <v>37650.589999999997</v>
      </c>
      <c r="Q283" s="56"/>
      <c r="R283" s="56">
        <f t="shared" si="4"/>
        <v>1675.5099999999948</v>
      </c>
    </row>
    <row r="284" spans="1:18" x14ac:dyDescent="0.2">
      <c r="A284" s="7">
        <f>Worksheet!A286</f>
        <v>6097</v>
      </c>
      <c r="B284" s="48" t="str">
        <f>Worksheet!B286</f>
        <v>South Page</v>
      </c>
      <c r="D284" s="56">
        <f>Worksheet!AF286</f>
        <v>10954.64</v>
      </c>
      <c r="E284" s="56"/>
      <c r="F284" s="56">
        <f>Worksheet!AG286</f>
        <v>0</v>
      </c>
      <c r="G284" s="56"/>
      <c r="H284" s="56">
        <f>Worksheet!AH286</f>
        <v>10954.64</v>
      </c>
      <c r="I284" s="56"/>
      <c r="J284" s="56">
        <f>Worksheet!AH286-Worksheet!U286</f>
        <v>424.63999999999942</v>
      </c>
      <c r="K284" s="11"/>
      <c r="L284" s="56">
        <f>Worksheet!AW286</f>
        <v>10472.280000000001</v>
      </c>
      <c r="M284" s="56"/>
      <c r="N284" s="56">
        <f>Worksheet!AX286</f>
        <v>482.35999999999876</v>
      </c>
      <c r="O284" s="56"/>
      <c r="P284" s="56">
        <f>Worksheet!AY286</f>
        <v>10954.64</v>
      </c>
      <c r="Q284" s="56"/>
      <c r="R284" s="56">
        <f t="shared" si="4"/>
        <v>0</v>
      </c>
    </row>
    <row r="285" spans="1:18" x14ac:dyDescent="0.2">
      <c r="A285" s="7">
        <f>Worksheet!A287</f>
        <v>6098</v>
      </c>
      <c r="B285" s="48" t="str">
        <f>Worksheet!B287</f>
        <v>South Tama County</v>
      </c>
      <c r="D285" s="56">
        <f>Worksheet!AF287</f>
        <v>106638.28</v>
      </c>
      <c r="E285" s="56"/>
      <c r="F285" s="56">
        <f>Worksheet!AG287</f>
        <v>0</v>
      </c>
      <c r="G285" s="56"/>
      <c r="H285" s="56">
        <f>Worksheet!AH287</f>
        <v>106638.28</v>
      </c>
      <c r="I285" s="56"/>
      <c r="J285" s="56">
        <f>Worksheet!AH287-Worksheet!U287</f>
        <v>4192.2799999999988</v>
      </c>
      <c r="K285" s="11"/>
      <c r="L285" s="56">
        <f>Worksheet!AW287</f>
        <v>102169.71</v>
      </c>
      <c r="M285" s="56"/>
      <c r="N285" s="56">
        <f>Worksheet!AX287</f>
        <v>4468.5699999999924</v>
      </c>
      <c r="O285" s="56"/>
      <c r="P285" s="56">
        <f>Worksheet!AY287</f>
        <v>106638.28</v>
      </c>
      <c r="Q285" s="56"/>
      <c r="R285" s="56">
        <f t="shared" si="4"/>
        <v>0</v>
      </c>
    </row>
    <row r="286" spans="1:18" x14ac:dyDescent="0.2">
      <c r="A286" s="7">
        <f>Worksheet!A288</f>
        <v>6100</v>
      </c>
      <c r="B286" s="57" t="str">
        <f>Worksheet!B288</f>
        <v>South Winneshiek</v>
      </c>
      <c r="C286" s="11"/>
      <c r="D286" s="58">
        <f>Worksheet!AF288</f>
        <v>27070.21</v>
      </c>
      <c r="E286" s="58"/>
      <c r="F286" s="58">
        <f>Worksheet!AG288</f>
        <v>0</v>
      </c>
      <c r="G286" s="58"/>
      <c r="H286" s="58">
        <f>Worksheet!AH288</f>
        <v>27070.21</v>
      </c>
      <c r="I286" s="58"/>
      <c r="J286" s="58">
        <f>Worksheet!AH288-Worksheet!U288</f>
        <v>247.20999999999913</v>
      </c>
      <c r="K286" s="11"/>
      <c r="L286" s="58">
        <f>Worksheet!AW288</f>
        <v>28716.87</v>
      </c>
      <c r="M286" s="58"/>
      <c r="N286" s="58">
        <f>Worksheet!AX288</f>
        <v>0</v>
      </c>
      <c r="O286" s="58"/>
      <c r="P286" s="58">
        <f>Worksheet!AY288</f>
        <v>28716.87</v>
      </c>
      <c r="Q286" s="58"/>
      <c r="R286" s="58">
        <f t="shared" si="4"/>
        <v>1646.6599999999999</v>
      </c>
    </row>
    <row r="287" spans="1:18" x14ac:dyDescent="0.2">
      <c r="A287" s="7">
        <f>Worksheet!A289</f>
        <v>6101</v>
      </c>
      <c r="B287" s="48" t="str">
        <f>Worksheet!B289</f>
        <v>Southeast Polk</v>
      </c>
      <c r="D287" s="56">
        <f>Worksheet!AF289</f>
        <v>363694.95</v>
      </c>
      <c r="E287" s="56"/>
      <c r="F287" s="56">
        <f>Worksheet!AG289</f>
        <v>0</v>
      </c>
      <c r="G287" s="56"/>
      <c r="H287" s="56">
        <f>Worksheet!AH289</f>
        <v>363694.95</v>
      </c>
      <c r="I287" s="56"/>
      <c r="J287" s="56">
        <f>Worksheet!AH289-Worksheet!U289</f>
        <v>26398.950000000012</v>
      </c>
      <c r="K287" s="11"/>
      <c r="L287" s="56">
        <f>Worksheet!AW289</f>
        <v>384369.87</v>
      </c>
      <c r="M287" s="56"/>
      <c r="N287" s="56">
        <f>Worksheet!AX289</f>
        <v>0</v>
      </c>
      <c r="O287" s="56"/>
      <c r="P287" s="56">
        <f>Worksheet!AY289</f>
        <v>384369.87</v>
      </c>
      <c r="Q287" s="56"/>
      <c r="R287" s="56">
        <f t="shared" si="4"/>
        <v>20674.919999999984</v>
      </c>
    </row>
    <row r="288" spans="1:18" x14ac:dyDescent="0.2">
      <c r="A288" s="7">
        <f>Worksheet!A290</f>
        <v>6094</v>
      </c>
      <c r="B288" s="48" t="str">
        <f>Worksheet!B290</f>
        <v>Southeast Warren</v>
      </c>
      <c r="D288" s="56">
        <f>Worksheet!AF290</f>
        <v>30266.48</v>
      </c>
      <c r="E288" s="56"/>
      <c r="F288" s="56">
        <f>Worksheet!AG290</f>
        <v>0</v>
      </c>
      <c r="G288" s="56"/>
      <c r="H288" s="56">
        <f>Worksheet!AH290</f>
        <v>30266.48</v>
      </c>
      <c r="I288" s="56"/>
      <c r="J288" s="56">
        <f>Worksheet!AH290-Worksheet!U290</f>
        <v>1860.4799999999996</v>
      </c>
      <c r="K288" s="11"/>
      <c r="L288" s="56">
        <f>Worksheet!AW290</f>
        <v>31496.82</v>
      </c>
      <c r="M288" s="56"/>
      <c r="N288" s="56">
        <f>Worksheet!AX290</f>
        <v>0</v>
      </c>
      <c r="O288" s="56"/>
      <c r="P288" s="56">
        <f>Worksheet!AY290</f>
        <v>31496.82</v>
      </c>
      <c r="Q288" s="56"/>
      <c r="R288" s="56">
        <f t="shared" si="4"/>
        <v>1230.3400000000001</v>
      </c>
    </row>
    <row r="289" spans="1:18" x14ac:dyDescent="0.2">
      <c r="A289" s="7">
        <f>Worksheet!A291</f>
        <v>6096</v>
      </c>
      <c r="B289" s="48" t="str">
        <f>Worksheet!B291</f>
        <v>Southeast Webster Grand</v>
      </c>
      <c r="D289" s="56">
        <f>Worksheet!AF291</f>
        <v>38328.79</v>
      </c>
      <c r="E289" s="56"/>
      <c r="F289" s="56">
        <f>Worksheet!AG291</f>
        <v>0</v>
      </c>
      <c r="G289" s="56"/>
      <c r="H289" s="56">
        <f>Worksheet!AH291</f>
        <v>38328.79</v>
      </c>
      <c r="I289" s="56"/>
      <c r="J289" s="56">
        <f>Worksheet!AH291-Worksheet!U291</f>
        <v>277.79000000000087</v>
      </c>
      <c r="K289" s="11"/>
      <c r="L289" s="56">
        <f>Worksheet!AW291</f>
        <v>37923.480000000003</v>
      </c>
      <c r="M289" s="56"/>
      <c r="N289" s="56">
        <f>Worksheet!AX291</f>
        <v>405.30999999999767</v>
      </c>
      <c r="O289" s="56"/>
      <c r="P289" s="56">
        <f>Worksheet!AY291</f>
        <v>38328.79</v>
      </c>
      <c r="Q289" s="56"/>
      <c r="R289" s="56">
        <f t="shared" si="4"/>
        <v>0</v>
      </c>
    </row>
    <row r="290" spans="1:18" x14ac:dyDescent="0.2">
      <c r="A290" s="7">
        <f>Worksheet!A292</f>
        <v>3411</v>
      </c>
      <c r="B290" s="48" t="str">
        <f>Worksheet!B292</f>
        <v>Southern Cal</v>
      </c>
      <c r="D290" s="56">
        <f>Worksheet!AF292</f>
        <v>27901.14</v>
      </c>
      <c r="E290" s="56"/>
      <c r="F290" s="56">
        <f>Worksheet!AG292</f>
        <v>509.86000000000058</v>
      </c>
      <c r="G290" s="56"/>
      <c r="H290" s="56">
        <f>Worksheet!AH292</f>
        <v>28411</v>
      </c>
      <c r="I290" s="56"/>
      <c r="J290" s="56">
        <f>Worksheet!AH292-Worksheet!U292</f>
        <v>0</v>
      </c>
      <c r="K290" s="11"/>
      <c r="L290" s="56">
        <f>Worksheet!AW292</f>
        <v>29523.17</v>
      </c>
      <c r="M290" s="56"/>
      <c r="N290" s="56">
        <f>Worksheet!AX292</f>
        <v>0</v>
      </c>
      <c r="O290" s="56"/>
      <c r="P290" s="56">
        <f>Worksheet!AY292</f>
        <v>29523.17</v>
      </c>
      <c r="Q290" s="56"/>
      <c r="R290" s="56">
        <f t="shared" si="4"/>
        <v>1112.1699999999983</v>
      </c>
    </row>
    <row r="291" spans="1:18" x14ac:dyDescent="0.2">
      <c r="A291" s="7">
        <f>Worksheet!A293</f>
        <v>6102</v>
      </c>
      <c r="B291" s="57" t="str">
        <f>Worksheet!B293</f>
        <v>Spencer</v>
      </c>
      <c r="C291" s="11"/>
      <c r="D291" s="58">
        <f>Worksheet!AF293</f>
        <v>124233.62</v>
      </c>
      <c r="E291" s="58"/>
      <c r="F291" s="58">
        <f>Worksheet!AG293</f>
        <v>0</v>
      </c>
      <c r="G291" s="58"/>
      <c r="H291" s="58">
        <f>Worksheet!AH293</f>
        <v>124233.62</v>
      </c>
      <c r="I291" s="58"/>
      <c r="J291" s="58">
        <f>Worksheet!AH293-Worksheet!U293</f>
        <v>5990.6199999999953</v>
      </c>
      <c r="K291" s="11"/>
      <c r="L291" s="58">
        <f>Worksheet!AW293</f>
        <v>130062.36</v>
      </c>
      <c r="M291" s="58"/>
      <c r="N291" s="58">
        <f>Worksheet!AX293</f>
        <v>0</v>
      </c>
      <c r="O291" s="58"/>
      <c r="P291" s="58">
        <f>Worksheet!AY293</f>
        <v>130062.36</v>
      </c>
      <c r="Q291" s="58"/>
      <c r="R291" s="58">
        <f t="shared" si="4"/>
        <v>5828.7400000000052</v>
      </c>
    </row>
    <row r="292" spans="1:18" x14ac:dyDescent="0.2">
      <c r="A292" s="7">
        <f>Worksheet!A294</f>
        <v>6120</v>
      </c>
      <c r="B292" s="48" t="str">
        <f>Worksheet!B294</f>
        <v>Spirit Lake</v>
      </c>
      <c r="D292" s="56">
        <f>Worksheet!AF294</f>
        <v>70994.69</v>
      </c>
      <c r="E292" s="56"/>
      <c r="F292" s="56">
        <f>Worksheet!AG294</f>
        <v>0</v>
      </c>
      <c r="G292" s="56"/>
      <c r="H292" s="56">
        <f>Worksheet!AH294</f>
        <v>70994.69</v>
      </c>
      <c r="I292" s="56"/>
      <c r="J292" s="56">
        <f>Worksheet!AH294-Worksheet!U294</f>
        <v>1163.6900000000023</v>
      </c>
      <c r="K292" s="11"/>
      <c r="L292" s="56">
        <f>Worksheet!AW294</f>
        <v>77401.16</v>
      </c>
      <c r="M292" s="56"/>
      <c r="N292" s="56">
        <f>Worksheet!AX294</f>
        <v>0</v>
      </c>
      <c r="O292" s="56"/>
      <c r="P292" s="56">
        <f>Worksheet!AY294</f>
        <v>77401.16</v>
      </c>
      <c r="Q292" s="56"/>
      <c r="R292" s="56">
        <f t="shared" si="4"/>
        <v>6406.4700000000012</v>
      </c>
    </row>
    <row r="293" spans="1:18" x14ac:dyDescent="0.2">
      <c r="A293" s="7">
        <f>Worksheet!A295</f>
        <v>6138</v>
      </c>
      <c r="B293" s="48" t="str">
        <f>Worksheet!B295</f>
        <v>Springville</v>
      </c>
      <c r="D293" s="56">
        <f>Worksheet!AF295</f>
        <v>18899.009999999998</v>
      </c>
      <c r="E293" s="56"/>
      <c r="F293" s="56">
        <f>Worksheet!AG295</f>
        <v>0</v>
      </c>
      <c r="G293" s="56"/>
      <c r="H293" s="56">
        <f>Worksheet!AH295</f>
        <v>18899.009999999998</v>
      </c>
      <c r="I293" s="56"/>
      <c r="J293" s="56">
        <f>Worksheet!AH295-Worksheet!U295</f>
        <v>486.0099999999984</v>
      </c>
      <c r="K293" s="11"/>
      <c r="L293" s="56">
        <f>Worksheet!AW295</f>
        <v>19348.62</v>
      </c>
      <c r="M293" s="56"/>
      <c r="N293" s="56">
        <f>Worksheet!AX295</f>
        <v>0</v>
      </c>
      <c r="O293" s="56"/>
      <c r="P293" s="56">
        <f>Worksheet!AY295</f>
        <v>19348.62</v>
      </c>
      <c r="Q293" s="56"/>
      <c r="R293" s="56">
        <f t="shared" si="4"/>
        <v>449.61000000000058</v>
      </c>
    </row>
    <row r="294" spans="1:18" x14ac:dyDescent="0.2">
      <c r="A294" s="7">
        <f>Worksheet!A296</f>
        <v>5751</v>
      </c>
      <c r="B294" s="48" t="str">
        <f>Worksheet!B296</f>
        <v>St Ansgar</v>
      </c>
      <c r="D294" s="56">
        <f>Worksheet!AF296</f>
        <v>37365</v>
      </c>
      <c r="E294" s="56"/>
      <c r="F294" s="56">
        <f>Worksheet!AG296</f>
        <v>0</v>
      </c>
      <c r="G294" s="56"/>
      <c r="H294" s="56">
        <f>Worksheet!AH296</f>
        <v>37365</v>
      </c>
      <c r="I294" s="56"/>
      <c r="J294" s="56">
        <f>Worksheet!AH296-Worksheet!U296</f>
        <v>2199</v>
      </c>
      <c r="K294" s="11"/>
      <c r="L294" s="56">
        <f>Worksheet!AW296</f>
        <v>36914.019999999997</v>
      </c>
      <c r="M294" s="56"/>
      <c r="N294" s="56">
        <f>Worksheet!AX296</f>
        <v>450.9800000000032</v>
      </c>
      <c r="O294" s="56"/>
      <c r="P294" s="56">
        <f>Worksheet!AY296</f>
        <v>37365</v>
      </c>
      <c r="Q294" s="56"/>
      <c r="R294" s="56">
        <f t="shared" si="4"/>
        <v>0</v>
      </c>
    </row>
    <row r="295" spans="1:18" x14ac:dyDescent="0.2">
      <c r="A295" s="7">
        <f>Worksheet!A297</f>
        <v>6165</v>
      </c>
      <c r="B295" s="48" t="str">
        <f>Worksheet!B297</f>
        <v>Stanton</v>
      </c>
      <c r="D295" s="56">
        <f>Worksheet!AF297</f>
        <v>11258.52</v>
      </c>
      <c r="E295" s="56"/>
      <c r="F295" s="56">
        <f>Worksheet!AG297</f>
        <v>0</v>
      </c>
      <c r="G295" s="56"/>
      <c r="H295" s="56">
        <f>Worksheet!AH297</f>
        <v>11258.52</v>
      </c>
      <c r="I295" s="56"/>
      <c r="J295" s="56">
        <f>Worksheet!AH297-Worksheet!U297</f>
        <v>582.52000000000044</v>
      </c>
      <c r="K295" s="11"/>
      <c r="L295" s="56">
        <f>Worksheet!AW297</f>
        <v>11098.3</v>
      </c>
      <c r="M295" s="56"/>
      <c r="N295" s="56">
        <f>Worksheet!AX297</f>
        <v>160.22000000000116</v>
      </c>
      <c r="O295" s="56"/>
      <c r="P295" s="56">
        <f>Worksheet!AY297</f>
        <v>11258.52</v>
      </c>
      <c r="Q295" s="56"/>
      <c r="R295" s="56">
        <f t="shared" si="4"/>
        <v>0</v>
      </c>
    </row>
    <row r="296" spans="1:18" x14ac:dyDescent="0.2">
      <c r="A296" s="7">
        <f>Worksheet!A298</f>
        <v>6175</v>
      </c>
      <c r="B296" s="57" t="str">
        <f>Worksheet!B298</f>
        <v>Starmont</v>
      </c>
      <c r="C296" s="11"/>
      <c r="D296" s="58">
        <f>Worksheet!AF298</f>
        <v>46278.8</v>
      </c>
      <c r="E296" s="58"/>
      <c r="F296" s="58">
        <f>Worksheet!AG298</f>
        <v>0</v>
      </c>
      <c r="G296" s="58"/>
      <c r="H296" s="58">
        <f>Worksheet!AH298</f>
        <v>46278.8</v>
      </c>
      <c r="I296" s="58"/>
      <c r="J296" s="58">
        <f>Worksheet!AH298-Worksheet!U298</f>
        <v>2012.8000000000029</v>
      </c>
      <c r="K296" s="11"/>
      <c r="L296" s="58">
        <f>Worksheet!AW298</f>
        <v>43427.48</v>
      </c>
      <c r="M296" s="58"/>
      <c r="N296" s="58">
        <f>Worksheet!AX298</f>
        <v>2851.3199999999997</v>
      </c>
      <c r="O296" s="58"/>
      <c r="P296" s="58">
        <f>Worksheet!AY298</f>
        <v>46278.8</v>
      </c>
      <c r="Q296" s="58"/>
      <c r="R296" s="58">
        <f t="shared" si="4"/>
        <v>0</v>
      </c>
    </row>
    <row r="297" spans="1:18" x14ac:dyDescent="0.2">
      <c r="A297" s="7">
        <f>Worksheet!A299</f>
        <v>6219</v>
      </c>
      <c r="B297" s="48" t="str">
        <f>Worksheet!B299</f>
        <v>Storm Lake</v>
      </c>
      <c r="D297" s="56">
        <f>Worksheet!AF299</f>
        <v>170229.11</v>
      </c>
      <c r="E297" s="56"/>
      <c r="F297" s="56">
        <f>Worksheet!AG299</f>
        <v>0</v>
      </c>
      <c r="G297" s="56"/>
      <c r="H297" s="56">
        <f>Worksheet!AH299</f>
        <v>170229.11</v>
      </c>
      <c r="I297" s="56"/>
      <c r="J297" s="56">
        <f>Worksheet!AH299-Worksheet!U299</f>
        <v>4558.109999999986</v>
      </c>
      <c r="K297" s="11"/>
      <c r="L297" s="56">
        <f>Worksheet!AW299</f>
        <v>185907.16</v>
      </c>
      <c r="M297" s="56"/>
      <c r="N297" s="56">
        <f>Worksheet!AX299</f>
        <v>0</v>
      </c>
      <c r="O297" s="56"/>
      <c r="P297" s="56">
        <f>Worksheet!AY299</f>
        <v>185907.16</v>
      </c>
      <c r="Q297" s="56"/>
      <c r="R297" s="56">
        <f t="shared" si="4"/>
        <v>15678.050000000017</v>
      </c>
    </row>
    <row r="298" spans="1:18" x14ac:dyDescent="0.2">
      <c r="A298" s="7">
        <f>Worksheet!A300</f>
        <v>6246</v>
      </c>
      <c r="B298" s="48" t="str">
        <f>Worksheet!B300</f>
        <v>Stratford</v>
      </c>
      <c r="D298" s="56">
        <f>Worksheet!AF300</f>
        <v>9124.2800000000007</v>
      </c>
      <c r="E298" s="56"/>
      <c r="F298" s="56">
        <f>Worksheet!AG300</f>
        <v>0</v>
      </c>
      <c r="G298" s="56"/>
      <c r="H298" s="56">
        <f>Worksheet!AH300</f>
        <v>9124.2800000000007</v>
      </c>
      <c r="I298" s="56"/>
      <c r="J298" s="56">
        <f>Worksheet!AH300-Worksheet!U300</f>
        <v>180.28000000000065</v>
      </c>
      <c r="K298" s="11"/>
      <c r="L298" s="56">
        <f>Worksheet!AW300</f>
        <v>9646.17</v>
      </c>
      <c r="M298" s="56"/>
      <c r="N298" s="56">
        <f>Worksheet!AX300</f>
        <v>0</v>
      </c>
      <c r="O298" s="56"/>
      <c r="P298" s="56">
        <f>Worksheet!AY300</f>
        <v>9646.17</v>
      </c>
      <c r="Q298" s="56"/>
      <c r="R298" s="56">
        <f t="shared" si="4"/>
        <v>521.88999999999942</v>
      </c>
    </row>
    <row r="299" spans="1:18" x14ac:dyDescent="0.2">
      <c r="A299" s="7">
        <f>Worksheet!A301</f>
        <v>6273</v>
      </c>
      <c r="B299" s="48" t="str">
        <f>Worksheet!B301</f>
        <v>Sumner</v>
      </c>
      <c r="D299" s="56">
        <f>Worksheet!AF301</f>
        <v>29930.97</v>
      </c>
      <c r="E299" s="56"/>
      <c r="F299" s="56">
        <f>Worksheet!AG301</f>
        <v>0</v>
      </c>
      <c r="G299" s="56"/>
      <c r="H299" s="56">
        <f>Worksheet!AH301</f>
        <v>29930.97</v>
      </c>
      <c r="I299" s="56"/>
      <c r="J299" s="56">
        <f>Worksheet!AH301-Worksheet!U301</f>
        <v>1819.9700000000012</v>
      </c>
      <c r="K299" s="11"/>
      <c r="L299" s="56">
        <f>Worksheet!AW301</f>
        <v>29505.57</v>
      </c>
      <c r="M299" s="56"/>
      <c r="N299" s="56">
        <f>Worksheet!AX301</f>
        <v>425.40000000000146</v>
      </c>
      <c r="O299" s="56"/>
      <c r="P299" s="56">
        <f>Worksheet!AY301</f>
        <v>29930.97</v>
      </c>
      <c r="Q299" s="56"/>
      <c r="R299" s="56">
        <f t="shared" si="4"/>
        <v>0</v>
      </c>
    </row>
    <row r="300" spans="1:18" x14ac:dyDescent="0.2">
      <c r="A300" s="7">
        <f>Worksheet!A302</f>
        <v>6408</v>
      </c>
      <c r="B300" s="48" t="str">
        <f>Worksheet!B302</f>
        <v>Tipton</v>
      </c>
      <c r="D300" s="56">
        <f>Worksheet!AF302</f>
        <v>52083.61</v>
      </c>
      <c r="E300" s="56"/>
      <c r="F300" s="56">
        <f>Worksheet!AG302</f>
        <v>0</v>
      </c>
      <c r="G300" s="56"/>
      <c r="H300" s="56">
        <f>Worksheet!AH302</f>
        <v>52083.61</v>
      </c>
      <c r="I300" s="56"/>
      <c r="J300" s="56">
        <f>Worksheet!AH302-Worksheet!U302</f>
        <v>2724.6100000000006</v>
      </c>
      <c r="K300" s="11"/>
      <c r="L300" s="56">
        <f>Worksheet!AW302</f>
        <v>53208.959999999999</v>
      </c>
      <c r="M300" s="56"/>
      <c r="N300" s="56">
        <f>Worksheet!AX302</f>
        <v>0</v>
      </c>
      <c r="O300" s="56"/>
      <c r="P300" s="56">
        <f>Worksheet!AY302</f>
        <v>53208.959999999999</v>
      </c>
      <c r="Q300" s="56"/>
      <c r="R300" s="56">
        <f t="shared" si="4"/>
        <v>1125.3499999999985</v>
      </c>
    </row>
    <row r="301" spans="1:18" x14ac:dyDescent="0.2">
      <c r="A301" s="7">
        <f>Worksheet!A303</f>
        <v>6417</v>
      </c>
      <c r="B301" s="57" t="str">
        <f>Worksheet!B303</f>
        <v>Titonka Consolidated</v>
      </c>
      <c r="C301" s="11"/>
      <c r="D301" s="58">
        <f>Worksheet!AF303</f>
        <v>7151.4</v>
      </c>
      <c r="E301" s="58"/>
      <c r="F301" s="58">
        <f>Worksheet!AG303</f>
        <v>0</v>
      </c>
      <c r="G301" s="58"/>
      <c r="H301" s="58">
        <f>Worksheet!AH303</f>
        <v>7151.4</v>
      </c>
      <c r="I301" s="58"/>
      <c r="J301" s="58">
        <f>Worksheet!AH303-Worksheet!U303</f>
        <v>89.399999999999636</v>
      </c>
      <c r="K301" s="11"/>
      <c r="L301" s="58">
        <f>Worksheet!AW303</f>
        <v>7677.53</v>
      </c>
      <c r="M301" s="58"/>
      <c r="N301" s="58">
        <f>Worksheet!AX303</f>
        <v>0</v>
      </c>
      <c r="O301" s="58"/>
      <c r="P301" s="58">
        <f>Worksheet!AY303</f>
        <v>7677.53</v>
      </c>
      <c r="Q301" s="58"/>
      <c r="R301" s="58">
        <f t="shared" si="4"/>
        <v>526.13000000000011</v>
      </c>
    </row>
    <row r="302" spans="1:18" x14ac:dyDescent="0.2">
      <c r="A302" s="7">
        <f>Worksheet!A304</f>
        <v>6453</v>
      </c>
      <c r="B302" s="48" t="str">
        <f>Worksheet!B304</f>
        <v>Treynor</v>
      </c>
      <c r="D302" s="56">
        <f>Worksheet!AF304</f>
        <v>35336.839999999997</v>
      </c>
      <c r="E302" s="56"/>
      <c r="F302" s="56">
        <f>Worksheet!AG304</f>
        <v>0</v>
      </c>
      <c r="G302" s="56"/>
      <c r="H302" s="56">
        <f>Worksheet!AH304</f>
        <v>35336.839999999997</v>
      </c>
      <c r="I302" s="56"/>
      <c r="J302" s="56">
        <f>Worksheet!AH304-Worksheet!U304</f>
        <v>1394.8399999999965</v>
      </c>
      <c r="K302" s="11"/>
      <c r="L302" s="56">
        <f>Worksheet!AW304</f>
        <v>37505.910000000003</v>
      </c>
      <c r="M302" s="56"/>
      <c r="N302" s="56">
        <f>Worksheet!AX304</f>
        <v>0</v>
      </c>
      <c r="O302" s="56"/>
      <c r="P302" s="56">
        <f>Worksheet!AY304</f>
        <v>37505.910000000003</v>
      </c>
      <c r="Q302" s="56"/>
      <c r="R302" s="56">
        <f t="shared" si="4"/>
        <v>2169.070000000007</v>
      </c>
    </row>
    <row r="303" spans="1:18" x14ac:dyDescent="0.2">
      <c r="A303" s="7">
        <f>Worksheet!A305</f>
        <v>6460</v>
      </c>
      <c r="B303" s="48" t="str">
        <f>Worksheet!B305</f>
        <v>Tri-Center</v>
      </c>
      <c r="D303" s="56">
        <f>Worksheet!AF305</f>
        <v>39783.21</v>
      </c>
      <c r="E303" s="56"/>
      <c r="F303" s="56">
        <f>Worksheet!AG305</f>
        <v>0</v>
      </c>
      <c r="G303" s="56"/>
      <c r="H303" s="56">
        <f>Worksheet!AH305</f>
        <v>39783.21</v>
      </c>
      <c r="I303" s="56"/>
      <c r="J303" s="56">
        <f>Worksheet!AH305-Worksheet!U305</f>
        <v>1785.2099999999991</v>
      </c>
      <c r="K303" s="11"/>
      <c r="L303" s="56">
        <f>Worksheet!AW305</f>
        <v>37559.730000000003</v>
      </c>
      <c r="M303" s="56"/>
      <c r="N303" s="56">
        <f>Worksheet!AX305</f>
        <v>2223.4799999999959</v>
      </c>
      <c r="O303" s="56"/>
      <c r="P303" s="56">
        <f>Worksheet!AY305</f>
        <v>39783.21</v>
      </c>
      <c r="Q303" s="56"/>
      <c r="R303" s="56">
        <f t="shared" si="4"/>
        <v>0</v>
      </c>
    </row>
    <row r="304" spans="1:18" x14ac:dyDescent="0.2">
      <c r="A304" s="7">
        <f>Worksheet!A306</f>
        <v>6462</v>
      </c>
      <c r="B304" s="48" t="str">
        <f>Worksheet!B306</f>
        <v>Tri-County</v>
      </c>
      <c r="D304" s="56">
        <f>Worksheet!AF306</f>
        <v>19921.21</v>
      </c>
      <c r="E304" s="56"/>
      <c r="F304" s="56">
        <f>Worksheet!AG306</f>
        <v>0</v>
      </c>
      <c r="G304" s="56"/>
      <c r="H304" s="56">
        <f>Worksheet!AH306</f>
        <v>19921.21</v>
      </c>
      <c r="I304" s="56"/>
      <c r="J304" s="56">
        <f>Worksheet!AH306-Worksheet!U306</f>
        <v>904.20999999999913</v>
      </c>
      <c r="K304" s="11"/>
      <c r="L304" s="56">
        <f>Worksheet!AW306</f>
        <v>19421.560000000001</v>
      </c>
      <c r="M304" s="56"/>
      <c r="N304" s="56">
        <f>Worksheet!AX306</f>
        <v>499.64999999999782</v>
      </c>
      <c r="O304" s="56"/>
      <c r="P304" s="56">
        <f>Worksheet!AY306</f>
        <v>19921.21</v>
      </c>
      <c r="Q304" s="56"/>
      <c r="R304" s="56">
        <f t="shared" si="4"/>
        <v>0</v>
      </c>
    </row>
    <row r="305" spans="1:18" x14ac:dyDescent="0.2">
      <c r="A305" s="7">
        <f>Worksheet!A307</f>
        <v>6471</v>
      </c>
      <c r="B305" s="48" t="str">
        <f>Worksheet!B307</f>
        <v>Tripoli</v>
      </c>
      <c r="D305" s="56">
        <f>Worksheet!AF307</f>
        <v>27550.2</v>
      </c>
      <c r="E305" s="56"/>
      <c r="F305" s="56">
        <f>Worksheet!AG307</f>
        <v>0</v>
      </c>
      <c r="G305" s="56"/>
      <c r="H305" s="56">
        <f>Worksheet!AH307</f>
        <v>27550.2</v>
      </c>
      <c r="I305" s="56"/>
      <c r="J305" s="56">
        <f>Worksheet!AH307-Worksheet!U307</f>
        <v>180.20000000000073</v>
      </c>
      <c r="K305" s="11"/>
      <c r="L305" s="56">
        <f>Worksheet!AW307</f>
        <v>28417.53</v>
      </c>
      <c r="M305" s="56"/>
      <c r="N305" s="56">
        <f>Worksheet!AX307</f>
        <v>0</v>
      </c>
      <c r="O305" s="56"/>
      <c r="P305" s="56">
        <f>Worksheet!AY307</f>
        <v>28417.53</v>
      </c>
      <c r="Q305" s="56"/>
      <c r="R305" s="56">
        <f t="shared" si="4"/>
        <v>867.32999999999811</v>
      </c>
    </row>
    <row r="306" spans="1:18" x14ac:dyDescent="0.2">
      <c r="A306" s="7">
        <f>Worksheet!A308</f>
        <v>6509</v>
      </c>
      <c r="B306" s="57" t="str">
        <f>Worksheet!B308</f>
        <v>Turkey Valley</v>
      </c>
      <c r="C306" s="11"/>
      <c r="D306" s="58">
        <f>Worksheet!AF308</f>
        <v>17688.509999999998</v>
      </c>
      <c r="E306" s="58"/>
      <c r="F306" s="58">
        <f>Worksheet!AG308</f>
        <v>0</v>
      </c>
      <c r="G306" s="58"/>
      <c r="H306" s="58">
        <f>Worksheet!AH308</f>
        <v>17688.509999999998</v>
      </c>
      <c r="I306" s="58"/>
      <c r="J306" s="58">
        <f>Worksheet!AH308-Worksheet!U308</f>
        <v>669.5099999999984</v>
      </c>
      <c r="K306" s="11"/>
      <c r="L306" s="58">
        <f>Worksheet!AW308</f>
        <v>16766.78</v>
      </c>
      <c r="M306" s="58"/>
      <c r="N306" s="58">
        <f>Worksheet!AX308</f>
        <v>921.72999999999956</v>
      </c>
      <c r="O306" s="58"/>
      <c r="P306" s="58">
        <f>Worksheet!AY308</f>
        <v>17688.509999999998</v>
      </c>
      <c r="Q306" s="58"/>
      <c r="R306" s="58">
        <f t="shared" si="4"/>
        <v>0</v>
      </c>
    </row>
    <row r="307" spans="1:18" x14ac:dyDescent="0.2">
      <c r="A307" s="7">
        <f>Worksheet!A309</f>
        <v>6512</v>
      </c>
      <c r="B307" s="48" t="str">
        <f>Worksheet!B309</f>
        <v>Twin Cedars</v>
      </c>
      <c r="D307" s="56">
        <f>Worksheet!AF309</f>
        <v>27140.28</v>
      </c>
      <c r="E307" s="56"/>
      <c r="F307" s="56">
        <f>Worksheet!AG309</f>
        <v>198.72000000000116</v>
      </c>
      <c r="G307" s="56"/>
      <c r="H307" s="56">
        <f>Worksheet!AH309</f>
        <v>27339</v>
      </c>
      <c r="I307" s="56"/>
      <c r="J307" s="56">
        <f>Worksheet!AH309-Worksheet!U309</f>
        <v>0</v>
      </c>
      <c r="K307" s="11"/>
      <c r="L307" s="56">
        <f>Worksheet!AW309</f>
        <v>26756.29</v>
      </c>
      <c r="M307" s="56"/>
      <c r="N307" s="56">
        <f>Worksheet!AX309</f>
        <v>383.98999999999796</v>
      </c>
      <c r="O307" s="56"/>
      <c r="P307" s="56">
        <f>Worksheet!AY309</f>
        <v>27140.28</v>
      </c>
      <c r="Q307" s="56"/>
      <c r="R307" s="56">
        <f t="shared" si="4"/>
        <v>-198.72000000000116</v>
      </c>
    </row>
    <row r="308" spans="1:18" x14ac:dyDescent="0.2">
      <c r="A308" s="7">
        <f>Worksheet!A310</f>
        <v>6516</v>
      </c>
      <c r="B308" s="48" t="str">
        <f>Worksheet!B310</f>
        <v>Twin Rivers</v>
      </c>
      <c r="D308" s="56">
        <f>Worksheet!AF310</f>
        <v>9874.67</v>
      </c>
      <c r="E308" s="56"/>
      <c r="F308" s="56">
        <f>Worksheet!AG310</f>
        <v>0</v>
      </c>
      <c r="G308" s="56"/>
      <c r="H308" s="56">
        <f>Worksheet!AH310</f>
        <v>9874.67</v>
      </c>
      <c r="I308" s="56"/>
      <c r="J308" s="56">
        <f>Worksheet!AH310-Worksheet!U310</f>
        <v>430.67000000000007</v>
      </c>
      <c r="K308" s="11"/>
      <c r="L308" s="56">
        <f>Worksheet!AW310</f>
        <v>10206.469999999999</v>
      </c>
      <c r="M308" s="56"/>
      <c r="N308" s="56">
        <f>Worksheet!AX310</f>
        <v>0</v>
      </c>
      <c r="O308" s="56"/>
      <c r="P308" s="56">
        <f>Worksheet!AY310</f>
        <v>10206.469999999999</v>
      </c>
      <c r="Q308" s="56"/>
      <c r="R308" s="56">
        <f t="shared" si="4"/>
        <v>331.79999999999927</v>
      </c>
    </row>
    <row r="309" spans="1:18" x14ac:dyDescent="0.2">
      <c r="A309" s="7">
        <f>Worksheet!A311</f>
        <v>6534</v>
      </c>
      <c r="B309" s="48" t="str">
        <f>Worksheet!B311</f>
        <v>Underwood</v>
      </c>
      <c r="D309" s="56">
        <f>Worksheet!AF311</f>
        <v>41595.919999999998</v>
      </c>
      <c r="E309" s="56"/>
      <c r="F309" s="56">
        <f>Worksheet!AG311</f>
        <v>0</v>
      </c>
      <c r="G309" s="56"/>
      <c r="H309" s="56">
        <f>Worksheet!AH311</f>
        <v>41595.919999999998</v>
      </c>
      <c r="I309" s="56"/>
      <c r="J309" s="56">
        <f>Worksheet!AH311-Worksheet!U311</f>
        <v>1089.9199999999983</v>
      </c>
      <c r="K309" s="11"/>
      <c r="L309" s="56">
        <f>Worksheet!AW311</f>
        <v>43756.11</v>
      </c>
      <c r="M309" s="56"/>
      <c r="N309" s="56">
        <f>Worksheet!AX311</f>
        <v>0</v>
      </c>
      <c r="O309" s="56"/>
      <c r="P309" s="56">
        <f>Worksheet!AY311</f>
        <v>43756.11</v>
      </c>
      <c r="Q309" s="56"/>
      <c r="R309" s="56">
        <f t="shared" si="4"/>
        <v>2160.1900000000023</v>
      </c>
    </row>
    <row r="310" spans="1:18" x14ac:dyDescent="0.2">
      <c r="A310" s="7">
        <f>Worksheet!A312</f>
        <v>1935</v>
      </c>
      <c r="B310" s="48" t="str">
        <f>Worksheet!B312</f>
        <v>Union</v>
      </c>
      <c r="D310" s="56">
        <f>Worksheet!AF312</f>
        <v>70469.490000000005</v>
      </c>
      <c r="E310" s="56"/>
      <c r="F310" s="56">
        <f>Worksheet!AG312</f>
        <v>0</v>
      </c>
      <c r="G310" s="56"/>
      <c r="H310" s="56">
        <f>Worksheet!AH312</f>
        <v>70469.490000000005</v>
      </c>
      <c r="I310" s="56"/>
      <c r="J310" s="56">
        <f>Worksheet!AH312-Worksheet!U312</f>
        <v>1765.4900000000052</v>
      </c>
      <c r="K310" s="11"/>
      <c r="L310" s="56">
        <f>Worksheet!AW312</f>
        <v>72973.509999999995</v>
      </c>
      <c r="M310" s="56"/>
      <c r="N310" s="56">
        <f>Worksheet!AX312</f>
        <v>0</v>
      </c>
      <c r="O310" s="56"/>
      <c r="P310" s="56">
        <f>Worksheet!AY312</f>
        <v>72973.509999999995</v>
      </c>
      <c r="Q310" s="56"/>
      <c r="R310" s="56">
        <f t="shared" si="4"/>
        <v>2504.0199999999895</v>
      </c>
    </row>
    <row r="311" spans="1:18" x14ac:dyDescent="0.2">
      <c r="A311" s="7">
        <f>Worksheet!A313</f>
        <v>6561</v>
      </c>
      <c r="B311" s="57" t="str">
        <f>Worksheet!B313</f>
        <v>United</v>
      </c>
      <c r="C311" s="11"/>
      <c r="D311" s="58">
        <f>Worksheet!AF313</f>
        <v>20561.509999999998</v>
      </c>
      <c r="E311" s="58"/>
      <c r="F311" s="58">
        <f>Worksheet!AG313</f>
        <v>0</v>
      </c>
      <c r="G311" s="58"/>
      <c r="H311" s="58">
        <f>Worksheet!AH313</f>
        <v>20561.509999999998</v>
      </c>
      <c r="I311" s="58"/>
      <c r="J311" s="58">
        <f>Worksheet!AH313-Worksheet!U313</f>
        <v>1992.5099999999984</v>
      </c>
      <c r="K311" s="11"/>
      <c r="L311" s="58">
        <f>Worksheet!AW313</f>
        <v>20076.189999999999</v>
      </c>
      <c r="M311" s="58"/>
      <c r="N311" s="58">
        <f>Worksheet!AX313</f>
        <v>485.31999999999971</v>
      </c>
      <c r="O311" s="58"/>
      <c r="P311" s="58">
        <f>Worksheet!AY313</f>
        <v>20561.509999999998</v>
      </c>
      <c r="Q311" s="58"/>
      <c r="R311" s="58">
        <f t="shared" si="4"/>
        <v>0</v>
      </c>
    </row>
    <row r="312" spans="1:18" x14ac:dyDescent="0.2">
      <c r="A312" s="7">
        <f>Worksheet!A314</f>
        <v>6579</v>
      </c>
      <c r="B312" s="48" t="str">
        <f>Worksheet!B314</f>
        <v>Urbandale</v>
      </c>
      <c r="D312" s="56">
        <f>Worksheet!AF314</f>
        <v>208152.73</v>
      </c>
      <c r="E312" s="56"/>
      <c r="F312" s="56">
        <f>Worksheet!AG314</f>
        <v>0</v>
      </c>
      <c r="G312" s="56"/>
      <c r="H312" s="56">
        <f>Worksheet!AH314</f>
        <v>208152.73</v>
      </c>
      <c r="I312" s="56"/>
      <c r="J312" s="56">
        <f>Worksheet!AH314-Worksheet!U314</f>
        <v>13048.73000000001</v>
      </c>
      <c r="K312" s="11"/>
      <c r="L312" s="56">
        <f>Worksheet!AW314</f>
        <v>216208.41</v>
      </c>
      <c r="M312" s="56"/>
      <c r="N312" s="56">
        <f>Worksheet!AX314</f>
        <v>0</v>
      </c>
      <c r="O312" s="56"/>
      <c r="P312" s="56">
        <f>Worksheet!AY314</f>
        <v>216208.41</v>
      </c>
      <c r="Q312" s="56"/>
      <c r="R312" s="56">
        <f t="shared" si="4"/>
        <v>8055.679999999993</v>
      </c>
    </row>
    <row r="313" spans="1:18" x14ac:dyDescent="0.2">
      <c r="A313" s="7">
        <f>Worksheet!A315</f>
        <v>6591</v>
      </c>
      <c r="B313" s="48" t="str">
        <f>Worksheet!B315</f>
        <v>Valley</v>
      </c>
      <c r="D313" s="56">
        <f>Worksheet!AF315</f>
        <v>25745.88</v>
      </c>
      <c r="E313" s="56"/>
      <c r="F313" s="56">
        <f>Worksheet!AG315</f>
        <v>963.11999999999898</v>
      </c>
      <c r="G313" s="56"/>
      <c r="H313" s="56">
        <f>Worksheet!AH315</f>
        <v>26709</v>
      </c>
      <c r="I313" s="56"/>
      <c r="J313" s="56">
        <f>Worksheet!AH315-Worksheet!U315</f>
        <v>0</v>
      </c>
      <c r="K313" s="11"/>
      <c r="L313" s="56">
        <f>Worksheet!AW315</f>
        <v>25694.47</v>
      </c>
      <c r="M313" s="56"/>
      <c r="N313" s="56">
        <f>Worksheet!AX315</f>
        <v>51.409999999999854</v>
      </c>
      <c r="O313" s="56"/>
      <c r="P313" s="56">
        <f>Worksheet!AY315</f>
        <v>25745.88</v>
      </c>
      <c r="Q313" s="56"/>
      <c r="R313" s="56">
        <f t="shared" si="4"/>
        <v>-963.11999999999898</v>
      </c>
    </row>
    <row r="314" spans="1:18" x14ac:dyDescent="0.2">
      <c r="A314" s="7">
        <f>Worksheet!A316</f>
        <v>6592</v>
      </c>
      <c r="B314" s="48" t="str">
        <f>Worksheet!B316</f>
        <v>Van Buren</v>
      </c>
      <c r="D314" s="56">
        <f>Worksheet!AF316</f>
        <v>40776.879999999997</v>
      </c>
      <c r="E314" s="56"/>
      <c r="F314" s="56">
        <f>Worksheet!AG316</f>
        <v>268.12000000000262</v>
      </c>
      <c r="G314" s="56"/>
      <c r="H314" s="56">
        <f>Worksheet!AH316</f>
        <v>41045</v>
      </c>
      <c r="I314" s="56"/>
      <c r="J314" s="56">
        <f>Worksheet!AH316-Worksheet!U316</f>
        <v>0</v>
      </c>
      <c r="K314" s="11"/>
      <c r="L314" s="56">
        <f>Worksheet!AW316</f>
        <v>41039.33</v>
      </c>
      <c r="M314" s="56"/>
      <c r="N314" s="56">
        <f>Worksheet!AX316</f>
        <v>0</v>
      </c>
      <c r="O314" s="56"/>
      <c r="P314" s="56">
        <f>Worksheet!AY316</f>
        <v>41039.33</v>
      </c>
      <c r="Q314" s="56"/>
      <c r="R314" s="56">
        <f t="shared" si="4"/>
        <v>-5.6699999999982538</v>
      </c>
    </row>
    <row r="315" spans="1:18" x14ac:dyDescent="0.2">
      <c r="A315" s="7">
        <f>Worksheet!A317</f>
        <v>6615</v>
      </c>
      <c r="B315" s="48" t="str">
        <f>Worksheet!B317</f>
        <v>Van Meter</v>
      </c>
      <c r="D315" s="56">
        <f>Worksheet!AF317</f>
        <v>35217.17</v>
      </c>
      <c r="E315" s="56"/>
      <c r="F315" s="56">
        <f>Worksheet!AG317</f>
        <v>0</v>
      </c>
      <c r="G315" s="56"/>
      <c r="H315" s="56">
        <f>Worksheet!AH317</f>
        <v>35217.17</v>
      </c>
      <c r="I315" s="56"/>
      <c r="J315" s="56">
        <f>Worksheet!AH317-Worksheet!U317</f>
        <v>1779.1699999999983</v>
      </c>
      <c r="K315" s="11"/>
      <c r="L315" s="56">
        <f>Worksheet!AW317</f>
        <v>38536.15</v>
      </c>
      <c r="M315" s="56"/>
      <c r="N315" s="56">
        <f>Worksheet!AX317</f>
        <v>0</v>
      </c>
      <c r="O315" s="56"/>
      <c r="P315" s="56">
        <f>Worksheet!AY317</f>
        <v>38536.15</v>
      </c>
      <c r="Q315" s="56"/>
      <c r="R315" s="56">
        <f t="shared" si="4"/>
        <v>3318.9800000000032</v>
      </c>
    </row>
    <row r="316" spans="1:18" x14ac:dyDescent="0.2">
      <c r="A316" s="7">
        <f>Worksheet!A318</f>
        <v>6633</v>
      </c>
      <c r="B316" s="57" t="str">
        <f>Worksheet!B318</f>
        <v>Ventura</v>
      </c>
      <c r="C316" s="11"/>
      <c r="D316" s="58">
        <f>Worksheet!AF318</f>
        <v>13746.25</v>
      </c>
      <c r="E316" s="58"/>
      <c r="F316" s="58">
        <f>Worksheet!AG318</f>
        <v>1252.75</v>
      </c>
      <c r="G316" s="58"/>
      <c r="H316" s="58">
        <f>Worksheet!AH318</f>
        <v>14999</v>
      </c>
      <c r="I316" s="58"/>
      <c r="J316" s="58">
        <f>Worksheet!AH318-Worksheet!U318</f>
        <v>0</v>
      </c>
      <c r="K316" s="11"/>
      <c r="L316" s="58">
        <f>Worksheet!AW318</f>
        <v>15778.95</v>
      </c>
      <c r="M316" s="58"/>
      <c r="N316" s="58">
        <f>Worksheet!AX318</f>
        <v>0</v>
      </c>
      <c r="O316" s="58"/>
      <c r="P316" s="58">
        <f>Worksheet!AY318</f>
        <v>15778.95</v>
      </c>
      <c r="Q316" s="58"/>
      <c r="R316" s="58">
        <f t="shared" si="4"/>
        <v>779.95000000000073</v>
      </c>
    </row>
    <row r="317" spans="1:18" x14ac:dyDescent="0.2">
      <c r="A317" s="7">
        <f>Worksheet!A319</f>
        <v>6651</v>
      </c>
      <c r="B317" s="48" t="str">
        <f>Worksheet!B319</f>
        <v>Villisca</v>
      </c>
      <c r="D317" s="56">
        <f>Worksheet!AF319</f>
        <v>22548.34</v>
      </c>
      <c r="E317" s="56"/>
      <c r="F317" s="56">
        <f>Worksheet!AG319</f>
        <v>973.65999999999985</v>
      </c>
      <c r="G317" s="56"/>
      <c r="H317" s="56">
        <f>Worksheet!AH319</f>
        <v>23522</v>
      </c>
      <c r="I317" s="56"/>
      <c r="J317" s="56">
        <f>Worksheet!AH319-Worksheet!U319</f>
        <v>0</v>
      </c>
      <c r="K317" s="11"/>
      <c r="L317" s="56">
        <f>Worksheet!AW319</f>
        <v>24342.01</v>
      </c>
      <c r="M317" s="56"/>
      <c r="N317" s="56">
        <f>Worksheet!AX319</f>
        <v>0</v>
      </c>
      <c r="O317" s="56"/>
      <c r="P317" s="56">
        <f>Worksheet!AY319</f>
        <v>24342.01</v>
      </c>
      <c r="Q317" s="56"/>
      <c r="R317" s="56">
        <f t="shared" si="4"/>
        <v>820.0099999999984</v>
      </c>
    </row>
    <row r="318" spans="1:18" x14ac:dyDescent="0.2">
      <c r="A318" s="7">
        <f>Worksheet!A320</f>
        <v>6660</v>
      </c>
      <c r="B318" s="48" t="str">
        <f>Worksheet!B320</f>
        <v>Vinton-Shellsburg</v>
      </c>
      <c r="D318" s="56">
        <f>Worksheet!AF320</f>
        <v>99211.18</v>
      </c>
      <c r="E318" s="56"/>
      <c r="F318" s="56">
        <f>Worksheet!AG320</f>
        <v>0</v>
      </c>
      <c r="G318" s="56"/>
      <c r="H318" s="56">
        <f>Worksheet!AH320</f>
        <v>99211.18</v>
      </c>
      <c r="I318" s="56"/>
      <c r="J318" s="56">
        <f>Worksheet!AH320-Worksheet!U320</f>
        <v>1967.179999999993</v>
      </c>
      <c r="K318" s="11"/>
      <c r="L318" s="56">
        <f>Worksheet!AW320</f>
        <v>102490.78</v>
      </c>
      <c r="M318" s="56"/>
      <c r="N318" s="56">
        <f>Worksheet!AX320</f>
        <v>0</v>
      </c>
      <c r="O318" s="56"/>
      <c r="P318" s="56">
        <f>Worksheet!AY320</f>
        <v>102490.78</v>
      </c>
      <c r="Q318" s="56"/>
      <c r="R318" s="56">
        <f t="shared" si="4"/>
        <v>3279.6000000000058</v>
      </c>
    </row>
    <row r="319" spans="1:18" x14ac:dyDescent="0.2">
      <c r="A319" s="7">
        <f>Worksheet!A321</f>
        <v>6700</v>
      </c>
      <c r="B319" s="48" t="str">
        <f>Worksheet!B321</f>
        <v>Waco</v>
      </c>
      <c r="D319" s="56">
        <f>Worksheet!AF321</f>
        <v>32394.9</v>
      </c>
      <c r="E319" s="56"/>
      <c r="F319" s="56">
        <f>Worksheet!AG321</f>
        <v>0</v>
      </c>
      <c r="G319" s="56"/>
      <c r="H319" s="56">
        <f>Worksheet!AH321</f>
        <v>32394.9</v>
      </c>
      <c r="I319" s="56"/>
      <c r="J319" s="56">
        <f>Worksheet!AH321-Worksheet!U321</f>
        <v>225.90000000000146</v>
      </c>
      <c r="K319" s="11"/>
      <c r="L319" s="56">
        <f>Worksheet!AW321</f>
        <v>33108.01</v>
      </c>
      <c r="M319" s="56"/>
      <c r="N319" s="56">
        <f>Worksheet!AX321</f>
        <v>0</v>
      </c>
      <c r="O319" s="56"/>
      <c r="P319" s="56">
        <f>Worksheet!AY321</f>
        <v>33108.01</v>
      </c>
      <c r="Q319" s="56"/>
      <c r="R319" s="56">
        <f t="shared" si="4"/>
        <v>713.11000000000058</v>
      </c>
    </row>
    <row r="320" spans="1:18" x14ac:dyDescent="0.2">
      <c r="A320" s="7">
        <f>Worksheet!A322</f>
        <v>6750</v>
      </c>
      <c r="B320" s="48" t="str">
        <f>Worksheet!B322</f>
        <v>Walnut</v>
      </c>
      <c r="D320" s="56">
        <f>Worksheet!AF322</f>
        <v>12638.79</v>
      </c>
      <c r="E320" s="56"/>
      <c r="F320" s="56">
        <f>Worksheet!AG322</f>
        <v>205.20999999999913</v>
      </c>
      <c r="G320" s="56"/>
      <c r="H320" s="56">
        <f>Worksheet!AH322</f>
        <v>12844</v>
      </c>
      <c r="I320" s="56"/>
      <c r="J320" s="56">
        <f>Worksheet!AH322-Worksheet!U322</f>
        <v>0</v>
      </c>
      <c r="K320" s="11"/>
      <c r="L320" s="56">
        <f>Worksheet!AW322</f>
        <v>12893.37</v>
      </c>
      <c r="M320" s="56"/>
      <c r="N320" s="56">
        <f>Worksheet!AX322</f>
        <v>0</v>
      </c>
      <c r="O320" s="56"/>
      <c r="P320" s="56">
        <f>Worksheet!AY322</f>
        <v>12893.37</v>
      </c>
      <c r="Q320" s="56"/>
      <c r="R320" s="56">
        <f t="shared" si="4"/>
        <v>49.3700000000008</v>
      </c>
    </row>
    <row r="321" spans="1:18" x14ac:dyDescent="0.2">
      <c r="A321" s="7">
        <f>Worksheet!A323</f>
        <v>6759</v>
      </c>
      <c r="B321" s="57" t="str">
        <f>Worksheet!B323</f>
        <v>Wapello</v>
      </c>
      <c r="C321" s="11"/>
      <c r="D321" s="58">
        <f>Worksheet!AF323</f>
        <v>51886.75</v>
      </c>
      <c r="E321" s="58"/>
      <c r="F321" s="58">
        <f>Worksheet!AG323</f>
        <v>0</v>
      </c>
      <c r="G321" s="58"/>
      <c r="H321" s="58">
        <f>Worksheet!AH323</f>
        <v>51886.75</v>
      </c>
      <c r="I321" s="58"/>
      <c r="J321" s="58">
        <f>Worksheet!AH323-Worksheet!U323</f>
        <v>2044.75</v>
      </c>
      <c r="K321" s="11"/>
      <c r="L321" s="58">
        <f>Worksheet!AW323</f>
        <v>50998.15</v>
      </c>
      <c r="M321" s="58"/>
      <c r="N321" s="58">
        <f>Worksheet!AX323</f>
        <v>888.59999999999854</v>
      </c>
      <c r="O321" s="58"/>
      <c r="P321" s="58">
        <f>Worksheet!AY323</f>
        <v>51886.75</v>
      </c>
      <c r="Q321" s="58"/>
      <c r="R321" s="58">
        <f t="shared" si="4"/>
        <v>0</v>
      </c>
    </row>
    <row r="322" spans="1:18" x14ac:dyDescent="0.2">
      <c r="A322" s="7">
        <f>Worksheet!A324</f>
        <v>6762</v>
      </c>
      <c r="B322" s="48" t="str">
        <f>Worksheet!B324</f>
        <v>Wapsie Valley</v>
      </c>
      <c r="D322" s="56">
        <f>Worksheet!AF324</f>
        <v>45208.95</v>
      </c>
      <c r="E322" s="56"/>
      <c r="F322" s="56">
        <f>Worksheet!AG324</f>
        <v>0</v>
      </c>
      <c r="G322" s="56"/>
      <c r="H322" s="56">
        <f>Worksheet!AH324</f>
        <v>45208.95</v>
      </c>
      <c r="I322" s="56"/>
      <c r="J322" s="56">
        <f>Worksheet!AH324-Worksheet!U324</f>
        <v>2785.9499999999971</v>
      </c>
      <c r="K322" s="11"/>
      <c r="L322" s="56">
        <f>Worksheet!AW324</f>
        <v>46674.63</v>
      </c>
      <c r="M322" s="56"/>
      <c r="N322" s="56">
        <f>Worksheet!AX324</f>
        <v>0</v>
      </c>
      <c r="O322" s="56"/>
      <c r="P322" s="56">
        <f>Worksheet!AY324</f>
        <v>46674.63</v>
      </c>
      <c r="Q322" s="56"/>
      <c r="R322" s="56">
        <f t="shared" si="4"/>
        <v>1465.6800000000003</v>
      </c>
    </row>
    <row r="323" spans="1:18" x14ac:dyDescent="0.2">
      <c r="A323" s="7">
        <f>Worksheet!A325</f>
        <v>6768</v>
      </c>
      <c r="B323" s="48" t="str">
        <f>Worksheet!B325</f>
        <v>Washington</v>
      </c>
      <c r="D323" s="56">
        <f>Worksheet!AF325</f>
        <v>117468.05</v>
      </c>
      <c r="E323" s="56"/>
      <c r="F323" s="56">
        <f>Worksheet!AG325</f>
        <v>0</v>
      </c>
      <c r="G323" s="56"/>
      <c r="H323" s="56">
        <f>Worksheet!AH325</f>
        <v>117468.05</v>
      </c>
      <c r="I323" s="56"/>
      <c r="J323" s="56">
        <f>Worksheet!AH325-Worksheet!U325</f>
        <v>6290.0500000000029</v>
      </c>
      <c r="K323" s="11"/>
      <c r="L323" s="56">
        <f>Worksheet!AW325</f>
        <v>120977.75</v>
      </c>
      <c r="M323" s="56"/>
      <c r="N323" s="56">
        <f>Worksheet!AX325</f>
        <v>0</v>
      </c>
      <c r="O323" s="56"/>
      <c r="P323" s="56">
        <f>Worksheet!AY325</f>
        <v>120977.75</v>
      </c>
      <c r="Q323" s="56"/>
      <c r="R323" s="56">
        <f t="shared" si="4"/>
        <v>3509.6999999999971</v>
      </c>
    </row>
    <row r="324" spans="1:18" x14ac:dyDescent="0.2">
      <c r="A324" s="7">
        <f>Worksheet!A326</f>
        <v>6795</v>
      </c>
      <c r="B324" s="48" t="str">
        <f>Worksheet!B326</f>
        <v>Waterloo</v>
      </c>
      <c r="D324" s="56">
        <f>Worksheet!AF326</f>
        <v>800662.21</v>
      </c>
      <c r="E324" s="56"/>
      <c r="F324" s="56">
        <f>Worksheet!AG326</f>
        <v>0</v>
      </c>
      <c r="G324" s="56"/>
      <c r="H324" s="56">
        <f>Worksheet!AH326</f>
        <v>800662.21</v>
      </c>
      <c r="I324" s="56"/>
      <c r="J324" s="56">
        <f>Worksheet!AH326-Worksheet!U326</f>
        <v>33660.209999999963</v>
      </c>
      <c r="K324" s="11"/>
      <c r="L324" s="56">
        <f>Worksheet!AW326</f>
        <v>837747.89</v>
      </c>
      <c r="M324" s="56"/>
      <c r="N324" s="56">
        <f>Worksheet!AX326</f>
        <v>0</v>
      </c>
      <c r="O324" s="56"/>
      <c r="P324" s="56">
        <f>Worksheet!AY326</f>
        <v>837747.89</v>
      </c>
      <c r="Q324" s="56"/>
      <c r="R324" s="56">
        <f t="shared" si="4"/>
        <v>37085.680000000051</v>
      </c>
    </row>
    <row r="325" spans="1:18" x14ac:dyDescent="0.2">
      <c r="A325" s="7">
        <f>Worksheet!A327</f>
        <v>6822</v>
      </c>
      <c r="B325" s="48" t="str">
        <f>Worksheet!B327</f>
        <v>Waukee</v>
      </c>
      <c r="D325" s="56">
        <f>Worksheet!AF327</f>
        <v>482812.89</v>
      </c>
      <c r="E325" s="56"/>
      <c r="F325" s="56">
        <f>Worksheet!AG327</f>
        <v>0</v>
      </c>
      <c r="G325" s="56"/>
      <c r="H325" s="56">
        <f>Worksheet!AH327</f>
        <v>482812.89</v>
      </c>
      <c r="I325" s="56"/>
      <c r="J325" s="56">
        <f>Worksheet!AH327-Worksheet!U327</f>
        <v>56288.890000000014</v>
      </c>
      <c r="K325" s="11"/>
      <c r="L325" s="56">
        <f>Worksheet!AW327</f>
        <v>542462.51</v>
      </c>
      <c r="M325" s="56"/>
      <c r="N325" s="56">
        <f>Worksheet!AX327</f>
        <v>0</v>
      </c>
      <c r="O325" s="56"/>
      <c r="P325" s="56">
        <f>Worksheet!AY327</f>
        <v>542462.51</v>
      </c>
      <c r="Q325" s="56"/>
      <c r="R325" s="56">
        <f t="shared" si="4"/>
        <v>59649.619999999995</v>
      </c>
    </row>
    <row r="326" spans="1:18" x14ac:dyDescent="0.2">
      <c r="A326" s="7">
        <f>Worksheet!A328</f>
        <v>6840</v>
      </c>
      <c r="B326" s="57" t="str">
        <f>Worksheet!B328</f>
        <v>Waverly-Shell Rock</v>
      </c>
      <c r="C326" s="11"/>
      <c r="D326" s="58">
        <f>Worksheet!AF328</f>
        <v>105060.5</v>
      </c>
      <c r="E326" s="58"/>
      <c r="F326" s="58">
        <f>Worksheet!AG328</f>
        <v>0</v>
      </c>
      <c r="G326" s="58"/>
      <c r="H326" s="58">
        <f>Worksheet!AH328</f>
        <v>105060.5</v>
      </c>
      <c r="I326" s="58"/>
      <c r="J326" s="58">
        <f>Worksheet!AH328-Worksheet!U328</f>
        <v>9344.5</v>
      </c>
      <c r="K326" s="11"/>
      <c r="L326" s="58">
        <f>Worksheet!AW328</f>
        <v>110127.42</v>
      </c>
      <c r="M326" s="58"/>
      <c r="N326" s="58">
        <f>Worksheet!AX328</f>
        <v>0</v>
      </c>
      <c r="O326" s="58"/>
      <c r="P326" s="58">
        <f>Worksheet!AY328</f>
        <v>110127.42</v>
      </c>
      <c r="Q326" s="58"/>
      <c r="R326" s="58">
        <f t="shared" si="4"/>
        <v>5066.9199999999983</v>
      </c>
    </row>
    <row r="327" spans="1:18" x14ac:dyDescent="0.2">
      <c r="A327" s="7">
        <f>Worksheet!A329</f>
        <v>6854</v>
      </c>
      <c r="B327" s="48" t="str">
        <f>Worksheet!B329</f>
        <v>Wayne</v>
      </c>
      <c r="D327" s="56">
        <f>Worksheet!AF329</f>
        <v>39760.15</v>
      </c>
      <c r="E327" s="56"/>
      <c r="F327" s="56">
        <f>Worksheet!AG329</f>
        <v>0</v>
      </c>
      <c r="G327" s="56"/>
      <c r="H327" s="56">
        <f>Worksheet!AH329</f>
        <v>39760.15</v>
      </c>
      <c r="I327" s="56"/>
      <c r="J327" s="56">
        <f>Worksheet!AH329-Worksheet!U329</f>
        <v>1843.1500000000015</v>
      </c>
      <c r="K327" s="11"/>
      <c r="L327" s="56">
        <f>Worksheet!AW329</f>
        <v>36273.69</v>
      </c>
      <c r="M327" s="56"/>
      <c r="N327" s="56">
        <f>Worksheet!AX329</f>
        <v>3486.4599999999991</v>
      </c>
      <c r="O327" s="56"/>
      <c r="P327" s="56">
        <f>Worksheet!AY329</f>
        <v>39760.15</v>
      </c>
      <c r="Q327" s="56"/>
      <c r="R327" s="56">
        <f t="shared" ref="R327:R354" si="5">P327-H327</f>
        <v>0</v>
      </c>
    </row>
    <row r="328" spans="1:18" x14ac:dyDescent="0.2">
      <c r="A328" s="7">
        <f>Worksheet!A330</f>
        <v>6867</v>
      </c>
      <c r="B328" s="48" t="str">
        <f>Worksheet!B330</f>
        <v>Webster City</v>
      </c>
      <c r="D328" s="56">
        <f>Worksheet!AF330</f>
        <v>107613.02</v>
      </c>
      <c r="E328" s="56"/>
      <c r="F328" s="56">
        <f>Worksheet!AG330</f>
        <v>0</v>
      </c>
      <c r="G328" s="56"/>
      <c r="H328" s="56">
        <f>Worksheet!AH330</f>
        <v>107613.02</v>
      </c>
      <c r="I328" s="56"/>
      <c r="J328" s="56">
        <f>Worksheet!AH330-Worksheet!U330</f>
        <v>4768.0200000000041</v>
      </c>
      <c r="K328" s="11"/>
      <c r="L328" s="56">
        <f>Worksheet!AW330</f>
        <v>109227.21</v>
      </c>
      <c r="M328" s="56"/>
      <c r="N328" s="56">
        <f>Worksheet!AX330</f>
        <v>0</v>
      </c>
      <c r="O328" s="56"/>
      <c r="P328" s="56">
        <f>Worksheet!AY330</f>
        <v>109227.21</v>
      </c>
      <c r="Q328" s="56"/>
      <c r="R328" s="56">
        <f t="shared" si="5"/>
        <v>1614.1900000000023</v>
      </c>
    </row>
    <row r="329" spans="1:18" x14ac:dyDescent="0.2">
      <c r="A329" s="7">
        <f>Worksheet!A331</f>
        <v>6921</v>
      </c>
      <c r="B329" s="48" t="str">
        <f>Worksheet!B331</f>
        <v>West Bend-Mallard</v>
      </c>
      <c r="D329" s="56">
        <f>Worksheet!AF331</f>
        <v>17628</v>
      </c>
      <c r="E329" s="56"/>
      <c r="F329" s="56">
        <f>Worksheet!AG331</f>
        <v>0</v>
      </c>
      <c r="G329" s="56"/>
      <c r="H329" s="56">
        <f>Worksheet!AH331</f>
        <v>17628</v>
      </c>
      <c r="I329" s="56"/>
      <c r="J329" s="56">
        <f>Worksheet!AH331-Worksheet!U331</f>
        <v>94</v>
      </c>
      <c r="K329" s="11"/>
      <c r="L329" s="56">
        <f>Worksheet!AW331</f>
        <v>19119.650000000001</v>
      </c>
      <c r="M329" s="56"/>
      <c r="N329" s="56">
        <f>Worksheet!AX331</f>
        <v>0</v>
      </c>
      <c r="O329" s="56"/>
      <c r="P329" s="56">
        <f>Worksheet!AY331</f>
        <v>19119.650000000001</v>
      </c>
      <c r="Q329" s="56"/>
      <c r="R329" s="56">
        <f t="shared" si="5"/>
        <v>1491.6500000000015</v>
      </c>
    </row>
    <row r="330" spans="1:18" x14ac:dyDescent="0.2">
      <c r="A330" s="7">
        <f>Worksheet!A332</f>
        <v>6930</v>
      </c>
      <c r="B330" s="48" t="str">
        <f>Worksheet!B332</f>
        <v>West Branch</v>
      </c>
      <c r="D330" s="56">
        <f>Worksheet!AF332</f>
        <v>46497.37</v>
      </c>
      <c r="E330" s="56"/>
      <c r="F330" s="56">
        <f>Worksheet!AG332</f>
        <v>0</v>
      </c>
      <c r="G330" s="56"/>
      <c r="H330" s="56">
        <f>Worksheet!AH332</f>
        <v>46497.37</v>
      </c>
      <c r="I330" s="56"/>
      <c r="J330" s="56">
        <f>Worksheet!AH332-Worksheet!U332</f>
        <v>3315.3700000000026</v>
      </c>
      <c r="K330" s="11"/>
      <c r="L330" s="56">
        <f>Worksheet!AW332</f>
        <v>47024.83</v>
      </c>
      <c r="M330" s="56"/>
      <c r="N330" s="56">
        <f>Worksheet!AX332</f>
        <v>0</v>
      </c>
      <c r="O330" s="56"/>
      <c r="P330" s="56">
        <f>Worksheet!AY332</f>
        <v>47024.83</v>
      </c>
      <c r="Q330" s="56"/>
      <c r="R330" s="56">
        <f t="shared" si="5"/>
        <v>527.45999999999913</v>
      </c>
    </row>
    <row r="331" spans="1:18" x14ac:dyDescent="0.2">
      <c r="A331" s="7">
        <f>Worksheet!A333</f>
        <v>6937</v>
      </c>
      <c r="B331" s="57" t="str">
        <f>Worksheet!B333</f>
        <v>West Burlington Ind</v>
      </c>
      <c r="C331" s="11"/>
      <c r="D331" s="58">
        <f>Worksheet!AF333</f>
        <v>53408.04</v>
      </c>
      <c r="E331" s="58"/>
      <c r="F331" s="58">
        <f>Worksheet!AG333</f>
        <v>0</v>
      </c>
      <c r="G331" s="58"/>
      <c r="H331" s="58">
        <f>Worksheet!AH333</f>
        <v>53408.04</v>
      </c>
      <c r="I331" s="58"/>
      <c r="J331" s="58">
        <f>Worksheet!AH333-Worksheet!U333</f>
        <v>3983.0400000000009</v>
      </c>
      <c r="K331" s="11"/>
      <c r="L331" s="58">
        <f>Worksheet!AW333</f>
        <v>51997.11</v>
      </c>
      <c r="M331" s="58"/>
      <c r="N331" s="58">
        <f>Worksheet!AX333</f>
        <v>1410.9300000000003</v>
      </c>
      <c r="O331" s="58"/>
      <c r="P331" s="58">
        <f>Worksheet!AY333</f>
        <v>53408.04</v>
      </c>
      <c r="Q331" s="58"/>
      <c r="R331" s="58">
        <f t="shared" si="5"/>
        <v>0</v>
      </c>
    </row>
    <row r="332" spans="1:18" x14ac:dyDescent="0.2">
      <c r="A332" s="7">
        <f>Worksheet!A334</f>
        <v>6943</v>
      </c>
      <c r="B332" s="48" t="str">
        <f>Worksheet!B334</f>
        <v>West Central</v>
      </c>
      <c r="D332" s="56">
        <f>Worksheet!AF334</f>
        <v>16148.82</v>
      </c>
      <c r="E332" s="56"/>
      <c r="F332" s="56">
        <f>Worksheet!AG334</f>
        <v>0</v>
      </c>
      <c r="G332" s="56"/>
      <c r="H332" s="56">
        <f>Worksheet!AH334</f>
        <v>16148.82</v>
      </c>
      <c r="I332" s="56"/>
      <c r="J332" s="56">
        <f>Worksheet!AH334-Worksheet!U334</f>
        <v>1269.8199999999997</v>
      </c>
      <c r="K332" s="11"/>
      <c r="L332" s="56">
        <f>Worksheet!AW334</f>
        <v>15341.57</v>
      </c>
      <c r="M332" s="56"/>
      <c r="N332" s="56">
        <f>Worksheet!AX334</f>
        <v>807.25</v>
      </c>
      <c r="O332" s="56"/>
      <c r="P332" s="56">
        <f>Worksheet!AY334</f>
        <v>16148.82</v>
      </c>
      <c r="Q332" s="56"/>
      <c r="R332" s="56">
        <f t="shared" si="5"/>
        <v>0</v>
      </c>
    </row>
    <row r="333" spans="1:18" x14ac:dyDescent="0.2">
      <c r="A333" s="7">
        <f>Worksheet!A335</f>
        <v>6264</v>
      </c>
      <c r="B333" s="48" t="str">
        <f>Worksheet!B335</f>
        <v>West Central Valley</v>
      </c>
      <c r="D333" s="56">
        <f>Worksheet!AF335</f>
        <v>55049.14</v>
      </c>
      <c r="E333" s="56"/>
      <c r="F333" s="56">
        <f>Worksheet!AG335</f>
        <v>0</v>
      </c>
      <c r="G333" s="56"/>
      <c r="H333" s="56">
        <f>Worksheet!AH335</f>
        <v>55049.14</v>
      </c>
      <c r="I333" s="56"/>
      <c r="J333" s="56">
        <f>Worksheet!AH335-Worksheet!U335</f>
        <v>1210.1399999999994</v>
      </c>
      <c r="K333" s="11"/>
      <c r="L333" s="56">
        <f>Worksheet!AW335</f>
        <v>57005.72</v>
      </c>
      <c r="M333" s="56"/>
      <c r="N333" s="56">
        <f>Worksheet!AX335</f>
        <v>0</v>
      </c>
      <c r="O333" s="56"/>
      <c r="P333" s="56">
        <f>Worksheet!AY335</f>
        <v>57005.72</v>
      </c>
      <c r="Q333" s="56"/>
      <c r="R333" s="56">
        <f t="shared" si="5"/>
        <v>1956.5800000000017</v>
      </c>
    </row>
    <row r="334" spans="1:18" x14ac:dyDescent="0.2">
      <c r="A334" s="7">
        <f>Worksheet!A336</f>
        <v>6950</v>
      </c>
      <c r="B334" s="48" t="str">
        <f>Worksheet!B336</f>
        <v>West Delaware County</v>
      </c>
      <c r="D334" s="56">
        <f>Worksheet!AF336</f>
        <v>91388.08</v>
      </c>
      <c r="E334" s="56"/>
      <c r="F334" s="56">
        <f>Worksheet!AG336</f>
        <v>0</v>
      </c>
      <c r="G334" s="56"/>
      <c r="H334" s="56">
        <f>Worksheet!AH336</f>
        <v>91388.08</v>
      </c>
      <c r="I334" s="56"/>
      <c r="J334" s="56">
        <f>Worksheet!AH336-Worksheet!U336</f>
        <v>3482.0800000000017</v>
      </c>
      <c r="K334" s="11"/>
      <c r="L334" s="56">
        <f>Worksheet!AW336</f>
        <v>96761.84</v>
      </c>
      <c r="M334" s="56"/>
      <c r="N334" s="56">
        <f>Worksheet!AX336</f>
        <v>0</v>
      </c>
      <c r="O334" s="56"/>
      <c r="P334" s="56">
        <f>Worksheet!AY336</f>
        <v>96761.84</v>
      </c>
      <c r="Q334" s="56"/>
      <c r="R334" s="56">
        <f t="shared" si="5"/>
        <v>5373.7599999999948</v>
      </c>
    </row>
    <row r="335" spans="1:18" x14ac:dyDescent="0.2">
      <c r="A335" s="7">
        <f>Worksheet!A337</f>
        <v>6957</v>
      </c>
      <c r="B335" s="48" t="str">
        <f>Worksheet!B337</f>
        <v>West Des Moines</v>
      </c>
      <c r="D335" s="56">
        <f>Worksheet!AF337</f>
        <v>514131.79</v>
      </c>
      <c r="E335" s="56"/>
      <c r="F335" s="56">
        <f>Worksheet!AG337</f>
        <v>0</v>
      </c>
      <c r="G335" s="56"/>
      <c r="H335" s="56">
        <f>Worksheet!AH337</f>
        <v>514131.79</v>
      </c>
      <c r="I335" s="56"/>
      <c r="J335" s="56">
        <f>Worksheet!AH337-Worksheet!U337</f>
        <v>26043.789999999979</v>
      </c>
      <c r="K335" s="11"/>
      <c r="L335" s="56">
        <f>Worksheet!AW337</f>
        <v>551588.88</v>
      </c>
      <c r="M335" s="56"/>
      <c r="N335" s="56">
        <f>Worksheet!AX337</f>
        <v>0</v>
      </c>
      <c r="O335" s="56"/>
      <c r="P335" s="56">
        <f>Worksheet!AY337</f>
        <v>551588.88</v>
      </c>
      <c r="Q335" s="56"/>
      <c r="R335" s="56">
        <f t="shared" si="5"/>
        <v>37457.090000000026</v>
      </c>
    </row>
    <row r="336" spans="1:18" x14ac:dyDescent="0.2">
      <c r="A336" s="7">
        <f>Worksheet!A338</f>
        <v>5922</v>
      </c>
      <c r="B336" s="57" t="str">
        <f>Worksheet!B338</f>
        <v>West Fork CSD</v>
      </c>
      <c r="C336" s="11"/>
      <c r="D336" s="58">
        <f>Worksheet!AF338</f>
        <v>38441.980000000003</v>
      </c>
      <c r="E336" s="58"/>
      <c r="F336" s="58">
        <f>Worksheet!AG338</f>
        <v>0</v>
      </c>
      <c r="G336" s="58"/>
      <c r="H336" s="58">
        <f>Worksheet!AH338</f>
        <v>38441.980000000003</v>
      </c>
      <c r="I336" s="58"/>
      <c r="J336" s="58">
        <f>Worksheet!AH338-Worksheet!U338</f>
        <v>1156.9800000000032</v>
      </c>
      <c r="K336" s="11"/>
      <c r="L336" s="58">
        <f>Worksheet!AW338</f>
        <v>41835.85</v>
      </c>
      <c r="M336" s="58"/>
      <c r="N336" s="58">
        <f>Worksheet!AX338</f>
        <v>0</v>
      </c>
      <c r="O336" s="58"/>
      <c r="P336" s="58">
        <f>Worksheet!AY338</f>
        <v>41835.85</v>
      </c>
      <c r="Q336" s="58"/>
      <c r="R336" s="58">
        <f t="shared" si="5"/>
        <v>3393.8699999999953</v>
      </c>
    </row>
    <row r="337" spans="1:18" x14ac:dyDescent="0.2">
      <c r="A337" s="7">
        <f>Worksheet!A339</f>
        <v>819</v>
      </c>
      <c r="B337" s="48" t="str">
        <f>Worksheet!B339</f>
        <v>West Hancock</v>
      </c>
      <c r="D337" s="56">
        <f>Worksheet!AF339</f>
        <v>38054.54</v>
      </c>
      <c r="E337" s="56"/>
      <c r="F337" s="56">
        <f>Worksheet!AG339</f>
        <v>112.45999999999913</v>
      </c>
      <c r="G337" s="56"/>
      <c r="H337" s="56">
        <f>Worksheet!AH339</f>
        <v>38167</v>
      </c>
      <c r="I337" s="56"/>
      <c r="J337" s="56">
        <f>Worksheet!AH339-Worksheet!U339</f>
        <v>0</v>
      </c>
      <c r="K337" s="11"/>
      <c r="L337" s="56">
        <f>Worksheet!AW339</f>
        <v>43236.959999999999</v>
      </c>
      <c r="M337" s="56"/>
      <c r="N337" s="56">
        <f>Worksheet!AX339</f>
        <v>0</v>
      </c>
      <c r="O337" s="56"/>
      <c r="P337" s="56">
        <f>Worksheet!AY339</f>
        <v>43236.959999999999</v>
      </c>
      <c r="Q337" s="56"/>
      <c r="R337" s="56">
        <f t="shared" si="5"/>
        <v>5069.9599999999991</v>
      </c>
    </row>
    <row r="338" spans="1:18" x14ac:dyDescent="0.2">
      <c r="A338" s="7">
        <f>Worksheet!A340</f>
        <v>6969</v>
      </c>
      <c r="B338" s="48" t="str">
        <f>Worksheet!B340</f>
        <v>West Harrison</v>
      </c>
      <c r="D338" s="56">
        <f>Worksheet!AF340</f>
        <v>20613.05</v>
      </c>
      <c r="E338" s="56"/>
      <c r="F338" s="56">
        <f>Worksheet!AG340</f>
        <v>0</v>
      </c>
      <c r="G338" s="56"/>
      <c r="H338" s="56">
        <f>Worksheet!AH340</f>
        <v>20613.05</v>
      </c>
      <c r="I338" s="56"/>
      <c r="J338" s="56">
        <f>Worksheet!AH340-Worksheet!U340</f>
        <v>130.04999999999927</v>
      </c>
      <c r="K338" s="11"/>
      <c r="L338" s="56">
        <f>Worksheet!AW340</f>
        <v>21879.18</v>
      </c>
      <c r="M338" s="56"/>
      <c r="N338" s="56">
        <f>Worksheet!AX340</f>
        <v>0</v>
      </c>
      <c r="O338" s="56"/>
      <c r="P338" s="56">
        <f>Worksheet!AY340</f>
        <v>21879.18</v>
      </c>
      <c r="Q338" s="56"/>
      <c r="R338" s="56">
        <f t="shared" si="5"/>
        <v>1266.130000000001</v>
      </c>
    </row>
    <row r="339" spans="1:18" x14ac:dyDescent="0.2">
      <c r="A339" s="7">
        <f>Worksheet!A341</f>
        <v>6975</v>
      </c>
      <c r="B339" s="48" t="str">
        <f>Worksheet!B341</f>
        <v>West Liberty</v>
      </c>
      <c r="D339" s="56">
        <f>Worksheet!AF341</f>
        <v>90500.52</v>
      </c>
      <c r="E339" s="56"/>
      <c r="F339" s="56">
        <f>Worksheet!AG341</f>
        <v>0</v>
      </c>
      <c r="G339" s="56"/>
      <c r="H339" s="56">
        <f>Worksheet!AH341</f>
        <v>90500.52</v>
      </c>
      <c r="I339" s="56"/>
      <c r="J339" s="56">
        <f>Worksheet!AH341-Worksheet!U341</f>
        <v>52.520000000004075</v>
      </c>
      <c r="K339" s="11"/>
      <c r="L339" s="56">
        <f>Worksheet!AW341</f>
        <v>99286.04</v>
      </c>
      <c r="M339" s="56"/>
      <c r="N339" s="56">
        <f>Worksheet!AX341</f>
        <v>0</v>
      </c>
      <c r="O339" s="56"/>
      <c r="P339" s="56">
        <f>Worksheet!AY341</f>
        <v>99286.04</v>
      </c>
      <c r="Q339" s="56"/>
      <c r="R339" s="56">
        <f t="shared" si="5"/>
        <v>8785.5199999999895</v>
      </c>
    </row>
    <row r="340" spans="1:18" x14ac:dyDescent="0.2">
      <c r="A340" s="7">
        <f>Worksheet!A342</f>
        <v>6983</v>
      </c>
      <c r="B340" s="48" t="str">
        <f>Worksheet!B342</f>
        <v>West Lyon</v>
      </c>
      <c r="D340" s="56">
        <f>Worksheet!AF342</f>
        <v>49323.78</v>
      </c>
      <c r="E340" s="56"/>
      <c r="F340" s="56">
        <f>Worksheet!AG342</f>
        <v>0</v>
      </c>
      <c r="G340" s="56"/>
      <c r="H340" s="56">
        <f>Worksheet!AH342</f>
        <v>49323.78</v>
      </c>
      <c r="I340" s="56"/>
      <c r="J340" s="56">
        <f>Worksheet!AH342-Worksheet!U342</f>
        <v>4577.7799999999988</v>
      </c>
      <c r="K340" s="11"/>
      <c r="L340" s="56">
        <f>Worksheet!AW342</f>
        <v>53887.6</v>
      </c>
      <c r="M340" s="56"/>
      <c r="N340" s="56">
        <f>Worksheet!AX342</f>
        <v>0</v>
      </c>
      <c r="O340" s="56"/>
      <c r="P340" s="56">
        <f>Worksheet!AY342</f>
        <v>53887.6</v>
      </c>
      <c r="Q340" s="56"/>
      <c r="R340" s="56">
        <f t="shared" si="5"/>
        <v>4563.82</v>
      </c>
    </row>
    <row r="341" spans="1:18" x14ac:dyDescent="0.2">
      <c r="A341" s="7">
        <f>Worksheet!A343</f>
        <v>6985</v>
      </c>
      <c r="B341" s="57" t="str">
        <f>Worksheet!B343</f>
        <v>West Marshall</v>
      </c>
      <c r="C341" s="11"/>
      <c r="D341" s="58">
        <f>Worksheet!AF343</f>
        <v>55523.54</v>
      </c>
      <c r="E341" s="58"/>
      <c r="F341" s="58">
        <f>Worksheet!AG343</f>
        <v>0</v>
      </c>
      <c r="G341" s="58"/>
      <c r="H341" s="58">
        <f>Worksheet!AH343</f>
        <v>55523.54</v>
      </c>
      <c r="I341" s="58"/>
      <c r="J341" s="58">
        <f>Worksheet!AH343-Worksheet!U343</f>
        <v>1021.5400000000009</v>
      </c>
      <c r="K341" s="11"/>
      <c r="L341" s="58">
        <f>Worksheet!AW343</f>
        <v>58690.28</v>
      </c>
      <c r="M341" s="58"/>
      <c r="N341" s="58">
        <f>Worksheet!AX343</f>
        <v>0</v>
      </c>
      <c r="O341" s="58"/>
      <c r="P341" s="58">
        <f>Worksheet!AY343</f>
        <v>58690.28</v>
      </c>
      <c r="Q341" s="58"/>
      <c r="R341" s="58">
        <f t="shared" si="5"/>
        <v>3166.739999999998</v>
      </c>
    </row>
    <row r="342" spans="1:18" x14ac:dyDescent="0.2">
      <c r="A342" s="7">
        <f>Worksheet!A344</f>
        <v>6987</v>
      </c>
      <c r="B342" s="48" t="str">
        <f>Worksheet!B344</f>
        <v>West Monona</v>
      </c>
      <c r="D342" s="56">
        <f>Worksheet!AF344</f>
        <v>43974.79</v>
      </c>
      <c r="E342" s="56"/>
      <c r="F342" s="56">
        <f>Worksheet!AG344</f>
        <v>0</v>
      </c>
      <c r="G342" s="56"/>
      <c r="H342" s="56">
        <f>Worksheet!AH344</f>
        <v>43974.79</v>
      </c>
      <c r="I342" s="56"/>
      <c r="J342" s="56">
        <f>Worksheet!AH344-Worksheet!U344</f>
        <v>755.79000000000087</v>
      </c>
      <c r="K342" s="11"/>
      <c r="L342" s="56">
        <f>Worksheet!AW344</f>
        <v>48698.84</v>
      </c>
      <c r="M342" s="56"/>
      <c r="N342" s="56">
        <f>Worksheet!AX344</f>
        <v>0</v>
      </c>
      <c r="O342" s="56"/>
      <c r="P342" s="56">
        <f>Worksheet!AY344</f>
        <v>48698.84</v>
      </c>
      <c r="Q342" s="56"/>
      <c r="R342" s="56">
        <f t="shared" si="5"/>
        <v>4724.0499999999956</v>
      </c>
    </row>
    <row r="343" spans="1:18" x14ac:dyDescent="0.2">
      <c r="A343" s="7">
        <f>Worksheet!A345</f>
        <v>6990</v>
      </c>
      <c r="B343" s="48" t="str">
        <f>Worksheet!B345</f>
        <v>West Sioux</v>
      </c>
      <c r="D343" s="56">
        <f>Worksheet!AF345</f>
        <v>49696.27</v>
      </c>
      <c r="E343" s="56"/>
      <c r="F343" s="56">
        <f>Worksheet!AG345</f>
        <v>0</v>
      </c>
      <c r="G343" s="56"/>
      <c r="H343" s="56">
        <f>Worksheet!AH345</f>
        <v>49696.27</v>
      </c>
      <c r="I343" s="56"/>
      <c r="J343" s="56">
        <f>Worksheet!AH345-Worksheet!U345</f>
        <v>6293.2699999999968</v>
      </c>
      <c r="K343" s="11"/>
      <c r="L343" s="56">
        <f>Worksheet!AW345</f>
        <v>45081.120000000003</v>
      </c>
      <c r="M343" s="56"/>
      <c r="N343" s="56">
        <f>Worksheet!AX345</f>
        <v>4615.1499999999942</v>
      </c>
      <c r="O343" s="56"/>
      <c r="P343" s="56">
        <f>Worksheet!AY345</f>
        <v>49696.27</v>
      </c>
      <c r="Q343" s="56"/>
      <c r="R343" s="56">
        <f t="shared" si="5"/>
        <v>0</v>
      </c>
    </row>
    <row r="344" spans="1:18" x14ac:dyDescent="0.2">
      <c r="A344" s="7">
        <f>Worksheet!A346</f>
        <v>6961</v>
      </c>
      <c r="B344" s="48" t="str">
        <f>Worksheet!B346</f>
        <v>Western Dubuque</v>
      </c>
      <c r="D344" s="56">
        <f>Worksheet!AF346</f>
        <v>180626.72</v>
      </c>
      <c r="E344" s="56"/>
      <c r="F344" s="56">
        <f>Worksheet!AG346</f>
        <v>0</v>
      </c>
      <c r="G344" s="56"/>
      <c r="H344" s="56">
        <f>Worksheet!AH346</f>
        <v>180626.72</v>
      </c>
      <c r="I344" s="56"/>
      <c r="J344" s="56">
        <f>Worksheet!AH346-Worksheet!U346</f>
        <v>10974.720000000001</v>
      </c>
      <c r="K344" s="11"/>
      <c r="L344" s="56">
        <f>Worksheet!AW346</f>
        <v>191779.82</v>
      </c>
      <c r="M344" s="56"/>
      <c r="N344" s="56">
        <f>Worksheet!AX346</f>
        <v>0</v>
      </c>
      <c r="O344" s="56"/>
      <c r="P344" s="56">
        <f>Worksheet!AY346</f>
        <v>191779.82</v>
      </c>
      <c r="Q344" s="56"/>
      <c r="R344" s="56">
        <f t="shared" si="5"/>
        <v>11153.100000000006</v>
      </c>
    </row>
    <row r="345" spans="1:18" x14ac:dyDescent="0.2">
      <c r="A345" s="7">
        <f>Worksheet!A347</f>
        <v>6992</v>
      </c>
      <c r="B345" s="48" t="str">
        <f>Worksheet!B347</f>
        <v>Westwood</v>
      </c>
      <c r="D345" s="56">
        <f>Worksheet!AF347</f>
        <v>35177.089999999997</v>
      </c>
      <c r="E345" s="56"/>
      <c r="F345" s="56">
        <f>Worksheet!AG347</f>
        <v>0</v>
      </c>
      <c r="G345" s="56"/>
      <c r="H345" s="56">
        <f>Worksheet!AH347</f>
        <v>35177.089999999997</v>
      </c>
      <c r="I345" s="56"/>
      <c r="J345" s="56">
        <f>Worksheet!AH347-Worksheet!U347</f>
        <v>1388.0899999999965</v>
      </c>
      <c r="K345" s="11"/>
      <c r="L345" s="56">
        <f>Worksheet!AW347</f>
        <v>34621.379999999997</v>
      </c>
      <c r="M345" s="56"/>
      <c r="N345" s="56">
        <f>Worksheet!AX347</f>
        <v>555.70999999999913</v>
      </c>
      <c r="O345" s="56"/>
      <c r="P345" s="56">
        <f>Worksheet!AY347</f>
        <v>35177.089999999997</v>
      </c>
      <c r="Q345" s="56"/>
      <c r="R345" s="56">
        <f t="shared" si="5"/>
        <v>0</v>
      </c>
    </row>
    <row r="346" spans="1:18" x14ac:dyDescent="0.2">
      <c r="A346" s="7">
        <f>Worksheet!A348</f>
        <v>7002</v>
      </c>
      <c r="B346" s="57" t="str">
        <f>Worksheet!B348</f>
        <v>Whiting</v>
      </c>
      <c r="C346" s="11"/>
      <c r="D346" s="58">
        <f>Worksheet!AF348</f>
        <v>16405.73</v>
      </c>
      <c r="E346" s="58"/>
      <c r="F346" s="58">
        <f>Worksheet!AG348</f>
        <v>0</v>
      </c>
      <c r="G346" s="58"/>
      <c r="H346" s="58">
        <f>Worksheet!AH348</f>
        <v>16405.73</v>
      </c>
      <c r="I346" s="58"/>
      <c r="J346" s="58">
        <f>Worksheet!AH348-Worksheet!U348</f>
        <v>1554.7299999999996</v>
      </c>
      <c r="K346" s="11"/>
      <c r="L346" s="58">
        <f>Worksheet!AW348</f>
        <v>14583.8</v>
      </c>
      <c r="M346" s="58"/>
      <c r="N346" s="58">
        <f>Worksheet!AX348</f>
        <v>1821.9300000000003</v>
      </c>
      <c r="O346" s="58"/>
      <c r="P346" s="58">
        <f>Worksheet!AY348</f>
        <v>16405.73</v>
      </c>
      <c r="Q346" s="58"/>
      <c r="R346" s="58">
        <f t="shared" si="5"/>
        <v>0</v>
      </c>
    </row>
    <row r="347" spans="1:18" x14ac:dyDescent="0.2">
      <c r="A347" s="7">
        <f>Worksheet!A349</f>
        <v>7029</v>
      </c>
      <c r="B347" s="48" t="str">
        <f>Worksheet!B349</f>
        <v>Williamsburg</v>
      </c>
      <c r="D347" s="56">
        <f>Worksheet!AF349</f>
        <v>57027.92</v>
      </c>
      <c r="E347" s="56"/>
      <c r="F347" s="56">
        <f>Worksheet!AG349</f>
        <v>0</v>
      </c>
      <c r="G347" s="56"/>
      <c r="H347" s="56">
        <f>Worksheet!AH349</f>
        <v>57027.92</v>
      </c>
      <c r="I347" s="56"/>
      <c r="J347" s="56">
        <f>Worksheet!AH349-Worksheet!U349</f>
        <v>4503.9199999999983</v>
      </c>
      <c r="K347" s="11"/>
      <c r="L347" s="56">
        <f>Worksheet!AW349</f>
        <v>58465.95</v>
      </c>
      <c r="M347" s="56"/>
      <c r="N347" s="56">
        <f>Worksheet!AX349</f>
        <v>0</v>
      </c>
      <c r="O347" s="56"/>
      <c r="P347" s="56">
        <f>Worksheet!AY349</f>
        <v>58465.95</v>
      </c>
      <c r="Q347" s="56"/>
      <c r="R347" s="56">
        <f t="shared" si="5"/>
        <v>1438.0299999999988</v>
      </c>
    </row>
    <row r="348" spans="1:18" x14ac:dyDescent="0.2">
      <c r="A348" s="7">
        <f>Worksheet!A350</f>
        <v>7038</v>
      </c>
      <c r="B348" s="48" t="str">
        <f>Worksheet!B350</f>
        <v>Wilton</v>
      </c>
      <c r="D348" s="56">
        <f>Worksheet!AF350</f>
        <v>48071.17</v>
      </c>
      <c r="E348" s="56"/>
      <c r="F348" s="56">
        <f>Worksheet!AG350</f>
        <v>0</v>
      </c>
      <c r="G348" s="56"/>
      <c r="H348" s="56">
        <f>Worksheet!AH350</f>
        <v>48071.17</v>
      </c>
      <c r="I348" s="56"/>
      <c r="J348" s="56">
        <f>Worksheet!AH350-Worksheet!U350</f>
        <v>896.16999999999825</v>
      </c>
      <c r="K348" s="11"/>
      <c r="L348" s="56">
        <f>Worksheet!AW350</f>
        <v>49041.07</v>
      </c>
      <c r="M348" s="56"/>
      <c r="N348" s="56">
        <f>Worksheet!AX350</f>
        <v>0</v>
      </c>
      <c r="O348" s="56"/>
      <c r="P348" s="56">
        <f>Worksheet!AY350</f>
        <v>49041.07</v>
      </c>
      <c r="Q348" s="56"/>
      <c r="R348" s="56">
        <f t="shared" si="5"/>
        <v>969.90000000000146</v>
      </c>
    </row>
    <row r="349" spans="1:18" x14ac:dyDescent="0.2">
      <c r="A349" s="7">
        <f>Worksheet!A351</f>
        <v>7047</v>
      </c>
      <c r="B349" s="48" t="str">
        <f>Worksheet!B351</f>
        <v>Winfield-Mt Union</v>
      </c>
      <c r="D349" s="56">
        <f>Worksheet!AF351</f>
        <v>26118.75</v>
      </c>
      <c r="E349" s="56"/>
      <c r="F349" s="56">
        <f>Worksheet!AG351</f>
        <v>0</v>
      </c>
      <c r="G349" s="56"/>
      <c r="H349" s="56">
        <f>Worksheet!AH351</f>
        <v>26118.75</v>
      </c>
      <c r="I349" s="56"/>
      <c r="J349" s="56">
        <f>Worksheet!AH351-Worksheet!U351</f>
        <v>1821.75</v>
      </c>
      <c r="K349" s="11"/>
      <c r="L349" s="56">
        <f>Worksheet!AW351</f>
        <v>24906.63</v>
      </c>
      <c r="M349" s="56"/>
      <c r="N349" s="56">
        <f>Worksheet!AX351</f>
        <v>1212.119999999999</v>
      </c>
      <c r="O349" s="56"/>
      <c r="P349" s="56">
        <f>Worksheet!AY351</f>
        <v>26118.75</v>
      </c>
      <c r="Q349" s="56"/>
      <c r="R349" s="56">
        <f t="shared" si="5"/>
        <v>0</v>
      </c>
    </row>
    <row r="350" spans="1:18" x14ac:dyDescent="0.2">
      <c r="A350" s="7">
        <f>Worksheet!A352</f>
        <v>7056</v>
      </c>
      <c r="B350" s="48" t="str">
        <f>Worksheet!B352</f>
        <v>Winterset</v>
      </c>
      <c r="D350" s="56">
        <f>Worksheet!AF352</f>
        <v>115602.07</v>
      </c>
      <c r="E350" s="56"/>
      <c r="F350" s="56">
        <f>Worksheet!AG352</f>
        <v>0</v>
      </c>
      <c r="G350" s="56"/>
      <c r="H350" s="56">
        <f>Worksheet!AH352</f>
        <v>115602.07</v>
      </c>
      <c r="I350" s="56"/>
      <c r="J350" s="56">
        <f>Worksheet!AH352-Worksheet!U352</f>
        <v>4141.070000000007</v>
      </c>
      <c r="K350" s="11"/>
      <c r="L350" s="56">
        <f>Worksheet!AW352</f>
        <v>122877.97</v>
      </c>
      <c r="M350" s="56"/>
      <c r="N350" s="56">
        <f>Worksheet!AX352</f>
        <v>0</v>
      </c>
      <c r="O350" s="56"/>
      <c r="P350" s="56">
        <f>Worksheet!AY352</f>
        <v>122877.97</v>
      </c>
      <c r="Q350" s="56"/>
      <c r="R350" s="56">
        <f t="shared" si="5"/>
        <v>7275.8999999999942</v>
      </c>
    </row>
    <row r="351" spans="1:18" x14ac:dyDescent="0.2">
      <c r="A351" s="7">
        <f>Worksheet!A353</f>
        <v>7083</v>
      </c>
      <c r="B351" s="57" t="str">
        <f>Worksheet!B353</f>
        <v>Woden-Crystal Lake</v>
      </c>
      <c r="C351" s="11"/>
      <c r="D351" s="58">
        <f>Worksheet!AF353</f>
        <v>6624.54</v>
      </c>
      <c r="E351" s="58"/>
      <c r="F351" s="58">
        <f>Worksheet!AG353</f>
        <v>0</v>
      </c>
      <c r="G351" s="58"/>
      <c r="H351" s="58">
        <f>Worksheet!AH353</f>
        <v>6624.54</v>
      </c>
      <c r="I351" s="58"/>
      <c r="J351" s="58">
        <f>Worksheet!AH353-Worksheet!U353</f>
        <v>451.53999999999996</v>
      </c>
      <c r="K351" s="11"/>
      <c r="L351" s="58">
        <f>Worksheet!AW353</f>
        <v>5954.48</v>
      </c>
      <c r="M351" s="58"/>
      <c r="N351" s="58">
        <f>Worksheet!AX353</f>
        <v>670.0600000000004</v>
      </c>
      <c r="O351" s="58"/>
      <c r="P351" s="58">
        <f>Worksheet!AY353</f>
        <v>6624.54</v>
      </c>
      <c r="Q351" s="58"/>
      <c r="R351" s="58">
        <f t="shared" si="5"/>
        <v>0</v>
      </c>
    </row>
    <row r="352" spans="1:18" x14ac:dyDescent="0.2">
      <c r="A352" s="7">
        <f>Worksheet!A354</f>
        <v>7092</v>
      </c>
      <c r="B352" s="48" t="str">
        <f>Worksheet!B354</f>
        <v>Woodbine</v>
      </c>
      <c r="D352" s="56">
        <f>Worksheet!AF354</f>
        <v>29539.75</v>
      </c>
      <c r="E352" s="56"/>
      <c r="F352" s="56">
        <f>Worksheet!AG354</f>
        <v>0</v>
      </c>
      <c r="G352" s="56"/>
      <c r="H352" s="56">
        <f>Worksheet!AH354</f>
        <v>29539.75</v>
      </c>
      <c r="I352" s="56"/>
      <c r="J352" s="56">
        <f>Worksheet!AH354-Worksheet!U354</f>
        <v>451.75</v>
      </c>
      <c r="K352" s="11"/>
      <c r="L352" s="56">
        <f>Worksheet!AW354</f>
        <v>32261.67</v>
      </c>
      <c r="M352" s="56"/>
      <c r="N352" s="56">
        <f>Worksheet!AX354</f>
        <v>0</v>
      </c>
      <c r="O352" s="56"/>
      <c r="P352" s="56">
        <f>Worksheet!AY354</f>
        <v>32261.67</v>
      </c>
      <c r="Q352" s="56"/>
      <c r="R352" s="56">
        <f t="shared" si="5"/>
        <v>2721.9199999999983</v>
      </c>
    </row>
    <row r="353" spans="1:18" x14ac:dyDescent="0.2">
      <c r="A353" s="7">
        <f>Worksheet!A355</f>
        <v>7098</v>
      </c>
      <c r="B353" s="48" t="str">
        <f>Worksheet!B355</f>
        <v>Woodbury Central</v>
      </c>
      <c r="D353" s="56">
        <f>Worksheet!AF355</f>
        <v>36005.79</v>
      </c>
      <c r="E353" s="56"/>
      <c r="F353" s="56">
        <f>Worksheet!AG355</f>
        <v>0</v>
      </c>
      <c r="G353" s="56"/>
      <c r="H353" s="56">
        <f>Worksheet!AH355</f>
        <v>36005.79</v>
      </c>
      <c r="I353" s="56"/>
      <c r="J353" s="56">
        <f>Worksheet!AH355-Worksheet!U355</f>
        <v>963.79000000000087</v>
      </c>
      <c r="K353" s="11"/>
      <c r="L353" s="56">
        <f>Worksheet!AW355</f>
        <v>37036.980000000003</v>
      </c>
      <c r="M353" s="56"/>
      <c r="N353" s="56">
        <f>Worksheet!AX355</f>
        <v>0</v>
      </c>
      <c r="O353" s="56"/>
      <c r="P353" s="56">
        <f>Worksheet!AY355</f>
        <v>37036.980000000003</v>
      </c>
      <c r="Q353" s="56"/>
      <c r="R353" s="56">
        <f t="shared" si="5"/>
        <v>1031.1900000000023</v>
      </c>
    </row>
    <row r="354" spans="1:18" x14ac:dyDescent="0.2">
      <c r="A354" s="7">
        <f>Worksheet!A356</f>
        <v>7110</v>
      </c>
      <c r="B354" s="48" t="str">
        <f>Worksheet!B356</f>
        <v>Woodward-Granger</v>
      </c>
      <c r="D354" s="56">
        <f>Worksheet!AF356</f>
        <v>49745.2</v>
      </c>
      <c r="E354" s="56"/>
      <c r="F354" s="56">
        <f>Worksheet!AG356</f>
        <v>0</v>
      </c>
      <c r="G354" s="56"/>
      <c r="H354" s="56">
        <f>Worksheet!AH356</f>
        <v>49745.2</v>
      </c>
      <c r="I354" s="56"/>
      <c r="J354" s="56">
        <f>Worksheet!AH356-Worksheet!U356</f>
        <v>2358.1999999999971</v>
      </c>
      <c r="K354" s="11"/>
      <c r="L354" s="56">
        <f>Worksheet!AW356</f>
        <v>57456.15</v>
      </c>
      <c r="M354" s="56"/>
      <c r="N354" s="56">
        <f>Worksheet!AX356</f>
        <v>0</v>
      </c>
      <c r="O354" s="56"/>
      <c r="P354" s="56">
        <f>Worksheet!AY356</f>
        <v>57456.15</v>
      </c>
      <c r="Q354" s="56"/>
      <c r="R354" s="56">
        <f t="shared" si="5"/>
        <v>7710.9500000000044</v>
      </c>
    </row>
    <row r="355" spans="1:18" ht="5.25" customHeight="1" x14ac:dyDescent="0.2">
      <c r="K355" s="11"/>
    </row>
    <row r="356" spans="1:18" s="9" customFormat="1" ht="13.5" thickBot="1" x14ac:dyDescent="0.25">
      <c r="B356" s="10" t="s">
        <v>101</v>
      </c>
      <c r="D356" s="60">
        <f>SUM(D7:D355)</f>
        <v>31604225.970000003</v>
      </c>
      <c r="F356" s="60">
        <f>SUM(F7:F355)</f>
        <v>23063.25</v>
      </c>
      <c r="H356" s="60">
        <f>SUM(H7:H355)</f>
        <v>31627289.22000001</v>
      </c>
      <c r="J356" s="60">
        <f>SUM(J7:J355)</f>
        <v>1407403.2199999988</v>
      </c>
      <c r="K356" s="59"/>
      <c r="L356" s="60">
        <f>SUM(L7:L355)</f>
        <v>32918355.120000031</v>
      </c>
      <c r="N356" s="60">
        <f>SUM(N7:N355)</f>
        <v>146879.84000000003</v>
      </c>
      <c r="P356" s="60">
        <f>SUM(P7:P355)</f>
        <v>33065234.960000031</v>
      </c>
      <c r="R356" s="60">
        <f>SUM(R7:R355)</f>
        <v>1437945.7399999986</v>
      </c>
    </row>
    <row r="357" spans="1:18" ht="13.5" thickTop="1" x14ac:dyDescent="0.2"/>
    <row r="358" spans="1:18" x14ac:dyDescent="0.2">
      <c r="B358" s="61" t="s">
        <v>85</v>
      </c>
    </row>
    <row r="359" spans="1:18" x14ac:dyDescent="0.2">
      <c r="B359" s="61" t="str">
        <f>StateSummary!A58</f>
        <v>Totals may not sum due to rounding.</v>
      </c>
    </row>
    <row r="360" spans="1:18" x14ac:dyDescent="0.2">
      <c r="B360" s="61" t="str">
        <f>StateSummary!A59</f>
        <v>Estimates  are based on Department of Education enrollment projections and are subject to change.</v>
      </c>
    </row>
    <row r="361" spans="1:18" x14ac:dyDescent="0.2">
      <c r="B361" s="61" t="str">
        <f>StateSummary!A60</f>
        <v>Estimates are as of December 17, 2012.</v>
      </c>
    </row>
    <row r="362" spans="1:18" ht="5.25" customHeight="1" x14ac:dyDescent="0.2">
      <c r="B362" s="61"/>
    </row>
    <row r="363" spans="1:18" x14ac:dyDescent="0.2">
      <c r="B363" s="61" t="s">
        <v>86</v>
      </c>
    </row>
    <row r="364" spans="1:18" x14ac:dyDescent="0.2">
      <c r="B364" s="61" t="str">
        <f>StateSummary!A63</f>
        <v>Iowa Department of Education, Enrollment Projections file.</v>
      </c>
    </row>
    <row r="365" spans="1:18" x14ac:dyDescent="0.2">
      <c r="B365" s="61" t="str">
        <f>StateSummary!A64</f>
        <v>Iowa Department of Management, School Aid file.</v>
      </c>
    </row>
    <row r="366" spans="1:18" x14ac:dyDescent="0.2">
      <c r="B366" s="61" t="str">
        <f>StateSummary!A65</f>
        <v>LSA calculations.</v>
      </c>
    </row>
    <row r="367" spans="1:18" x14ac:dyDescent="0.2">
      <c r="B367" s="61"/>
    </row>
    <row r="368" spans="1:18" x14ac:dyDescent="0.2">
      <c r="B368" s="61"/>
    </row>
    <row r="369" spans="2:2" x14ac:dyDescent="0.2">
      <c r="B369" s="61"/>
    </row>
    <row r="370" spans="2:2" x14ac:dyDescent="0.2">
      <c r="B370" s="61"/>
    </row>
    <row r="371" spans="2:2" x14ac:dyDescent="0.2">
      <c r="B371" s="61"/>
    </row>
    <row r="372" spans="2:2" x14ac:dyDescent="0.2">
      <c r="B372" s="61"/>
    </row>
    <row r="373" spans="2:2" x14ac:dyDescent="0.2">
      <c r="B373" s="61"/>
    </row>
    <row r="374" spans="2:2" x14ac:dyDescent="0.2">
      <c r="B374" s="61"/>
    </row>
    <row r="375" spans="2:2" x14ac:dyDescent="0.2">
      <c r="B375" s="61"/>
    </row>
  </sheetData>
  <sheetProtection sheet="1" objects="1" scenarios="1"/>
  <protectedRanges>
    <protectedRange sqref="B3" name="return selection"/>
  </protectedRanges>
  <mergeCells count="3">
    <mergeCell ref="D5:J5"/>
    <mergeCell ref="L5:R5"/>
    <mergeCell ref="B1:R1"/>
  </mergeCells>
  <phoneticPr fontId="4" type="noConversion"/>
  <hyperlinks>
    <hyperlink ref="B3" location="StateSummary!A1" display="Return to Main Page"/>
  </hyperlinks>
  <pageMargins left="0.26" right="0.2" top="0.33" bottom="0.49" header="0.18" footer="0.16"/>
  <pageSetup scale="96" fitToHeight="0" orientation="landscape" r:id="rId1"/>
  <headerFooter alignWithMargins="0">
    <oddFooter>&amp;LLSA:  &amp;F  &amp;A&amp;C&amp;P&amp;REstimates as of 1/3/2011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373"/>
  <sheetViews>
    <sheetView topLeftCell="E1" workbookViewId="0">
      <pane ySplit="8" topLeftCell="A338" activePane="bottomLeft" state="frozenSplit"/>
      <selection activeCell="C23" sqref="C23"/>
      <selection pane="bottomLeft" activeCell="C374" sqref="C374"/>
    </sheetView>
  </sheetViews>
  <sheetFormatPr defaultRowHeight="12.75" x14ac:dyDescent="0.2"/>
  <cols>
    <col min="3" max="3" width="33.5703125" bestFit="1" customWidth="1"/>
    <col min="22" max="22" width="14.5703125" bestFit="1" customWidth="1"/>
    <col min="23" max="23" width="13.5703125" bestFit="1" customWidth="1"/>
    <col min="24" max="24" width="1.7109375" customWidth="1"/>
    <col min="26" max="26" width="12" bestFit="1" customWidth="1"/>
    <col min="27" max="27" width="7.5703125" customWidth="1"/>
    <col min="28" max="28" width="13.42578125" customWidth="1"/>
    <col min="29" max="29" width="16.5703125" bestFit="1" customWidth="1"/>
    <col min="30" max="30" width="15.140625" bestFit="1" customWidth="1"/>
    <col min="33" max="33" width="14.140625" bestFit="1" customWidth="1"/>
    <col min="34" max="35" width="13.42578125" customWidth="1"/>
    <col min="37" max="37" width="15" bestFit="1" customWidth="1"/>
    <col min="39" max="40" width="13.140625" bestFit="1" customWidth="1"/>
    <col min="42" max="42" width="2.28515625" customWidth="1"/>
    <col min="46" max="46" width="16" customWidth="1"/>
    <col min="50" max="50" width="17.85546875" customWidth="1"/>
    <col min="54" max="54" width="16" customWidth="1"/>
    <col min="57" max="57" width="16.5703125" bestFit="1" customWidth="1"/>
  </cols>
  <sheetData>
    <row r="1" spans="1:58" x14ac:dyDescent="0.2">
      <c r="Y1" s="78" t="s">
        <v>67</v>
      </c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</row>
    <row r="2" spans="1:58" x14ac:dyDescent="0.2">
      <c r="Z2" s="75" t="s">
        <v>25</v>
      </c>
      <c r="AA2" s="75"/>
      <c r="AB2" s="75"/>
      <c r="AC2" s="74" t="s">
        <v>26</v>
      </c>
      <c r="AD2" s="74"/>
      <c r="AE2" s="74"/>
      <c r="AF2" s="76" t="s">
        <v>30</v>
      </c>
      <c r="AG2" s="76"/>
      <c r="AH2" s="76"/>
      <c r="AI2" s="3"/>
      <c r="AJ2" s="77" t="s">
        <v>34</v>
      </c>
      <c r="AK2" s="77"/>
      <c r="AL2" s="77"/>
      <c r="AM2" s="74" t="s">
        <v>35</v>
      </c>
      <c r="AN2" s="74"/>
      <c r="AO2" s="74"/>
      <c r="AQ2" s="75" t="s">
        <v>25</v>
      </c>
      <c r="AR2" s="75"/>
      <c r="AS2" s="75"/>
      <c r="AT2" s="74" t="s">
        <v>26</v>
      </c>
      <c r="AU2" s="74"/>
      <c r="AV2" s="74"/>
      <c r="AW2" s="76" t="s">
        <v>30</v>
      </c>
      <c r="AX2" s="76"/>
      <c r="AY2" s="76"/>
      <c r="AZ2" s="3"/>
      <c r="BA2" s="77" t="s">
        <v>34</v>
      </c>
      <c r="BB2" s="77"/>
      <c r="BC2" s="77"/>
      <c r="BD2" s="74" t="s">
        <v>35</v>
      </c>
      <c r="BE2" s="74"/>
      <c r="BF2" s="74"/>
    </row>
    <row r="3" spans="1:58" x14ac:dyDescent="0.2">
      <c r="Z3" t="s">
        <v>19</v>
      </c>
      <c r="AA3" s="1">
        <f>StateSummary!J8</f>
        <v>0.04</v>
      </c>
      <c r="AC3" t="s">
        <v>19</v>
      </c>
      <c r="AD3" s="1">
        <f>StateSummary!J10</f>
        <v>0.04</v>
      </c>
      <c r="AF3" t="s">
        <v>19</v>
      </c>
      <c r="AG3" s="1">
        <f>StateSummary!J12</f>
        <v>0.04</v>
      </c>
      <c r="AJ3" t="s">
        <v>19</v>
      </c>
      <c r="AK3" s="1">
        <f>StateSummary!J8</f>
        <v>0.04</v>
      </c>
      <c r="AM3" t="s">
        <v>19</v>
      </c>
      <c r="AN3" s="1">
        <f>StateSummary!J10</f>
        <v>0.04</v>
      </c>
      <c r="AQ3" t="s">
        <v>19</v>
      </c>
      <c r="AR3" s="1">
        <f>StateSummary!L8</f>
        <v>0.04</v>
      </c>
      <c r="AT3" t="s">
        <v>19</v>
      </c>
      <c r="AU3" s="1">
        <f>StateSummary!L10</f>
        <v>0.04</v>
      </c>
      <c r="AW3" t="s">
        <v>19</v>
      </c>
      <c r="AX3" s="1">
        <f>StateSummary!L12</f>
        <v>0.04</v>
      </c>
      <c r="BA3" t="s">
        <v>19</v>
      </c>
      <c r="BB3" s="1">
        <f>StateSummary!L8</f>
        <v>0.04</v>
      </c>
      <c r="BD3" t="s">
        <v>19</v>
      </c>
      <c r="BE3" s="1">
        <f>StateSummary!L10</f>
        <v>0.04</v>
      </c>
    </row>
    <row r="4" spans="1:58" x14ac:dyDescent="0.2">
      <c r="Z4" t="s">
        <v>18</v>
      </c>
      <c r="AA4">
        <f>H9</f>
        <v>517.16999999999996</v>
      </c>
      <c r="AC4" t="s">
        <v>18</v>
      </c>
      <c r="AD4">
        <f>I9</f>
        <v>58.57</v>
      </c>
      <c r="AF4" t="s">
        <v>18</v>
      </c>
      <c r="AG4">
        <f>J9</f>
        <v>63.8</v>
      </c>
      <c r="AJ4" t="s">
        <v>18</v>
      </c>
      <c r="AK4">
        <f>K9</f>
        <v>27.07</v>
      </c>
      <c r="AM4" t="s">
        <v>18</v>
      </c>
      <c r="AN4">
        <f>L9</f>
        <v>3.16</v>
      </c>
      <c r="AQ4" t="s">
        <v>18</v>
      </c>
      <c r="AR4" s="2">
        <f>AA6</f>
        <v>537.86</v>
      </c>
      <c r="AT4" t="s">
        <v>18</v>
      </c>
      <c r="AU4" s="2">
        <f>AD6</f>
        <v>60.91</v>
      </c>
      <c r="AW4" t="s">
        <v>18</v>
      </c>
      <c r="AX4" s="2">
        <f>AG6</f>
        <v>66.349999999999994</v>
      </c>
      <c r="BA4" t="s">
        <v>18</v>
      </c>
      <c r="BB4" s="2">
        <f>AK6</f>
        <v>28.15</v>
      </c>
      <c r="BD4" t="s">
        <v>18</v>
      </c>
      <c r="BE4" s="2">
        <f>AN6</f>
        <v>3.29</v>
      </c>
    </row>
    <row r="5" spans="1:58" x14ac:dyDescent="0.2">
      <c r="Z5" t="s">
        <v>20</v>
      </c>
      <c r="AA5" s="2">
        <f>ROUND(AA3*AA4,2)</f>
        <v>20.69</v>
      </c>
      <c r="AC5" t="s">
        <v>20</v>
      </c>
      <c r="AD5" s="2">
        <f>ROUND(AD3*AD4,2)</f>
        <v>2.34</v>
      </c>
      <c r="AF5" t="s">
        <v>20</v>
      </c>
      <c r="AG5" s="2">
        <f>ROUND(AG3*AG4,2)</f>
        <v>2.5499999999999998</v>
      </c>
      <c r="AJ5" t="s">
        <v>20</v>
      </c>
      <c r="AK5" s="2">
        <f>ROUND(AK3*AK4,2)</f>
        <v>1.08</v>
      </c>
      <c r="AM5" t="s">
        <v>20</v>
      </c>
      <c r="AN5" s="2">
        <f>ROUND(AN3*AN4,2)</f>
        <v>0.13</v>
      </c>
      <c r="AQ5" t="s">
        <v>20</v>
      </c>
      <c r="AR5" s="2">
        <f>ROUND(AR3*AR4,2)</f>
        <v>21.51</v>
      </c>
      <c r="AT5" t="s">
        <v>20</v>
      </c>
      <c r="AU5" s="2">
        <f>ROUND(AU3*AU4,2)</f>
        <v>2.44</v>
      </c>
      <c r="AW5" t="s">
        <v>20</v>
      </c>
      <c r="AX5" s="2">
        <f>ROUND(AX3*AX4,2)</f>
        <v>2.65</v>
      </c>
      <c r="BA5" t="s">
        <v>20</v>
      </c>
      <c r="BB5" s="2">
        <f>ROUND(BB3*BB4,2)</f>
        <v>1.1299999999999999</v>
      </c>
      <c r="BD5" t="s">
        <v>20</v>
      </c>
      <c r="BE5" s="2">
        <f>ROUND(BE3*BE4,2)</f>
        <v>0.13</v>
      </c>
    </row>
    <row r="6" spans="1:58" x14ac:dyDescent="0.2">
      <c r="Z6" t="s">
        <v>21</v>
      </c>
      <c r="AA6" s="2">
        <f>AA4+AA5</f>
        <v>537.86</v>
      </c>
      <c r="AC6" t="s">
        <v>21</v>
      </c>
      <c r="AD6" s="2">
        <f>AD4+AD5</f>
        <v>60.91</v>
      </c>
      <c r="AF6" t="s">
        <v>21</v>
      </c>
      <c r="AG6" s="2">
        <f>AG4+AG5</f>
        <v>66.349999999999994</v>
      </c>
      <c r="AJ6" t="s">
        <v>21</v>
      </c>
      <c r="AK6" s="2">
        <f>AK4+AK5</f>
        <v>28.15</v>
      </c>
      <c r="AM6" t="s">
        <v>21</v>
      </c>
      <c r="AN6" s="2">
        <f>AN4+AN5</f>
        <v>3.29</v>
      </c>
      <c r="AQ6" t="s">
        <v>21</v>
      </c>
      <c r="AR6" s="2">
        <f>AR4+AR5</f>
        <v>559.37</v>
      </c>
      <c r="AT6" t="s">
        <v>21</v>
      </c>
      <c r="AU6" s="2">
        <f>AU4+AU5</f>
        <v>63.349999999999994</v>
      </c>
      <c r="AW6" t="s">
        <v>21</v>
      </c>
      <c r="AX6" s="2">
        <f>AX4+AX5</f>
        <v>69</v>
      </c>
      <c r="BA6" t="s">
        <v>21</v>
      </c>
      <c r="BB6" s="2">
        <f>BB4+BB5</f>
        <v>29.279999999999998</v>
      </c>
      <c r="BD6" t="s">
        <v>21</v>
      </c>
      <c r="BE6" s="2">
        <f>BE4+BE5</f>
        <v>3.42</v>
      </c>
    </row>
    <row r="8" spans="1:58" x14ac:dyDescent="0.2">
      <c r="A8" t="str">
        <f>data_fy13_base!A1</f>
        <v>dist</v>
      </c>
      <c r="B8" t="str">
        <f>data_fy13_base!B1</f>
        <v>dist_name</v>
      </c>
      <c r="C8" t="str">
        <f>data_fy13_base!C1</f>
        <v>DE_Dist</v>
      </c>
      <c r="D8" t="str">
        <f>data_fy13_base!D1</f>
        <v>aea</v>
      </c>
      <c r="E8" t="str">
        <f>data_fy13_base!F1</f>
        <v>L101c</v>
      </c>
      <c r="F8" t="str">
        <f>data_fy13_base!G1</f>
        <v>L101d</v>
      </c>
      <c r="G8" t="str">
        <f>data_fy13_base!H1</f>
        <v>L101e</v>
      </c>
      <c r="H8" t="str">
        <f>data_fy13_base!I1</f>
        <v>ts_scpp_a</v>
      </c>
      <c r="I8" t="str">
        <f>data_fy13_base!J1</f>
        <v>pd_scpp_a</v>
      </c>
      <c r="J8" t="str">
        <f>data_fy13_base!K1</f>
        <v>ei_scpp_a</v>
      </c>
      <c r="K8" t="str">
        <f>data_fy13_base!L1</f>
        <v>ts_aea_a</v>
      </c>
      <c r="L8" t="str">
        <f>data_fy13_base!M1</f>
        <v>pd_aea_a</v>
      </c>
      <c r="M8" t="str">
        <f>data_fy13_base!N1</f>
        <v>L101</v>
      </c>
      <c r="N8" t="str">
        <f>data_fy13_base!O1</f>
        <v>L206</v>
      </c>
      <c r="O8" t="str">
        <f>data_fy13_base!P1</f>
        <v>L209</v>
      </c>
      <c r="P8" t="str">
        <f>data_fy13_base!Q1</f>
        <v>L212</v>
      </c>
      <c r="Q8" t="str">
        <f>data_fy13_base!W1</f>
        <v>aea_ts_a</v>
      </c>
      <c r="R8" t="str">
        <f>data_fy13_base!Y1</f>
        <v>aea_pd_a</v>
      </c>
      <c r="S8" t="str">
        <f>data_fy13_base!S1</f>
        <v>L425</v>
      </c>
      <c r="T8" t="str">
        <f>data_fy13_base!T1</f>
        <v>L433</v>
      </c>
      <c r="U8" t="str">
        <f>data_fy13_base!U1</f>
        <v>L441</v>
      </c>
      <c r="V8" t="str">
        <f>data_fy13_base!V1</f>
        <v>L469</v>
      </c>
      <c r="W8" t="str">
        <f>data_fy13_base!X1</f>
        <v>L477</v>
      </c>
      <c r="Y8" t="str">
        <f>data_fy13_base!E1</f>
        <v>L101b</v>
      </c>
      <c r="Z8" t="s">
        <v>22</v>
      </c>
      <c r="AA8" t="s">
        <v>23</v>
      </c>
      <c r="AB8" t="s">
        <v>24</v>
      </c>
      <c r="AC8" t="s">
        <v>27</v>
      </c>
      <c r="AD8" t="s">
        <v>28</v>
      </c>
      <c r="AE8" t="s">
        <v>29</v>
      </c>
      <c r="AF8" t="s">
        <v>31</v>
      </c>
      <c r="AG8" t="s">
        <v>32</v>
      </c>
      <c r="AH8" t="s">
        <v>33</v>
      </c>
      <c r="AI8" t="s">
        <v>63</v>
      </c>
      <c r="AJ8" t="s">
        <v>22</v>
      </c>
      <c r="AK8" t="s">
        <v>23</v>
      </c>
      <c r="AL8" t="s">
        <v>24</v>
      </c>
      <c r="AM8" t="s">
        <v>27</v>
      </c>
      <c r="AN8" t="s">
        <v>28</v>
      </c>
      <c r="AO8" t="s">
        <v>29</v>
      </c>
      <c r="AQ8" t="s">
        <v>22</v>
      </c>
      <c r="AR8" t="s">
        <v>23</v>
      </c>
      <c r="AS8" t="s">
        <v>24</v>
      </c>
      <c r="AT8" t="s">
        <v>27</v>
      </c>
      <c r="AU8" t="s">
        <v>28</v>
      </c>
      <c r="AV8" t="s">
        <v>29</v>
      </c>
      <c r="AW8" t="s">
        <v>31</v>
      </c>
      <c r="AX8" t="s">
        <v>32</v>
      </c>
      <c r="AY8" t="s">
        <v>33</v>
      </c>
      <c r="AZ8" t="s">
        <v>89</v>
      </c>
      <c r="BA8" t="s">
        <v>22</v>
      </c>
      <c r="BB8" t="s">
        <v>23</v>
      </c>
      <c r="BC8" t="s">
        <v>24</v>
      </c>
      <c r="BD8" t="s">
        <v>27</v>
      </c>
      <c r="BE8" t="s">
        <v>28</v>
      </c>
      <c r="BF8" t="s">
        <v>29</v>
      </c>
    </row>
    <row r="9" spans="1:58" x14ac:dyDescent="0.2">
      <c r="A9">
        <f>data_fy13_base!A2</f>
        <v>441</v>
      </c>
      <c r="B9" t="str">
        <f>data_fy13_base!B2</f>
        <v>A-H-S-T</v>
      </c>
      <c r="C9">
        <f>data_fy13_base!C2</f>
        <v>441</v>
      </c>
      <c r="D9">
        <f>data_fy13_base!D2</f>
        <v>13</v>
      </c>
      <c r="E9">
        <f>data_fy13_base!F2</f>
        <v>559.54999999999995</v>
      </c>
      <c r="F9">
        <f>data_fy13_base!G2</f>
        <v>552.17999999999995</v>
      </c>
      <c r="G9">
        <f>data_fy13_base!H2</f>
        <v>537.92999999999995</v>
      </c>
      <c r="H9">
        <f>data_fy13_base!I2</f>
        <v>517.16999999999996</v>
      </c>
      <c r="I9">
        <f>data_fy13_base!J2</f>
        <v>58.57</v>
      </c>
      <c r="J9">
        <f>data_fy13_base!K2</f>
        <v>63.8</v>
      </c>
      <c r="K9">
        <f>data_fy13_base!L2</f>
        <v>27.07</v>
      </c>
      <c r="L9">
        <f>data_fy13_base!M2</f>
        <v>3.16</v>
      </c>
      <c r="M9">
        <f>data_fy13_base!N2</f>
        <v>602</v>
      </c>
      <c r="N9">
        <f>data_fy13_base!O2</f>
        <v>467.67</v>
      </c>
      <c r="O9">
        <f>data_fy13_base!P2</f>
        <v>47.56</v>
      </c>
      <c r="P9">
        <f>data_fy13_base!Q2</f>
        <v>50.21</v>
      </c>
      <c r="Q9">
        <f>data_fy13_base!W2</f>
        <v>27.1</v>
      </c>
      <c r="R9">
        <f>data_fy13_base!Y2</f>
        <v>2.86</v>
      </c>
      <c r="S9">
        <f>data_fy13_base!S2</f>
        <v>281537</v>
      </c>
      <c r="T9">
        <f>data_fy13_base!T2</f>
        <v>28631</v>
      </c>
      <c r="U9">
        <f>data_fy13_base!U2</f>
        <v>30226</v>
      </c>
      <c r="V9">
        <f>data_fy13_base!V2</f>
        <v>17942</v>
      </c>
      <c r="W9">
        <f>data_fy13_base!X2</f>
        <v>1894</v>
      </c>
      <c r="Y9">
        <f>data_fy13_base!E2</f>
        <v>592.79999999999995</v>
      </c>
      <c r="Z9">
        <f>ROUND(($Y9*(AA$5+N9)),2)</f>
        <v>289499.81</v>
      </c>
      <c r="AA9">
        <f>IF(Z9&lt;S9,S9-Z9,0)</f>
        <v>0</v>
      </c>
      <c r="AB9">
        <f>AA9+Z9</f>
        <v>289499.81</v>
      </c>
      <c r="AC9">
        <f>ROUND(($Y9*(AD$5+O9)),2)</f>
        <v>29580.720000000001</v>
      </c>
      <c r="AD9">
        <f>IF(AC9&lt;T9,T9-AC9,0)</f>
        <v>0</v>
      </c>
      <c r="AE9">
        <f>AD9+AC9</f>
        <v>29580.720000000001</v>
      </c>
      <c r="AF9">
        <f>ROUND(($Y9*(AG$5+P9)),2)</f>
        <v>31276.13</v>
      </c>
      <c r="AG9">
        <f>IF(AF9&lt;U9,U9-AF9,0)</f>
        <v>0</v>
      </c>
      <c r="AH9">
        <f>AG9+AF9</f>
        <v>31276.13</v>
      </c>
      <c r="AI9">
        <f>data_fy13_base!Z2</f>
        <v>638.75</v>
      </c>
      <c r="AJ9">
        <f>ROUND(($AI9*(AK$5+Q9)),2)</f>
        <v>17999.98</v>
      </c>
      <c r="AK9">
        <f>IF(AJ9&lt;V9,V9-AJ9,0)</f>
        <v>0</v>
      </c>
      <c r="AL9">
        <f>AK9+AJ9</f>
        <v>17999.98</v>
      </c>
      <c r="AM9">
        <f>ROUND(($AI9*(AN$5+R9)),2)</f>
        <v>1909.86</v>
      </c>
      <c r="AN9">
        <f>IF(AM9&lt;W9,W9-AM9,0)</f>
        <v>0</v>
      </c>
      <c r="AO9">
        <f>AN9+AM9</f>
        <v>1909.86</v>
      </c>
      <c r="AQ9">
        <f>ROUND($E9*(N9+AA$5+AR$5),2)</f>
        <v>285297.76</v>
      </c>
      <c r="AR9">
        <f>IF(AQ9&lt;Z9,Z9-AQ9,0)</f>
        <v>4202.0499999999884</v>
      </c>
      <c r="AS9">
        <f>AR9+AQ9</f>
        <v>289499.81</v>
      </c>
      <c r="AT9">
        <f>ROUND($E9*(P9+AD$5+AU$5),2)</f>
        <v>30769.65</v>
      </c>
      <c r="AU9">
        <f>IF(AT9&lt;AC9,AC9-AT9,0)</f>
        <v>0</v>
      </c>
      <c r="AV9">
        <f>AU9+AT9</f>
        <v>30769.65</v>
      </c>
      <c r="AW9">
        <f>ROUND($E9*(P9+AG$5+AX$5),2)</f>
        <v>31004.67</v>
      </c>
      <c r="AX9">
        <f>IF(AW9&lt;AF9,AF9-AW9,0)</f>
        <v>271.46000000000276</v>
      </c>
      <c r="AY9">
        <f>AX9+AW9</f>
        <v>31276.13</v>
      </c>
      <c r="AZ9">
        <f>data_fy13_base!AA2</f>
        <v>605.96</v>
      </c>
      <c r="BA9">
        <f>ROUND($AZ9*(Q9+AK$5+BB$5),2)</f>
        <v>17760.689999999999</v>
      </c>
      <c r="BB9">
        <f>IF(BA9&lt;AJ9,AJ9-BA9,0)</f>
        <v>239.29000000000087</v>
      </c>
      <c r="BC9">
        <f>BB9+BA9</f>
        <v>17999.98</v>
      </c>
      <c r="BD9">
        <f>ROUND($AZ9*(R9+AN$5+BE$5),2)</f>
        <v>1890.6</v>
      </c>
      <c r="BE9">
        <f>IF(BD9&lt;AM9,AM9-BD9,0)</f>
        <v>19.259999999999991</v>
      </c>
      <c r="BF9">
        <f>BE9+BD9</f>
        <v>1909.86</v>
      </c>
    </row>
    <row r="10" spans="1:58" x14ac:dyDescent="0.2">
      <c r="A10">
        <f>data_fy13_base!A3</f>
        <v>9</v>
      </c>
      <c r="B10" t="str">
        <f>data_fy13_base!B3</f>
        <v>AGWSR</v>
      </c>
      <c r="C10">
        <f>data_fy13_base!C3</f>
        <v>9</v>
      </c>
      <c r="D10">
        <f>data_fy13_base!D3</f>
        <v>7</v>
      </c>
      <c r="E10">
        <f>data_fy13_base!F3</f>
        <v>622.55999999999995</v>
      </c>
      <c r="F10">
        <f>data_fy13_base!G3</f>
        <v>609.19000000000005</v>
      </c>
      <c r="G10">
        <f>data_fy13_base!H3</f>
        <v>606.61</v>
      </c>
      <c r="H10">
        <f>data_fy13_base!I3</f>
        <v>517.16999999999996</v>
      </c>
      <c r="I10">
        <f>data_fy13_base!J3</f>
        <v>58.57</v>
      </c>
      <c r="J10">
        <f>data_fy13_base!K3</f>
        <v>63.8</v>
      </c>
      <c r="K10">
        <f>data_fy13_base!L3</f>
        <v>27.07</v>
      </c>
      <c r="L10">
        <f>data_fy13_base!M3</f>
        <v>3.16</v>
      </c>
      <c r="M10">
        <f>data_fy13_base!N3</f>
        <v>638.79999999999995</v>
      </c>
      <c r="N10">
        <f>data_fy13_base!O3</f>
        <v>544.94000000000005</v>
      </c>
      <c r="O10">
        <f>data_fy13_base!P3</f>
        <v>58.45</v>
      </c>
      <c r="P10">
        <f>data_fy13_base!Q3</f>
        <v>49.63</v>
      </c>
      <c r="Q10">
        <f>data_fy13_base!W3</f>
        <v>34.51</v>
      </c>
      <c r="R10">
        <f>data_fy13_base!Y3</f>
        <v>3.96</v>
      </c>
      <c r="S10">
        <f>data_fy13_base!S3</f>
        <v>348108</v>
      </c>
      <c r="T10">
        <f>data_fy13_base!T3</f>
        <v>37338</v>
      </c>
      <c r="U10">
        <f>data_fy13_base!U3</f>
        <v>31704</v>
      </c>
      <c r="V10">
        <f>data_fy13_base!V3</f>
        <v>25568</v>
      </c>
      <c r="W10">
        <f>data_fy13_base!X3</f>
        <v>2934</v>
      </c>
      <c r="Y10">
        <f>data_fy13_base!E3</f>
        <v>616.79999999999995</v>
      </c>
      <c r="Z10">
        <f t="shared" ref="Z10:Z73" si="0">ROUND(($Y10*(AA$5+N10)),2)</f>
        <v>348880.58</v>
      </c>
      <c r="AA10">
        <f t="shared" ref="AA10:AA73" si="1">IF(Z10&lt;S10,S10-Z10,0)</f>
        <v>0</v>
      </c>
      <c r="AB10">
        <f t="shared" ref="AB10:AB73" si="2">AA10+Z10</f>
        <v>348880.58</v>
      </c>
      <c r="AC10">
        <f t="shared" ref="AC10:AC73" si="3">ROUND(($Y10*(AD$5+O10)),2)</f>
        <v>37495.269999999997</v>
      </c>
      <c r="AD10">
        <f t="shared" ref="AD10:AD73" si="4">IF(AC10&lt;T10,T10-AC10,0)</f>
        <v>0</v>
      </c>
      <c r="AE10">
        <f t="shared" ref="AE10:AE73" si="5">AD10+AC10</f>
        <v>37495.269999999997</v>
      </c>
      <c r="AF10">
        <f t="shared" ref="AF10:AF73" si="6">ROUND(($Y10*(AG$5+P10)),2)</f>
        <v>32184.62</v>
      </c>
      <c r="AG10">
        <f t="shared" ref="AG10:AG73" si="7">IF(AF10&lt;U10,U10-AF10,0)</f>
        <v>0</v>
      </c>
      <c r="AH10">
        <f t="shared" ref="AH10:AH73" si="8">AG10+AF10</f>
        <v>32184.62</v>
      </c>
      <c r="AI10">
        <f>data_fy13_base!Z3</f>
        <v>701.52</v>
      </c>
      <c r="AJ10">
        <f t="shared" ref="AJ10:AJ73" si="9">ROUND(($AI10*(AK$5+Q10)),2)</f>
        <v>24967.1</v>
      </c>
      <c r="AK10">
        <f t="shared" ref="AK10:AK73" si="10">IF(AJ10&lt;V10,V10-AJ10,0)</f>
        <v>600.90000000000146</v>
      </c>
      <c r="AL10">
        <f t="shared" ref="AL10:AL73" si="11">AK10+AJ10</f>
        <v>25568</v>
      </c>
      <c r="AM10">
        <f t="shared" ref="AM10:AM73" si="12">ROUND(($AI10*(AN$5+R10)),2)</f>
        <v>2869.22</v>
      </c>
      <c r="AN10">
        <f t="shared" ref="AN10:AN73" si="13">IF(AM10&lt;W10,W10-AM10,0)</f>
        <v>64.7800000000002</v>
      </c>
      <c r="AO10">
        <f t="shared" ref="AO10:AO73" si="14">AN10+AM10</f>
        <v>2934</v>
      </c>
      <c r="AQ10">
        <f t="shared" ref="AQ10:AQ73" si="15">ROUND($E10*(N10+AA$5+AR$5),2)</f>
        <v>365529.88</v>
      </c>
      <c r="AR10">
        <f t="shared" ref="AR10:AR73" si="16">IF(AQ10&lt;Z10,Z10-AQ10,0)</f>
        <v>0</v>
      </c>
      <c r="AS10">
        <f t="shared" ref="AS10:AS73" si="17">AR10+AQ10</f>
        <v>365529.88</v>
      </c>
      <c r="AT10">
        <f>ROUND($E10*(P10+AD$5+AU$5),2)</f>
        <v>33873.49</v>
      </c>
      <c r="AU10">
        <f t="shared" ref="AU10:AU73" si="18">IF(AT10&lt;AC10,AC10-AT10,0)</f>
        <v>3621.7799999999988</v>
      </c>
      <c r="AV10">
        <f t="shared" ref="AV10:AV73" si="19">AU10+AT10</f>
        <v>37495.269999999997</v>
      </c>
      <c r="AW10">
        <f t="shared" ref="AW10:AW73" si="20">ROUND($E10*(P10+AG$5+AX$5),2)</f>
        <v>34134.959999999999</v>
      </c>
      <c r="AX10">
        <f t="shared" ref="AX10:AX73" si="21">IF(AW10&lt;AF10,AF10-AW10,0)</f>
        <v>0</v>
      </c>
      <c r="AY10">
        <f t="shared" ref="AY10:AY73" si="22">AX10+AW10</f>
        <v>34134.959999999999</v>
      </c>
      <c r="AZ10">
        <f>data_fy13_base!AA3</f>
        <v>708.13</v>
      </c>
      <c r="BA10">
        <f t="shared" ref="BA10:BA73" si="23">ROUND($AZ10*(Q10+AK$5+BB$5),2)</f>
        <v>26002.53</v>
      </c>
      <c r="BB10">
        <f t="shared" ref="BB10:BB73" si="24">IF(BA10&lt;AJ10,AJ10-BA10,0)</f>
        <v>0</v>
      </c>
      <c r="BC10">
        <f t="shared" ref="BC10:BC73" si="25">BB10+BA10</f>
        <v>26002.53</v>
      </c>
      <c r="BD10">
        <f t="shared" ref="BD10:BD73" si="26">ROUND($AZ10*(R10+AN$5+BE$5),2)</f>
        <v>2988.31</v>
      </c>
      <c r="BE10">
        <f t="shared" ref="BE10:BE73" si="27">IF(BD10&lt;AM10,AM10-BD10,0)</f>
        <v>0</v>
      </c>
      <c r="BF10">
        <f t="shared" ref="BF10:BF73" si="28">BE10+BD10</f>
        <v>2988.31</v>
      </c>
    </row>
    <row r="11" spans="1:58" x14ac:dyDescent="0.2">
      <c r="A11">
        <f>data_fy13_base!A4</f>
        <v>18</v>
      </c>
      <c r="B11" t="str">
        <f>data_fy13_base!B4</f>
        <v>Adair-Casey</v>
      </c>
      <c r="C11">
        <f>data_fy13_base!C4</f>
        <v>18</v>
      </c>
      <c r="D11">
        <f>data_fy13_base!D4</f>
        <v>11</v>
      </c>
      <c r="E11">
        <f>data_fy13_base!F4</f>
        <v>360.51</v>
      </c>
      <c r="F11">
        <f>data_fy13_base!G4</f>
        <v>362.27</v>
      </c>
      <c r="G11">
        <f>data_fy13_base!H4</f>
        <v>364.02</v>
      </c>
      <c r="H11">
        <f>data_fy13_base!I4</f>
        <v>517.16999999999996</v>
      </c>
      <c r="I11">
        <f>data_fy13_base!J4</f>
        <v>58.57</v>
      </c>
      <c r="J11">
        <f>data_fy13_base!K4</f>
        <v>63.8</v>
      </c>
      <c r="K11">
        <f>data_fy13_base!L4</f>
        <v>27.07</v>
      </c>
      <c r="L11">
        <f>data_fy13_base!M4</f>
        <v>3.16</v>
      </c>
      <c r="M11">
        <f>data_fy13_base!N4</f>
        <v>354</v>
      </c>
      <c r="N11">
        <f>data_fy13_base!O4</f>
        <v>569.78</v>
      </c>
      <c r="O11">
        <f>data_fy13_base!P4</f>
        <v>55.94</v>
      </c>
      <c r="P11">
        <f>data_fy13_base!Q4</f>
        <v>61.9</v>
      </c>
      <c r="Q11">
        <f>data_fy13_base!W4</f>
        <v>20.56</v>
      </c>
      <c r="R11">
        <f>data_fy13_base!Y4</f>
        <v>2.64</v>
      </c>
      <c r="S11">
        <f>data_fy13_base!S4</f>
        <v>201702</v>
      </c>
      <c r="T11">
        <f>data_fy13_base!T4</f>
        <v>19803</v>
      </c>
      <c r="U11">
        <f>data_fy13_base!U4</f>
        <v>21913</v>
      </c>
      <c r="V11">
        <f>data_fy13_base!V4</f>
        <v>8433</v>
      </c>
      <c r="W11">
        <f>data_fy13_base!X4</f>
        <v>1083</v>
      </c>
      <c r="Y11">
        <f>data_fy13_base!E4</f>
        <v>357.3</v>
      </c>
      <c r="Z11">
        <f t="shared" si="0"/>
        <v>210974.93</v>
      </c>
      <c r="AA11">
        <f t="shared" si="1"/>
        <v>0</v>
      </c>
      <c r="AB11">
        <f t="shared" si="2"/>
        <v>210974.93</v>
      </c>
      <c r="AC11">
        <f t="shared" si="3"/>
        <v>20823.439999999999</v>
      </c>
      <c r="AD11">
        <f t="shared" si="4"/>
        <v>0</v>
      </c>
      <c r="AE11">
        <f t="shared" si="5"/>
        <v>20823.439999999999</v>
      </c>
      <c r="AF11">
        <f t="shared" si="6"/>
        <v>23027.99</v>
      </c>
      <c r="AG11">
        <f t="shared" si="7"/>
        <v>0</v>
      </c>
      <c r="AH11">
        <f t="shared" si="8"/>
        <v>23027.99</v>
      </c>
      <c r="AI11">
        <f>data_fy13_base!Z4</f>
        <v>407.26</v>
      </c>
      <c r="AJ11">
        <f t="shared" si="9"/>
        <v>8813.11</v>
      </c>
      <c r="AK11">
        <f t="shared" si="10"/>
        <v>0</v>
      </c>
      <c r="AL11">
        <f t="shared" si="11"/>
        <v>8813.11</v>
      </c>
      <c r="AM11">
        <f t="shared" si="12"/>
        <v>1128.1099999999999</v>
      </c>
      <c r="AN11">
        <f t="shared" si="13"/>
        <v>0</v>
      </c>
      <c r="AO11">
        <f t="shared" si="14"/>
        <v>1128.1099999999999</v>
      </c>
      <c r="AQ11">
        <f t="shared" si="15"/>
        <v>220624.91</v>
      </c>
      <c r="AR11">
        <f t="shared" si="16"/>
        <v>0</v>
      </c>
      <c r="AS11">
        <f t="shared" si="17"/>
        <v>220624.91</v>
      </c>
      <c r="AT11">
        <f t="shared" ref="AT11:AT74" si="29">ROUND($E11*(O11+AD$5+AU$5),2)</f>
        <v>21890.17</v>
      </c>
      <c r="AU11">
        <f t="shared" si="18"/>
        <v>0</v>
      </c>
      <c r="AV11">
        <f t="shared" si="19"/>
        <v>21890.17</v>
      </c>
      <c r="AW11">
        <f t="shared" si="20"/>
        <v>24190.22</v>
      </c>
      <c r="AX11">
        <f t="shared" si="21"/>
        <v>0</v>
      </c>
      <c r="AY11">
        <f t="shared" si="22"/>
        <v>24190.22</v>
      </c>
      <c r="AZ11">
        <f>data_fy13_base!AA4</f>
        <v>410.97</v>
      </c>
      <c r="BA11">
        <f t="shared" si="23"/>
        <v>9357.7900000000009</v>
      </c>
      <c r="BB11">
        <f t="shared" si="24"/>
        <v>0</v>
      </c>
      <c r="BC11">
        <f t="shared" si="25"/>
        <v>9357.7900000000009</v>
      </c>
      <c r="BD11">
        <f t="shared" si="26"/>
        <v>1191.81</v>
      </c>
      <c r="BE11">
        <f t="shared" si="27"/>
        <v>0</v>
      </c>
      <c r="BF11">
        <f t="shared" si="28"/>
        <v>1191.81</v>
      </c>
    </row>
    <row r="12" spans="1:58" x14ac:dyDescent="0.2">
      <c r="A12">
        <f>data_fy13_base!A5</f>
        <v>27</v>
      </c>
      <c r="B12" t="str">
        <f>data_fy13_base!B5</f>
        <v>Adel DeSoto Minburn</v>
      </c>
      <c r="C12">
        <f>data_fy13_base!C5</f>
        <v>27</v>
      </c>
      <c r="D12">
        <f>data_fy13_base!D5</f>
        <v>11</v>
      </c>
      <c r="E12">
        <f>data_fy13_base!F5</f>
        <v>1481.82</v>
      </c>
      <c r="F12">
        <f>data_fy13_base!G5</f>
        <v>1506.46</v>
      </c>
      <c r="G12">
        <f>data_fy13_base!H5</f>
        <v>1518.56</v>
      </c>
      <c r="H12">
        <f>data_fy13_base!I5</f>
        <v>517.16999999999996</v>
      </c>
      <c r="I12">
        <f>data_fy13_base!J5</f>
        <v>58.57</v>
      </c>
      <c r="J12">
        <f>data_fy13_base!K5</f>
        <v>63.8</v>
      </c>
      <c r="K12">
        <f>data_fy13_base!L5</f>
        <v>27.07</v>
      </c>
      <c r="L12">
        <f>data_fy13_base!M5</f>
        <v>3.16</v>
      </c>
      <c r="M12">
        <f>data_fy13_base!N5</f>
        <v>1435.2</v>
      </c>
      <c r="N12">
        <f>data_fy13_base!O5</f>
        <v>528.45000000000005</v>
      </c>
      <c r="O12">
        <f>data_fy13_base!P5</f>
        <v>56.86</v>
      </c>
      <c r="P12">
        <f>data_fy13_base!Q5</f>
        <v>58.78</v>
      </c>
      <c r="Q12">
        <f>data_fy13_base!W5</f>
        <v>20.56</v>
      </c>
      <c r="R12">
        <f>data_fy13_base!Y5</f>
        <v>2.64</v>
      </c>
      <c r="S12">
        <f>data_fy13_base!S5</f>
        <v>758431</v>
      </c>
      <c r="T12">
        <f>data_fy13_base!T5</f>
        <v>81605</v>
      </c>
      <c r="U12">
        <f>data_fy13_base!U5</f>
        <v>84361</v>
      </c>
      <c r="V12">
        <f>data_fy13_base!V5</f>
        <v>33050</v>
      </c>
      <c r="W12">
        <f>data_fy13_base!X5</f>
        <v>4244</v>
      </c>
      <c r="Y12">
        <f>data_fy13_base!E5</f>
        <v>1459.7</v>
      </c>
      <c r="Z12">
        <f t="shared" si="0"/>
        <v>801579.66</v>
      </c>
      <c r="AA12">
        <f t="shared" si="1"/>
        <v>0</v>
      </c>
      <c r="AB12">
        <f t="shared" si="2"/>
        <v>801579.66</v>
      </c>
      <c r="AC12">
        <f t="shared" si="3"/>
        <v>86414.24</v>
      </c>
      <c r="AD12">
        <f t="shared" si="4"/>
        <v>0</v>
      </c>
      <c r="AE12">
        <f t="shared" si="5"/>
        <v>86414.24</v>
      </c>
      <c r="AF12">
        <f t="shared" si="6"/>
        <v>89523.4</v>
      </c>
      <c r="AG12">
        <f t="shared" si="7"/>
        <v>0</v>
      </c>
      <c r="AH12">
        <f t="shared" si="8"/>
        <v>89523.4</v>
      </c>
      <c r="AI12">
        <f>data_fy13_base!Z5</f>
        <v>1622.78</v>
      </c>
      <c r="AJ12">
        <f t="shared" si="9"/>
        <v>35116.959999999999</v>
      </c>
      <c r="AK12">
        <f t="shared" si="10"/>
        <v>0</v>
      </c>
      <c r="AL12">
        <f t="shared" si="11"/>
        <v>35116.959999999999</v>
      </c>
      <c r="AM12">
        <f t="shared" si="12"/>
        <v>4495.1000000000004</v>
      </c>
      <c r="AN12">
        <f t="shared" si="13"/>
        <v>0</v>
      </c>
      <c r="AO12">
        <f t="shared" si="14"/>
        <v>4495.1000000000004</v>
      </c>
      <c r="AQ12">
        <f t="shared" si="15"/>
        <v>845600.58</v>
      </c>
      <c r="AR12">
        <f t="shared" si="16"/>
        <v>0</v>
      </c>
      <c r="AS12">
        <f t="shared" si="17"/>
        <v>845600.58</v>
      </c>
      <c r="AT12">
        <f t="shared" si="29"/>
        <v>91339.38</v>
      </c>
      <c r="AU12">
        <f t="shared" si="18"/>
        <v>0</v>
      </c>
      <c r="AV12">
        <f t="shared" si="19"/>
        <v>91339.38</v>
      </c>
      <c r="AW12">
        <f t="shared" si="20"/>
        <v>94806.84</v>
      </c>
      <c r="AX12">
        <f t="shared" si="21"/>
        <v>0</v>
      </c>
      <c r="AY12">
        <f t="shared" si="22"/>
        <v>94806.84</v>
      </c>
      <c r="AZ12">
        <f>data_fy13_base!AA5</f>
        <v>1646.54</v>
      </c>
      <c r="BA12">
        <f t="shared" si="23"/>
        <v>37491.72</v>
      </c>
      <c r="BB12">
        <f t="shared" si="24"/>
        <v>0</v>
      </c>
      <c r="BC12">
        <f t="shared" si="25"/>
        <v>37491.72</v>
      </c>
      <c r="BD12">
        <f t="shared" si="26"/>
        <v>4774.97</v>
      </c>
      <c r="BE12">
        <f t="shared" si="27"/>
        <v>0</v>
      </c>
      <c r="BF12">
        <f t="shared" si="28"/>
        <v>4774.97</v>
      </c>
    </row>
    <row r="13" spans="1:58" x14ac:dyDescent="0.2">
      <c r="A13">
        <f>data_fy13_base!A6</f>
        <v>63</v>
      </c>
      <c r="B13" t="str">
        <f>data_fy13_base!B6</f>
        <v>Akron Westfield</v>
      </c>
      <c r="C13">
        <f>data_fy13_base!C6</f>
        <v>63</v>
      </c>
      <c r="D13">
        <f>data_fy13_base!D6</f>
        <v>12</v>
      </c>
      <c r="E13">
        <f>data_fy13_base!F6</f>
        <v>510.11</v>
      </c>
      <c r="F13">
        <f>data_fy13_base!G6</f>
        <v>510.29</v>
      </c>
      <c r="G13">
        <f>data_fy13_base!H6</f>
        <v>504.42</v>
      </c>
      <c r="H13">
        <f>data_fy13_base!I6</f>
        <v>517.16999999999996</v>
      </c>
      <c r="I13">
        <f>data_fy13_base!J6</f>
        <v>58.57</v>
      </c>
      <c r="J13">
        <f>data_fy13_base!K6</f>
        <v>63.8</v>
      </c>
      <c r="K13">
        <f>data_fy13_base!L6</f>
        <v>27.07</v>
      </c>
      <c r="L13">
        <f>data_fy13_base!M6</f>
        <v>3.16</v>
      </c>
      <c r="M13">
        <f>data_fy13_base!N6</f>
        <v>511.9</v>
      </c>
      <c r="N13">
        <f>data_fy13_base!O6</f>
        <v>558.9</v>
      </c>
      <c r="O13">
        <f>data_fy13_base!P6</f>
        <v>64.08</v>
      </c>
      <c r="P13">
        <f>data_fy13_base!Q6</f>
        <v>60.93</v>
      </c>
      <c r="Q13">
        <f>data_fy13_base!W6</f>
        <v>27.12</v>
      </c>
      <c r="R13">
        <f>data_fy13_base!Y6</f>
        <v>3.25</v>
      </c>
      <c r="S13">
        <f>data_fy13_base!S6</f>
        <v>286101</v>
      </c>
      <c r="T13">
        <f>data_fy13_base!T6</f>
        <v>32803</v>
      </c>
      <c r="U13">
        <f>data_fy13_base!U6</f>
        <v>31190</v>
      </c>
      <c r="V13">
        <f>data_fy13_base!V6</f>
        <v>15167</v>
      </c>
      <c r="W13">
        <f>data_fy13_base!X6</f>
        <v>1818</v>
      </c>
      <c r="Y13">
        <f>data_fy13_base!E6</f>
        <v>511.8</v>
      </c>
      <c r="Z13">
        <f t="shared" si="0"/>
        <v>296634.15999999997</v>
      </c>
      <c r="AA13">
        <f t="shared" si="1"/>
        <v>0</v>
      </c>
      <c r="AB13">
        <f t="shared" si="2"/>
        <v>296634.15999999997</v>
      </c>
      <c r="AC13">
        <f t="shared" si="3"/>
        <v>33993.760000000002</v>
      </c>
      <c r="AD13">
        <f t="shared" si="4"/>
        <v>0</v>
      </c>
      <c r="AE13">
        <f t="shared" si="5"/>
        <v>33993.760000000002</v>
      </c>
      <c r="AF13">
        <f t="shared" si="6"/>
        <v>32489.06</v>
      </c>
      <c r="AG13">
        <f t="shared" si="7"/>
        <v>0</v>
      </c>
      <c r="AH13">
        <f t="shared" si="8"/>
        <v>32489.06</v>
      </c>
      <c r="AI13">
        <f>data_fy13_base!Z6</f>
        <v>567.29</v>
      </c>
      <c r="AJ13">
        <f t="shared" si="9"/>
        <v>15997.58</v>
      </c>
      <c r="AK13">
        <f t="shared" si="10"/>
        <v>0</v>
      </c>
      <c r="AL13">
        <f t="shared" si="11"/>
        <v>15997.58</v>
      </c>
      <c r="AM13">
        <f t="shared" si="12"/>
        <v>1917.44</v>
      </c>
      <c r="AN13">
        <f t="shared" si="13"/>
        <v>0</v>
      </c>
      <c r="AO13">
        <f t="shared" si="14"/>
        <v>1917.44</v>
      </c>
      <c r="AQ13">
        <f t="shared" si="15"/>
        <v>306627.12</v>
      </c>
      <c r="AR13">
        <f t="shared" si="16"/>
        <v>0</v>
      </c>
      <c r="AS13">
        <f t="shared" si="17"/>
        <v>306627.12</v>
      </c>
      <c r="AT13">
        <f t="shared" si="29"/>
        <v>35126.17</v>
      </c>
      <c r="AU13">
        <f t="shared" si="18"/>
        <v>0</v>
      </c>
      <c r="AV13">
        <f t="shared" si="19"/>
        <v>35126.17</v>
      </c>
      <c r="AW13">
        <f t="shared" si="20"/>
        <v>33733.57</v>
      </c>
      <c r="AX13">
        <f t="shared" si="21"/>
        <v>0</v>
      </c>
      <c r="AY13">
        <f t="shared" si="22"/>
        <v>33733.57</v>
      </c>
      <c r="AZ13">
        <f>data_fy13_base!AA6</f>
        <v>566.15</v>
      </c>
      <c r="BA13">
        <f t="shared" si="23"/>
        <v>16605.18</v>
      </c>
      <c r="BB13">
        <f t="shared" si="24"/>
        <v>0</v>
      </c>
      <c r="BC13">
        <f t="shared" si="25"/>
        <v>16605.18</v>
      </c>
      <c r="BD13">
        <f t="shared" si="26"/>
        <v>1987.19</v>
      </c>
      <c r="BE13">
        <f t="shared" si="27"/>
        <v>0</v>
      </c>
      <c r="BF13">
        <f t="shared" si="28"/>
        <v>1987.19</v>
      </c>
    </row>
    <row r="14" spans="1:58" x14ac:dyDescent="0.2">
      <c r="A14">
        <f>data_fy13_base!A7</f>
        <v>72</v>
      </c>
      <c r="B14" t="str">
        <f>data_fy13_base!B7</f>
        <v>Albert City-Truesdale</v>
      </c>
      <c r="C14">
        <f>data_fy13_base!C7</f>
        <v>72</v>
      </c>
      <c r="D14">
        <f>data_fy13_base!D7</f>
        <v>5</v>
      </c>
      <c r="E14">
        <f>data_fy13_base!F7</f>
        <v>214.79</v>
      </c>
      <c r="F14">
        <f>data_fy13_base!G7</f>
        <v>215.92</v>
      </c>
      <c r="G14">
        <f>data_fy13_base!H7</f>
        <v>219.02</v>
      </c>
      <c r="H14">
        <f>data_fy13_base!I7</f>
        <v>517.16999999999996</v>
      </c>
      <c r="I14">
        <f>data_fy13_base!J7</f>
        <v>58.57</v>
      </c>
      <c r="J14">
        <f>data_fy13_base!K7</f>
        <v>63.8</v>
      </c>
      <c r="K14">
        <f>data_fy13_base!L7</f>
        <v>27.07</v>
      </c>
      <c r="L14">
        <f>data_fy13_base!M7</f>
        <v>3.16</v>
      </c>
      <c r="M14">
        <f>data_fy13_base!N7</f>
        <v>206.2</v>
      </c>
      <c r="N14">
        <f>data_fy13_base!O7</f>
        <v>436.83</v>
      </c>
      <c r="O14">
        <f>data_fy13_base!P7</f>
        <v>35.24</v>
      </c>
      <c r="P14">
        <f>data_fy13_base!Q7</f>
        <v>36.200000000000003</v>
      </c>
      <c r="Q14">
        <f>data_fy13_base!W7</f>
        <v>29.24</v>
      </c>
      <c r="R14">
        <f>data_fy13_base!Y7</f>
        <v>3.49</v>
      </c>
      <c r="S14">
        <f>data_fy13_base!S7</f>
        <v>90074</v>
      </c>
      <c r="T14">
        <f>data_fy13_base!T7</f>
        <v>7266</v>
      </c>
      <c r="U14">
        <f>data_fy13_base!U7</f>
        <v>7464</v>
      </c>
      <c r="V14">
        <f>data_fy13_base!V7</f>
        <v>6634</v>
      </c>
      <c r="W14">
        <f>data_fy13_base!X7</f>
        <v>792</v>
      </c>
      <c r="Y14">
        <f>data_fy13_base!E7</f>
        <v>213</v>
      </c>
      <c r="Z14">
        <f t="shared" si="0"/>
        <v>97451.76</v>
      </c>
      <c r="AA14">
        <f t="shared" si="1"/>
        <v>0</v>
      </c>
      <c r="AB14">
        <f t="shared" si="2"/>
        <v>97451.76</v>
      </c>
      <c r="AC14">
        <f t="shared" si="3"/>
        <v>8004.54</v>
      </c>
      <c r="AD14">
        <f t="shared" si="4"/>
        <v>0</v>
      </c>
      <c r="AE14">
        <f t="shared" si="5"/>
        <v>8004.54</v>
      </c>
      <c r="AF14">
        <f t="shared" si="6"/>
        <v>8253.75</v>
      </c>
      <c r="AG14">
        <f t="shared" si="7"/>
        <v>0</v>
      </c>
      <c r="AH14">
        <f t="shared" si="8"/>
        <v>8253.75</v>
      </c>
      <c r="AI14">
        <f>data_fy13_base!Z7</f>
        <v>236.03</v>
      </c>
      <c r="AJ14">
        <f t="shared" si="9"/>
        <v>7156.43</v>
      </c>
      <c r="AK14">
        <f t="shared" si="10"/>
        <v>0</v>
      </c>
      <c r="AL14">
        <f t="shared" si="11"/>
        <v>7156.43</v>
      </c>
      <c r="AM14">
        <f t="shared" si="12"/>
        <v>854.43</v>
      </c>
      <c r="AN14">
        <f t="shared" si="13"/>
        <v>0</v>
      </c>
      <c r="AO14">
        <f t="shared" si="14"/>
        <v>854.43</v>
      </c>
      <c r="AQ14">
        <f t="shared" si="15"/>
        <v>102890.85</v>
      </c>
      <c r="AR14">
        <f t="shared" si="16"/>
        <v>0</v>
      </c>
      <c r="AS14">
        <f t="shared" si="17"/>
        <v>102890.85</v>
      </c>
      <c r="AT14">
        <f t="shared" si="29"/>
        <v>8595.9</v>
      </c>
      <c r="AU14">
        <f t="shared" si="18"/>
        <v>0</v>
      </c>
      <c r="AV14">
        <f t="shared" si="19"/>
        <v>8595.9</v>
      </c>
      <c r="AW14">
        <f t="shared" si="20"/>
        <v>8892.31</v>
      </c>
      <c r="AX14">
        <f t="shared" si="21"/>
        <v>0</v>
      </c>
      <c r="AY14">
        <f t="shared" si="22"/>
        <v>8892.31</v>
      </c>
      <c r="AZ14">
        <f>data_fy13_base!AA7</f>
        <v>238.04</v>
      </c>
      <c r="BA14">
        <f t="shared" si="23"/>
        <v>7486.36</v>
      </c>
      <c r="BB14">
        <f t="shared" si="24"/>
        <v>0</v>
      </c>
      <c r="BC14">
        <f t="shared" si="25"/>
        <v>7486.36</v>
      </c>
      <c r="BD14">
        <f t="shared" si="26"/>
        <v>892.65</v>
      </c>
      <c r="BE14">
        <f t="shared" si="27"/>
        <v>0</v>
      </c>
      <c r="BF14">
        <f t="shared" si="28"/>
        <v>892.65</v>
      </c>
    </row>
    <row r="15" spans="1:58" x14ac:dyDescent="0.2">
      <c r="A15">
        <f>data_fy13_base!A8</f>
        <v>81</v>
      </c>
      <c r="B15" t="str">
        <f>data_fy13_base!B8</f>
        <v>Albia</v>
      </c>
      <c r="C15">
        <f>data_fy13_base!C8</f>
        <v>81</v>
      </c>
      <c r="D15">
        <f>data_fy13_base!D8</f>
        <v>15</v>
      </c>
      <c r="E15">
        <f>data_fy13_base!F8</f>
        <v>1205.79</v>
      </c>
      <c r="F15">
        <f>data_fy13_base!G8</f>
        <v>1208.27</v>
      </c>
      <c r="G15">
        <f>data_fy13_base!H8</f>
        <v>1215.1300000000001</v>
      </c>
      <c r="H15">
        <f>data_fy13_base!I8</f>
        <v>517.16999999999996</v>
      </c>
      <c r="I15">
        <f>data_fy13_base!J8</f>
        <v>58.57</v>
      </c>
      <c r="J15">
        <f>data_fy13_base!K8</f>
        <v>63.8</v>
      </c>
      <c r="K15">
        <f>data_fy13_base!L8</f>
        <v>27.07</v>
      </c>
      <c r="L15">
        <f>data_fy13_base!M8</f>
        <v>3.16</v>
      </c>
      <c r="M15">
        <f>data_fy13_base!N8</f>
        <v>1194.8</v>
      </c>
      <c r="N15">
        <f>data_fy13_base!O8</f>
        <v>503.28</v>
      </c>
      <c r="O15">
        <f>data_fy13_base!P8</f>
        <v>58.43</v>
      </c>
      <c r="P15">
        <f>data_fy13_base!Q8</f>
        <v>55.74</v>
      </c>
      <c r="Q15">
        <f>data_fy13_base!W8</f>
        <v>26.11</v>
      </c>
      <c r="R15">
        <f>data_fy13_base!Y8</f>
        <v>2.81</v>
      </c>
      <c r="S15">
        <f>data_fy13_base!S8</f>
        <v>601319</v>
      </c>
      <c r="T15">
        <f>data_fy13_base!T8</f>
        <v>69812</v>
      </c>
      <c r="U15">
        <f>data_fy13_base!U8</f>
        <v>66598</v>
      </c>
      <c r="V15">
        <f>data_fy13_base!V8</f>
        <v>34072</v>
      </c>
      <c r="W15">
        <f>data_fy13_base!X8</f>
        <v>3667</v>
      </c>
      <c r="Y15">
        <f>data_fy13_base!E8</f>
        <v>1182.8</v>
      </c>
      <c r="Z15">
        <f t="shared" si="0"/>
        <v>619751.72</v>
      </c>
      <c r="AA15">
        <f t="shared" si="1"/>
        <v>0</v>
      </c>
      <c r="AB15">
        <f t="shared" si="2"/>
        <v>619751.72</v>
      </c>
      <c r="AC15">
        <f t="shared" si="3"/>
        <v>71878.759999999995</v>
      </c>
      <c r="AD15">
        <f t="shared" si="4"/>
        <v>0</v>
      </c>
      <c r="AE15">
        <f t="shared" si="5"/>
        <v>71878.759999999995</v>
      </c>
      <c r="AF15">
        <f t="shared" si="6"/>
        <v>68945.41</v>
      </c>
      <c r="AG15">
        <f t="shared" si="7"/>
        <v>0</v>
      </c>
      <c r="AH15">
        <f t="shared" si="8"/>
        <v>68945.41</v>
      </c>
      <c r="AI15">
        <f>data_fy13_base!Z8</f>
        <v>1305.8599999999999</v>
      </c>
      <c r="AJ15">
        <f t="shared" si="9"/>
        <v>35506.33</v>
      </c>
      <c r="AK15">
        <f t="shared" si="10"/>
        <v>0</v>
      </c>
      <c r="AL15">
        <f t="shared" si="11"/>
        <v>35506.33</v>
      </c>
      <c r="AM15">
        <f t="shared" si="12"/>
        <v>3839.23</v>
      </c>
      <c r="AN15">
        <f t="shared" si="13"/>
        <v>0</v>
      </c>
      <c r="AO15">
        <f t="shared" si="14"/>
        <v>3839.23</v>
      </c>
      <c r="AQ15">
        <f t="shared" si="15"/>
        <v>657734.32999999996</v>
      </c>
      <c r="AR15">
        <f t="shared" si="16"/>
        <v>0</v>
      </c>
      <c r="AS15">
        <f t="shared" si="17"/>
        <v>657734.32999999996</v>
      </c>
      <c r="AT15">
        <f t="shared" si="29"/>
        <v>76217.990000000005</v>
      </c>
      <c r="AU15">
        <f t="shared" si="18"/>
        <v>0</v>
      </c>
      <c r="AV15">
        <f t="shared" si="19"/>
        <v>76217.990000000005</v>
      </c>
      <c r="AW15">
        <f t="shared" si="20"/>
        <v>73480.84</v>
      </c>
      <c r="AX15">
        <f t="shared" si="21"/>
        <v>0</v>
      </c>
      <c r="AY15">
        <f t="shared" si="22"/>
        <v>73480.84</v>
      </c>
      <c r="AZ15">
        <f>data_fy13_base!AA8</f>
        <v>1330.08</v>
      </c>
      <c r="BA15">
        <f t="shared" si="23"/>
        <v>37667.870000000003</v>
      </c>
      <c r="BB15">
        <f t="shared" si="24"/>
        <v>0</v>
      </c>
      <c r="BC15">
        <f t="shared" si="25"/>
        <v>37667.870000000003</v>
      </c>
      <c r="BD15">
        <f t="shared" si="26"/>
        <v>4083.35</v>
      </c>
      <c r="BE15">
        <f t="shared" si="27"/>
        <v>0</v>
      </c>
      <c r="BF15">
        <f t="shared" si="28"/>
        <v>4083.35</v>
      </c>
    </row>
    <row r="16" spans="1:58" x14ac:dyDescent="0.2">
      <c r="A16">
        <f>data_fy13_base!A9</f>
        <v>99</v>
      </c>
      <c r="B16" t="str">
        <f>data_fy13_base!B9</f>
        <v>Alburnett</v>
      </c>
      <c r="C16">
        <f>data_fy13_base!C9</f>
        <v>99</v>
      </c>
      <c r="D16">
        <f>data_fy13_base!D9</f>
        <v>10</v>
      </c>
      <c r="E16">
        <f>data_fy13_base!F9</f>
        <v>530.01</v>
      </c>
      <c r="F16">
        <f>data_fy13_base!G9</f>
        <v>521.76</v>
      </c>
      <c r="G16">
        <f>data_fy13_base!H9</f>
        <v>496.42</v>
      </c>
      <c r="H16">
        <f>data_fy13_base!I9</f>
        <v>517.16999999999996</v>
      </c>
      <c r="I16">
        <f>data_fy13_base!J9</f>
        <v>58.57</v>
      </c>
      <c r="J16">
        <f>data_fy13_base!K9</f>
        <v>63.8</v>
      </c>
      <c r="K16">
        <f>data_fy13_base!L9</f>
        <v>27.07</v>
      </c>
      <c r="L16">
        <f>data_fy13_base!M9</f>
        <v>3.16</v>
      </c>
      <c r="M16">
        <f>data_fy13_base!N9</f>
        <v>548.29999999999995</v>
      </c>
      <c r="N16">
        <f>data_fy13_base!O9</f>
        <v>524.5</v>
      </c>
      <c r="O16">
        <f>data_fy13_base!P9</f>
        <v>60.67</v>
      </c>
      <c r="P16">
        <f>data_fy13_base!Q9</f>
        <v>48.8</v>
      </c>
      <c r="Q16">
        <f>data_fy13_base!W9</f>
        <v>24.33</v>
      </c>
      <c r="R16">
        <f>data_fy13_base!Y9</f>
        <v>2.83</v>
      </c>
      <c r="S16">
        <f>data_fy13_base!S9</f>
        <v>287583</v>
      </c>
      <c r="T16">
        <f>data_fy13_base!T9</f>
        <v>33265</v>
      </c>
      <c r="U16">
        <f>data_fy13_base!U9</f>
        <v>26757</v>
      </c>
      <c r="V16">
        <f>data_fy13_base!V9</f>
        <v>14892</v>
      </c>
      <c r="W16">
        <f>data_fy13_base!X9</f>
        <v>1732</v>
      </c>
      <c r="Y16">
        <f>data_fy13_base!E9</f>
        <v>558.4</v>
      </c>
      <c r="Z16">
        <f t="shared" si="0"/>
        <v>304434.09999999998</v>
      </c>
      <c r="AA16">
        <f t="shared" si="1"/>
        <v>0</v>
      </c>
      <c r="AB16">
        <f t="shared" si="2"/>
        <v>304434.09999999998</v>
      </c>
      <c r="AC16">
        <f t="shared" si="3"/>
        <v>35184.78</v>
      </c>
      <c r="AD16">
        <f t="shared" si="4"/>
        <v>0</v>
      </c>
      <c r="AE16">
        <f t="shared" si="5"/>
        <v>35184.78</v>
      </c>
      <c r="AF16">
        <f t="shared" si="6"/>
        <v>28673.84</v>
      </c>
      <c r="AG16">
        <f t="shared" si="7"/>
        <v>0</v>
      </c>
      <c r="AH16">
        <f t="shared" si="8"/>
        <v>28673.84</v>
      </c>
      <c r="AI16">
        <f>data_fy13_base!Z9</f>
        <v>615.67999999999995</v>
      </c>
      <c r="AJ16">
        <f t="shared" si="9"/>
        <v>15644.43</v>
      </c>
      <c r="AK16">
        <f t="shared" si="10"/>
        <v>0</v>
      </c>
      <c r="AL16">
        <f t="shared" si="11"/>
        <v>15644.43</v>
      </c>
      <c r="AM16">
        <f t="shared" si="12"/>
        <v>1822.41</v>
      </c>
      <c r="AN16">
        <f t="shared" si="13"/>
        <v>0</v>
      </c>
      <c r="AO16">
        <f t="shared" si="14"/>
        <v>1822.41</v>
      </c>
      <c r="AQ16">
        <f t="shared" si="15"/>
        <v>300356.67</v>
      </c>
      <c r="AR16">
        <f t="shared" si="16"/>
        <v>4077.429999999993</v>
      </c>
      <c r="AS16">
        <f t="shared" si="17"/>
        <v>304434.09999999998</v>
      </c>
      <c r="AT16">
        <f t="shared" si="29"/>
        <v>34689.15</v>
      </c>
      <c r="AU16">
        <f t="shared" si="18"/>
        <v>495.62999999999738</v>
      </c>
      <c r="AV16">
        <f t="shared" si="19"/>
        <v>35184.78</v>
      </c>
      <c r="AW16">
        <f t="shared" si="20"/>
        <v>28620.54</v>
      </c>
      <c r="AX16">
        <f t="shared" si="21"/>
        <v>53.299999999999272</v>
      </c>
      <c r="AY16">
        <f t="shared" si="22"/>
        <v>28673.84</v>
      </c>
      <c r="AZ16">
        <f>data_fy13_base!AA9</f>
        <v>587.87</v>
      </c>
      <c r="BA16">
        <f t="shared" si="23"/>
        <v>15602.07</v>
      </c>
      <c r="BB16">
        <f t="shared" si="24"/>
        <v>42.360000000000582</v>
      </c>
      <c r="BC16">
        <f t="shared" si="25"/>
        <v>15644.43</v>
      </c>
      <c r="BD16">
        <f t="shared" si="26"/>
        <v>1816.52</v>
      </c>
      <c r="BE16">
        <f t="shared" si="27"/>
        <v>5.8900000000001</v>
      </c>
      <c r="BF16">
        <f t="shared" si="28"/>
        <v>1822.41</v>
      </c>
    </row>
    <row r="17" spans="1:58" x14ac:dyDescent="0.2">
      <c r="A17">
        <f>data_fy13_base!A10</f>
        <v>108</v>
      </c>
      <c r="B17" t="str">
        <f>data_fy13_base!B10</f>
        <v>Alden</v>
      </c>
      <c r="C17">
        <f>data_fy13_base!C10</f>
        <v>108</v>
      </c>
      <c r="D17">
        <f>data_fy13_base!D10</f>
        <v>7</v>
      </c>
      <c r="E17">
        <f>data_fy13_base!F10</f>
        <v>266.81</v>
      </c>
      <c r="F17">
        <f>data_fy13_base!G10</f>
        <v>266.23</v>
      </c>
      <c r="G17">
        <f>data_fy13_base!H10</f>
        <v>265.57</v>
      </c>
      <c r="H17">
        <f>data_fy13_base!I10</f>
        <v>517.16999999999996</v>
      </c>
      <c r="I17">
        <f>data_fy13_base!J10</f>
        <v>58.57</v>
      </c>
      <c r="J17">
        <f>data_fy13_base!K10</f>
        <v>63.8</v>
      </c>
      <c r="K17">
        <f>data_fy13_base!L10</f>
        <v>27.07</v>
      </c>
      <c r="L17">
        <f>data_fy13_base!M10</f>
        <v>3.16</v>
      </c>
      <c r="M17">
        <f>data_fy13_base!N10</f>
        <v>265.39999999999998</v>
      </c>
      <c r="N17">
        <f>data_fy13_base!O10</f>
        <v>560.98</v>
      </c>
      <c r="O17">
        <f>data_fy13_base!P10</f>
        <v>52.13</v>
      </c>
      <c r="P17">
        <f>data_fy13_base!Q10</f>
        <v>69.61</v>
      </c>
      <c r="Q17">
        <f>data_fy13_base!W10</f>
        <v>34.51</v>
      </c>
      <c r="R17">
        <f>data_fy13_base!Y10</f>
        <v>3.96</v>
      </c>
      <c r="S17">
        <f>data_fy13_base!S10</f>
        <v>148884</v>
      </c>
      <c r="T17">
        <f>data_fy13_base!T10</f>
        <v>13835</v>
      </c>
      <c r="U17">
        <f>data_fy13_base!U10</f>
        <v>18474</v>
      </c>
      <c r="V17">
        <f>data_fy13_base!V10</f>
        <v>10131</v>
      </c>
      <c r="W17">
        <f>data_fy13_base!X10</f>
        <v>1163</v>
      </c>
      <c r="Y17">
        <f>data_fy13_base!E10</f>
        <v>264.5</v>
      </c>
      <c r="Z17">
        <f t="shared" si="0"/>
        <v>153851.72</v>
      </c>
      <c r="AA17">
        <f t="shared" si="1"/>
        <v>0</v>
      </c>
      <c r="AB17">
        <f t="shared" si="2"/>
        <v>153851.72</v>
      </c>
      <c r="AC17">
        <f t="shared" si="3"/>
        <v>14407.32</v>
      </c>
      <c r="AD17">
        <f t="shared" si="4"/>
        <v>0</v>
      </c>
      <c r="AE17">
        <f t="shared" si="5"/>
        <v>14407.32</v>
      </c>
      <c r="AF17">
        <f t="shared" si="6"/>
        <v>19086.32</v>
      </c>
      <c r="AG17">
        <f t="shared" si="7"/>
        <v>0</v>
      </c>
      <c r="AH17">
        <f t="shared" si="8"/>
        <v>19086.32</v>
      </c>
      <c r="AI17">
        <f>data_fy13_base!Z10</f>
        <v>295.70999999999998</v>
      </c>
      <c r="AJ17">
        <f t="shared" si="9"/>
        <v>10524.32</v>
      </c>
      <c r="AK17">
        <f t="shared" si="10"/>
        <v>0</v>
      </c>
      <c r="AL17">
        <f t="shared" si="11"/>
        <v>10524.32</v>
      </c>
      <c r="AM17">
        <f t="shared" si="12"/>
        <v>1209.45</v>
      </c>
      <c r="AN17">
        <f t="shared" si="13"/>
        <v>0</v>
      </c>
      <c r="AO17">
        <f t="shared" si="14"/>
        <v>1209.45</v>
      </c>
      <c r="AQ17">
        <f t="shared" si="15"/>
        <v>160934.46</v>
      </c>
      <c r="AR17">
        <f t="shared" si="16"/>
        <v>0</v>
      </c>
      <c r="AS17">
        <f t="shared" si="17"/>
        <v>160934.46</v>
      </c>
      <c r="AT17">
        <f t="shared" si="29"/>
        <v>15184.16</v>
      </c>
      <c r="AU17">
        <f t="shared" si="18"/>
        <v>0</v>
      </c>
      <c r="AV17">
        <f t="shared" si="19"/>
        <v>15184.16</v>
      </c>
      <c r="AW17">
        <f t="shared" si="20"/>
        <v>19960.060000000001</v>
      </c>
      <c r="AX17">
        <f t="shared" si="21"/>
        <v>0</v>
      </c>
      <c r="AY17">
        <f t="shared" si="22"/>
        <v>19960.060000000001</v>
      </c>
      <c r="AZ17">
        <f>data_fy13_base!AA10</f>
        <v>298.33</v>
      </c>
      <c r="BA17">
        <f t="shared" si="23"/>
        <v>10954.68</v>
      </c>
      <c r="BB17">
        <f t="shared" si="24"/>
        <v>0</v>
      </c>
      <c r="BC17">
        <f t="shared" si="25"/>
        <v>10954.68</v>
      </c>
      <c r="BD17">
        <f t="shared" si="26"/>
        <v>1258.95</v>
      </c>
      <c r="BE17">
        <f t="shared" si="27"/>
        <v>0</v>
      </c>
      <c r="BF17">
        <f t="shared" si="28"/>
        <v>1258.95</v>
      </c>
    </row>
    <row r="18" spans="1:58" x14ac:dyDescent="0.2">
      <c r="A18">
        <f>data_fy13_base!A11</f>
        <v>126</v>
      </c>
      <c r="B18" t="str">
        <f>data_fy13_base!B11</f>
        <v>Algona</v>
      </c>
      <c r="C18">
        <f>data_fy13_base!C11</f>
        <v>126</v>
      </c>
      <c r="D18">
        <f>data_fy13_base!D11</f>
        <v>5</v>
      </c>
      <c r="E18">
        <f>data_fy13_base!F11</f>
        <v>1192.0899999999999</v>
      </c>
      <c r="F18">
        <f>data_fy13_base!G11</f>
        <v>1179.97</v>
      </c>
      <c r="G18">
        <f>data_fy13_base!H11</f>
        <v>1179.77</v>
      </c>
      <c r="H18">
        <f>data_fy13_base!I11</f>
        <v>517.16999999999996</v>
      </c>
      <c r="I18">
        <f>data_fy13_base!J11</f>
        <v>58.57</v>
      </c>
      <c r="J18">
        <f>data_fy13_base!K11</f>
        <v>63.8</v>
      </c>
      <c r="K18">
        <f>data_fy13_base!L11</f>
        <v>27.07</v>
      </c>
      <c r="L18">
        <f>data_fy13_base!M11</f>
        <v>3.16</v>
      </c>
      <c r="M18">
        <f>data_fy13_base!N11</f>
        <v>1218.5</v>
      </c>
      <c r="N18">
        <f>data_fy13_base!O11</f>
        <v>515.25</v>
      </c>
      <c r="O18">
        <f>data_fy13_base!P11</f>
        <v>63.95</v>
      </c>
      <c r="P18">
        <f>data_fy13_base!Q11</f>
        <v>55.36</v>
      </c>
      <c r="Q18">
        <f>data_fy13_base!W11</f>
        <v>29.24</v>
      </c>
      <c r="R18">
        <f>data_fy13_base!Y11</f>
        <v>3.49</v>
      </c>
      <c r="S18">
        <f>data_fy13_base!S11</f>
        <v>627832</v>
      </c>
      <c r="T18">
        <f>data_fy13_base!T11</f>
        <v>77923</v>
      </c>
      <c r="U18">
        <f>data_fy13_base!U11</f>
        <v>67456</v>
      </c>
      <c r="V18">
        <f>data_fy13_base!V11</f>
        <v>41439</v>
      </c>
      <c r="W18">
        <f>data_fy13_base!X11</f>
        <v>4946</v>
      </c>
      <c r="Y18">
        <f>data_fy13_base!E11</f>
        <v>1199.0999999999999</v>
      </c>
      <c r="Z18">
        <f t="shared" si="0"/>
        <v>642645.65</v>
      </c>
      <c r="AA18">
        <f t="shared" si="1"/>
        <v>0</v>
      </c>
      <c r="AB18">
        <f t="shared" si="2"/>
        <v>642645.65</v>
      </c>
      <c r="AC18">
        <f t="shared" si="3"/>
        <v>79488.34</v>
      </c>
      <c r="AD18">
        <f t="shared" si="4"/>
        <v>0</v>
      </c>
      <c r="AE18">
        <f t="shared" si="5"/>
        <v>79488.34</v>
      </c>
      <c r="AF18">
        <f t="shared" si="6"/>
        <v>69439.88</v>
      </c>
      <c r="AG18">
        <f t="shared" si="7"/>
        <v>0</v>
      </c>
      <c r="AH18">
        <f t="shared" si="8"/>
        <v>69439.88</v>
      </c>
      <c r="AI18">
        <f>data_fy13_base!Z11</f>
        <v>1386.26</v>
      </c>
      <c r="AJ18">
        <f t="shared" si="9"/>
        <v>42031.4</v>
      </c>
      <c r="AK18">
        <f t="shared" si="10"/>
        <v>0</v>
      </c>
      <c r="AL18">
        <f t="shared" si="11"/>
        <v>42031.4</v>
      </c>
      <c r="AM18">
        <f t="shared" si="12"/>
        <v>5018.26</v>
      </c>
      <c r="AN18">
        <f t="shared" si="13"/>
        <v>0</v>
      </c>
      <c r="AO18">
        <f t="shared" si="14"/>
        <v>5018.26</v>
      </c>
      <c r="AQ18">
        <f t="shared" si="15"/>
        <v>664530.56999999995</v>
      </c>
      <c r="AR18">
        <f t="shared" si="16"/>
        <v>0</v>
      </c>
      <c r="AS18">
        <f t="shared" si="17"/>
        <v>664530.56999999995</v>
      </c>
      <c r="AT18">
        <f t="shared" si="29"/>
        <v>81932.350000000006</v>
      </c>
      <c r="AU18">
        <f t="shared" si="18"/>
        <v>0</v>
      </c>
      <c r="AV18">
        <f t="shared" si="19"/>
        <v>81932.350000000006</v>
      </c>
      <c r="AW18">
        <f t="shared" si="20"/>
        <v>72192.97</v>
      </c>
      <c r="AX18">
        <f t="shared" si="21"/>
        <v>0</v>
      </c>
      <c r="AY18">
        <f t="shared" si="22"/>
        <v>72192.97</v>
      </c>
      <c r="AZ18">
        <f>data_fy13_base!AA11</f>
        <v>1381.12</v>
      </c>
      <c r="BA18">
        <f t="shared" si="23"/>
        <v>43436.22</v>
      </c>
      <c r="BB18">
        <f t="shared" si="24"/>
        <v>0</v>
      </c>
      <c r="BC18">
        <f t="shared" si="25"/>
        <v>43436.22</v>
      </c>
      <c r="BD18">
        <f t="shared" si="26"/>
        <v>5179.2</v>
      </c>
      <c r="BE18">
        <f t="shared" si="27"/>
        <v>0</v>
      </c>
      <c r="BF18">
        <f t="shared" si="28"/>
        <v>5179.2</v>
      </c>
    </row>
    <row r="19" spans="1:58" x14ac:dyDescent="0.2">
      <c r="A19">
        <f>data_fy13_base!A12</f>
        <v>135</v>
      </c>
      <c r="B19" t="str">
        <f>data_fy13_base!B12</f>
        <v>Allamakee</v>
      </c>
      <c r="C19">
        <f>data_fy13_base!C12</f>
        <v>135</v>
      </c>
      <c r="D19">
        <f>data_fy13_base!D12</f>
        <v>1</v>
      </c>
      <c r="E19">
        <f>data_fy13_base!F12</f>
        <v>1097.6300000000001</v>
      </c>
      <c r="F19">
        <f>data_fy13_base!G12</f>
        <v>1095.0999999999999</v>
      </c>
      <c r="G19">
        <f>data_fy13_base!H12</f>
        <v>1092.42</v>
      </c>
      <c r="H19">
        <f>data_fy13_base!I12</f>
        <v>517.16999999999996</v>
      </c>
      <c r="I19">
        <f>data_fy13_base!J12</f>
        <v>58.57</v>
      </c>
      <c r="J19">
        <f>data_fy13_base!K12</f>
        <v>63.8</v>
      </c>
      <c r="K19">
        <f>data_fy13_base!L12</f>
        <v>27.07</v>
      </c>
      <c r="L19">
        <f>data_fy13_base!M12</f>
        <v>3.16</v>
      </c>
      <c r="M19">
        <f>data_fy13_base!N12</f>
        <v>1204.7</v>
      </c>
      <c r="N19">
        <f>data_fy13_base!O12</f>
        <v>508.29</v>
      </c>
      <c r="O19">
        <f>data_fy13_base!P12</f>
        <v>53.31</v>
      </c>
      <c r="P19">
        <f>data_fy13_base!Q12</f>
        <v>58.65</v>
      </c>
      <c r="Q19">
        <f>data_fy13_base!W12</f>
        <v>27.28</v>
      </c>
      <c r="R19">
        <f>data_fy13_base!Y12</f>
        <v>2.9</v>
      </c>
      <c r="S19">
        <f>data_fy13_base!S12</f>
        <v>612337</v>
      </c>
      <c r="T19">
        <f>data_fy13_base!T12</f>
        <v>64223</v>
      </c>
      <c r="U19">
        <f>data_fy13_base!U12</f>
        <v>70656</v>
      </c>
      <c r="V19">
        <f>data_fy13_base!V12</f>
        <v>37359</v>
      </c>
      <c r="W19">
        <f>data_fy13_base!X12</f>
        <v>3971</v>
      </c>
      <c r="Y19">
        <f>data_fy13_base!E12</f>
        <v>1207.9000000000001</v>
      </c>
      <c r="Z19">
        <f t="shared" si="0"/>
        <v>638954.93999999994</v>
      </c>
      <c r="AA19">
        <f t="shared" si="1"/>
        <v>0</v>
      </c>
      <c r="AB19">
        <f t="shared" si="2"/>
        <v>638954.93999999994</v>
      </c>
      <c r="AC19">
        <f t="shared" si="3"/>
        <v>67219.64</v>
      </c>
      <c r="AD19">
        <f t="shared" si="4"/>
        <v>0</v>
      </c>
      <c r="AE19">
        <f t="shared" si="5"/>
        <v>67219.64</v>
      </c>
      <c r="AF19">
        <f t="shared" si="6"/>
        <v>73923.48</v>
      </c>
      <c r="AG19">
        <f t="shared" si="7"/>
        <v>0</v>
      </c>
      <c r="AH19">
        <f t="shared" si="8"/>
        <v>73923.48</v>
      </c>
      <c r="AI19">
        <f>data_fy13_base!Z12</f>
        <v>1363.17</v>
      </c>
      <c r="AJ19">
        <f t="shared" si="9"/>
        <v>38659.5</v>
      </c>
      <c r="AK19">
        <f t="shared" si="10"/>
        <v>0</v>
      </c>
      <c r="AL19">
        <f t="shared" si="11"/>
        <v>38659.5</v>
      </c>
      <c r="AM19">
        <f t="shared" si="12"/>
        <v>4130.41</v>
      </c>
      <c r="AN19">
        <f t="shared" si="13"/>
        <v>0</v>
      </c>
      <c r="AO19">
        <f t="shared" si="14"/>
        <v>4130.41</v>
      </c>
      <c r="AQ19">
        <f t="shared" si="15"/>
        <v>604234.34</v>
      </c>
      <c r="AR19">
        <f t="shared" si="16"/>
        <v>34720.599999999977</v>
      </c>
      <c r="AS19">
        <f t="shared" si="17"/>
        <v>638954.93999999994</v>
      </c>
      <c r="AT19">
        <f t="shared" si="29"/>
        <v>63761.33</v>
      </c>
      <c r="AU19">
        <f t="shared" si="18"/>
        <v>3458.3099999999977</v>
      </c>
      <c r="AV19">
        <f t="shared" si="19"/>
        <v>67219.64</v>
      </c>
      <c r="AW19">
        <f t="shared" si="20"/>
        <v>70083.679999999993</v>
      </c>
      <c r="AX19">
        <f t="shared" si="21"/>
        <v>3839.8000000000029</v>
      </c>
      <c r="AY19">
        <f t="shared" si="22"/>
        <v>73923.48</v>
      </c>
      <c r="AZ19">
        <f>data_fy13_base!AA12</f>
        <v>1254.46</v>
      </c>
      <c r="BA19">
        <f t="shared" si="23"/>
        <v>36994.03</v>
      </c>
      <c r="BB19">
        <f t="shared" si="24"/>
        <v>1665.4700000000012</v>
      </c>
      <c r="BC19">
        <f t="shared" si="25"/>
        <v>38659.5</v>
      </c>
      <c r="BD19">
        <f t="shared" si="26"/>
        <v>3964.09</v>
      </c>
      <c r="BE19">
        <f t="shared" si="27"/>
        <v>166.31999999999971</v>
      </c>
      <c r="BF19">
        <f t="shared" si="28"/>
        <v>4130.41</v>
      </c>
    </row>
    <row r="20" spans="1:58" x14ac:dyDescent="0.2">
      <c r="A20">
        <f>data_fy13_base!A13</f>
        <v>171</v>
      </c>
      <c r="B20" t="str">
        <f>data_fy13_base!B13</f>
        <v>Alta</v>
      </c>
      <c r="C20">
        <f>data_fy13_base!C13</f>
        <v>171</v>
      </c>
      <c r="D20">
        <f>data_fy13_base!D13</f>
        <v>5</v>
      </c>
      <c r="E20">
        <f>data_fy13_base!F13</f>
        <v>462.69</v>
      </c>
      <c r="F20">
        <f>data_fy13_base!G13</f>
        <v>463.65</v>
      </c>
      <c r="G20">
        <f>data_fy13_base!H13</f>
        <v>464.62</v>
      </c>
      <c r="H20">
        <f>data_fy13_base!I13</f>
        <v>517.16999999999996</v>
      </c>
      <c r="I20">
        <f>data_fy13_base!J13</f>
        <v>58.57</v>
      </c>
      <c r="J20">
        <f>data_fy13_base!K13</f>
        <v>63.8</v>
      </c>
      <c r="K20">
        <f>data_fy13_base!L13</f>
        <v>27.07</v>
      </c>
      <c r="L20">
        <f>data_fy13_base!M13</f>
        <v>3.16</v>
      </c>
      <c r="M20">
        <f>data_fy13_base!N13</f>
        <v>505.4</v>
      </c>
      <c r="N20">
        <f>data_fy13_base!O13</f>
        <v>583.9</v>
      </c>
      <c r="O20">
        <f>data_fy13_base!P13</f>
        <v>65.45</v>
      </c>
      <c r="P20">
        <f>data_fy13_base!Q13</f>
        <v>74.78</v>
      </c>
      <c r="Q20">
        <f>data_fy13_base!W13</f>
        <v>29.24</v>
      </c>
      <c r="R20">
        <f>data_fy13_base!Y13</f>
        <v>3.49</v>
      </c>
      <c r="S20">
        <f>data_fy13_base!S13</f>
        <v>295103</v>
      </c>
      <c r="T20">
        <f>data_fy13_base!T13</f>
        <v>33078</v>
      </c>
      <c r="U20">
        <f>data_fy13_base!U13</f>
        <v>37794</v>
      </c>
      <c r="V20">
        <f>data_fy13_base!V13</f>
        <v>16388</v>
      </c>
      <c r="W20">
        <f>data_fy13_base!X13</f>
        <v>1956</v>
      </c>
      <c r="Y20">
        <f>data_fy13_base!E13</f>
        <v>502.8</v>
      </c>
      <c r="Z20">
        <f t="shared" si="0"/>
        <v>303987.84999999998</v>
      </c>
      <c r="AA20">
        <f t="shared" si="1"/>
        <v>0</v>
      </c>
      <c r="AB20">
        <f t="shared" si="2"/>
        <v>303987.84999999998</v>
      </c>
      <c r="AC20">
        <f t="shared" si="3"/>
        <v>34084.81</v>
      </c>
      <c r="AD20">
        <f t="shared" si="4"/>
        <v>0</v>
      </c>
      <c r="AE20">
        <f t="shared" si="5"/>
        <v>34084.81</v>
      </c>
      <c r="AF20">
        <f t="shared" si="6"/>
        <v>38881.519999999997</v>
      </c>
      <c r="AG20">
        <f t="shared" si="7"/>
        <v>0</v>
      </c>
      <c r="AH20">
        <f t="shared" si="8"/>
        <v>38881.519999999997</v>
      </c>
      <c r="AI20">
        <f>data_fy13_base!Z13</f>
        <v>554.82000000000005</v>
      </c>
      <c r="AJ20">
        <f t="shared" si="9"/>
        <v>16822.14</v>
      </c>
      <c r="AK20">
        <f t="shared" si="10"/>
        <v>0</v>
      </c>
      <c r="AL20">
        <f t="shared" si="11"/>
        <v>16822.14</v>
      </c>
      <c r="AM20">
        <f t="shared" si="12"/>
        <v>2008.45</v>
      </c>
      <c r="AN20">
        <f t="shared" si="13"/>
        <v>0</v>
      </c>
      <c r="AO20">
        <f t="shared" si="14"/>
        <v>2008.45</v>
      </c>
      <c r="AQ20">
        <f t="shared" si="15"/>
        <v>289690.21000000002</v>
      </c>
      <c r="AR20">
        <f t="shared" si="16"/>
        <v>14297.639999999956</v>
      </c>
      <c r="AS20">
        <f t="shared" si="17"/>
        <v>303987.84999999998</v>
      </c>
      <c r="AT20">
        <f t="shared" si="29"/>
        <v>32494.720000000001</v>
      </c>
      <c r="AU20">
        <f t="shared" si="18"/>
        <v>1590.0899999999965</v>
      </c>
      <c r="AV20">
        <f t="shared" si="19"/>
        <v>34084.81</v>
      </c>
      <c r="AW20">
        <f t="shared" si="20"/>
        <v>37005.949999999997</v>
      </c>
      <c r="AX20">
        <f t="shared" si="21"/>
        <v>1875.5699999999997</v>
      </c>
      <c r="AY20">
        <f t="shared" si="22"/>
        <v>38881.519999999997</v>
      </c>
      <c r="AZ20">
        <f>data_fy13_base!AA13</f>
        <v>515.23</v>
      </c>
      <c r="BA20">
        <f t="shared" si="23"/>
        <v>16203.98</v>
      </c>
      <c r="BB20">
        <f t="shared" si="24"/>
        <v>618.15999999999985</v>
      </c>
      <c r="BC20">
        <f t="shared" si="25"/>
        <v>16822.14</v>
      </c>
      <c r="BD20">
        <f t="shared" si="26"/>
        <v>1932.11</v>
      </c>
      <c r="BE20">
        <f t="shared" si="27"/>
        <v>76.340000000000146</v>
      </c>
      <c r="BF20">
        <f t="shared" si="28"/>
        <v>2008.45</v>
      </c>
    </row>
    <row r="21" spans="1:58" x14ac:dyDescent="0.2">
      <c r="A21">
        <f>data_fy13_base!A14</f>
        <v>225</v>
      </c>
      <c r="B21" t="str">
        <f>data_fy13_base!B14</f>
        <v>Ames</v>
      </c>
      <c r="C21">
        <f>data_fy13_base!C14</f>
        <v>225</v>
      </c>
      <c r="D21">
        <f>data_fy13_base!D14</f>
        <v>11</v>
      </c>
      <c r="E21">
        <f>data_fy13_base!F14</f>
        <v>4204.5</v>
      </c>
      <c r="F21">
        <f>data_fy13_base!G14</f>
        <v>4207.17</v>
      </c>
      <c r="G21">
        <f>data_fy13_base!H14</f>
        <v>4223.7299999999996</v>
      </c>
      <c r="H21">
        <f>data_fy13_base!I14</f>
        <v>517.16999999999996</v>
      </c>
      <c r="I21">
        <f>data_fy13_base!J14</f>
        <v>58.57</v>
      </c>
      <c r="J21">
        <f>data_fy13_base!K14</f>
        <v>63.8</v>
      </c>
      <c r="K21">
        <f>data_fy13_base!L14</f>
        <v>27.07</v>
      </c>
      <c r="L21">
        <f>data_fy13_base!M14</f>
        <v>3.16</v>
      </c>
      <c r="M21">
        <f>data_fy13_base!N14</f>
        <v>4224.3</v>
      </c>
      <c r="N21">
        <f>data_fy13_base!O14</f>
        <v>517.1</v>
      </c>
      <c r="O21">
        <f>data_fy13_base!P14</f>
        <v>64.05</v>
      </c>
      <c r="P21">
        <f>data_fy13_base!Q14</f>
        <v>56.72</v>
      </c>
      <c r="Q21">
        <f>data_fy13_base!W14</f>
        <v>20.56</v>
      </c>
      <c r="R21">
        <f>data_fy13_base!Y14</f>
        <v>2.64</v>
      </c>
      <c r="S21">
        <f>data_fy13_base!S14</f>
        <v>2184386</v>
      </c>
      <c r="T21">
        <f>data_fy13_base!T14</f>
        <v>270566</v>
      </c>
      <c r="U21">
        <f>data_fy13_base!U14</f>
        <v>239602</v>
      </c>
      <c r="V21">
        <f>data_fy13_base!V14</f>
        <v>95774</v>
      </c>
      <c r="W21">
        <f>data_fy13_base!X14</f>
        <v>12298</v>
      </c>
      <c r="Y21">
        <f>data_fy13_base!E14</f>
        <v>4228.7</v>
      </c>
      <c r="Z21">
        <f t="shared" si="0"/>
        <v>2274152.5699999998</v>
      </c>
      <c r="AA21">
        <f t="shared" si="1"/>
        <v>0</v>
      </c>
      <c r="AB21">
        <f t="shared" si="2"/>
        <v>2274152.5699999998</v>
      </c>
      <c r="AC21">
        <f t="shared" si="3"/>
        <v>280743.39</v>
      </c>
      <c r="AD21">
        <f t="shared" si="4"/>
        <v>0</v>
      </c>
      <c r="AE21">
        <f t="shared" si="5"/>
        <v>280743.39</v>
      </c>
      <c r="AF21">
        <f t="shared" si="6"/>
        <v>250635.05</v>
      </c>
      <c r="AG21">
        <f t="shared" si="7"/>
        <v>0</v>
      </c>
      <c r="AH21">
        <f t="shared" si="8"/>
        <v>250635.05</v>
      </c>
      <c r="AI21">
        <f>data_fy13_base!Z14</f>
        <v>4619.87</v>
      </c>
      <c r="AJ21">
        <f t="shared" si="9"/>
        <v>99973.99</v>
      </c>
      <c r="AK21">
        <f t="shared" si="10"/>
        <v>0</v>
      </c>
      <c r="AL21">
        <f t="shared" si="11"/>
        <v>99973.99</v>
      </c>
      <c r="AM21">
        <f t="shared" si="12"/>
        <v>12797.04</v>
      </c>
      <c r="AN21">
        <f t="shared" si="13"/>
        <v>0</v>
      </c>
      <c r="AO21">
        <f t="shared" si="14"/>
        <v>12797.04</v>
      </c>
      <c r="AQ21">
        <f t="shared" si="15"/>
        <v>2351576.85</v>
      </c>
      <c r="AR21">
        <f t="shared" si="16"/>
        <v>0</v>
      </c>
      <c r="AS21">
        <f t="shared" si="17"/>
        <v>2351576.85</v>
      </c>
      <c r="AT21">
        <f t="shared" si="29"/>
        <v>289395.74</v>
      </c>
      <c r="AU21">
        <f t="shared" si="18"/>
        <v>0</v>
      </c>
      <c r="AV21">
        <f t="shared" si="19"/>
        <v>289395.74</v>
      </c>
      <c r="AW21">
        <f t="shared" si="20"/>
        <v>260342.64</v>
      </c>
      <c r="AX21">
        <f t="shared" si="21"/>
        <v>0</v>
      </c>
      <c r="AY21">
        <f t="shared" si="22"/>
        <v>260342.64</v>
      </c>
      <c r="AZ21">
        <f>data_fy13_base!AA14</f>
        <v>4599.58</v>
      </c>
      <c r="BA21">
        <f t="shared" si="23"/>
        <v>104732.44</v>
      </c>
      <c r="BB21">
        <f t="shared" si="24"/>
        <v>0</v>
      </c>
      <c r="BC21">
        <f t="shared" si="25"/>
        <v>104732.44</v>
      </c>
      <c r="BD21">
        <f t="shared" si="26"/>
        <v>13338.78</v>
      </c>
      <c r="BE21">
        <f t="shared" si="27"/>
        <v>0</v>
      </c>
      <c r="BF21">
        <f t="shared" si="28"/>
        <v>13338.78</v>
      </c>
    </row>
    <row r="22" spans="1:58" x14ac:dyDescent="0.2">
      <c r="A22">
        <f>data_fy13_base!A15</f>
        <v>234</v>
      </c>
      <c r="B22" t="str">
        <f>data_fy13_base!B15</f>
        <v>Anamosa</v>
      </c>
      <c r="C22">
        <f>data_fy13_base!C15</f>
        <v>234</v>
      </c>
      <c r="D22">
        <f>data_fy13_base!D15</f>
        <v>10</v>
      </c>
      <c r="E22">
        <f>data_fy13_base!F15</f>
        <v>1150.18</v>
      </c>
      <c r="F22">
        <f>data_fy13_base!G15</f>
        <v>1128.54</v>
      </c>
      <c r="G22">
        <f>data_fy13_base!H15</f>
        <v>1103.58</v>
      </c>
      <c r="H22">
        <f>data_fy13_base!I15</f>
        <v>517.16999999999996</v>
      </c>
      <c r="I22">
        <f>data_fy13_base!J15</f>
        <v>58.57</v>
      </c>
      <c r="J22">
        <f>data_fy13_base!K15</f>
        <v>63.8</v>
      </c>
      <c r="K22">
        <f>data_fy13_base!L15</f>
        <v>27.07</v>
      </c>
      <c r="L22">
        <f>data_fy13_base!M15</f>
        <v>3.16</v>
      </c>
      <c r="M22">
        <f>data_fy13_base!N15</f>
        <v>1237.9000000000001</v>
      </c>
      <c r="N22">
        <f>data_fy13_base!O15</f>
        <v>545.29999999999995</v>
      </c>
      <c r="O22">
        <f>data_fy13_base!P15</f>
        <v>65.2</v>
      </c>
      <c r="P22">
        <f>data_fy13_base!Q15</f>
        <v>55.94</v>
      </c>
      <c r="Q22">
        <f>data_fy13_base!W15</f>
        <v>24.33</v>
      </c>
      <c r="R22">
        <f>data_fy13_base!Y15</f>
        <v>2.83</v>
      </c>
      <c r="S22">
        <f>data_fy13_base!S15</f>
        <v>675027</v>
      </c>
      <c r="T22">
        <f>data_fy13_base!T15</f>
        <v>80711</v>
      </c>
      <c r="U22">
        <f>data_fy13_base!U15</f>
        <v>69248</v>
      </c>
      <c r="V22">
        <f>data_fy13_base!V15</f>
        <v>33962</v>
      </c>
      <c r="W22">
        <f>data_fy13_base!X15</f>
        <v>3950</v>
      </c>
      <c r="Y22">
        <f>data_fy13_base!E15</f>
        <v>1238.0999999999999</v>
      </c>
      <c r="Z22">
        <f t="shared" si="0"/>
        <v>700752.22</v>
      </c>
      <c r="AA22">
        <f t="shared" si="1"/>
        <v>0</v>
      </c>
      <c r="AB22">
        <f t="shared" si="2"/>
        <v>700752.22</v>
      </c>
      <c r="AC22">
        <f t="shared" si="3"/>
        <v>83621.27</v>
      </c>
      <c r="AD22">
        <f t="shared" si="4"/>
        <v>0</v>
      </c>
      <c r="AE22">
        <f t="shared" si="5"/>
        <v>83621.27</v>
      </c>
      <c r="AF22">
        <f t="shared" si="6"/>
        <v>72416.47</v>
      </c>
      <c r="AG22">
        <f t="shared" si="7"/>
        <v>0</v>
      </c>
      <c r="AH22">
        <f t="shared" si="8"/>
        <v>72416.47</v>
      </c>
      <c r="AI22">
        <f>data_fy13_base!Z15</f>
        <v>1391.67</v>
      </c>
      <c r="AJ22">
        <f t="shared" si="9"/>
        <v>35362.33</v>
      </c>
      <c r="AK22">
        <f t="shared" si="10"/>
        <v>0</v>
      </c>
      <c r="AL22">
        <f t="shared" si="11"/>
        <v>35362.33</v>
      </c>
      <c r="AM22">
        <f t="shared" si="12"/>
        <v>4119.34</v>
      </c>
      <c r="AN22">
        <f t="shared" si="13"/>
        <v>0</v>
      </c>
      <c r="AO22">
        <f t="shared" si="14"/>
        <v>4119.34</v>
      </c>
      <c r="AQ22">
        <f t="shared" si="15"/>
        <v>675730.75</v>
      </c>
      <c r="AR22">
        <f t="shared" si="16"/>
        <v>25021.469999999972</v>
      </c>
      <c r="AS22">
        <f t="shared" si="17"/>
        <v>700752.22</v>
      </c>
      <c r="AT22">
        <f t="shared" si="29"/>
        <v>80489.600000000006</v>
      </c>
      <c r="AU22">
        <f t="shared" si="18"/>
        <v>3131.6699999999983</v>
      </c>
      <c r="AV22">
        <f t="shared" si="19"/>
        <v>83621.27</v>
      </c>
      <c r="AW22">
        <f t="shared" si="20"/>
        <v>70322.009999999995</v>
      </c>
      <c r="AX22">
        <f t="shared" si="21"/>
        <v>2094.4600000000064</v>
      </c>
      <c r="AY22">
        <f t="shared" si="22"/>
        <v>72416.47</v>
      </c>
      <c r="AZ22">
        <f>data_fy13_base!AA15</f>
        <v>1305.29</v>
      </c>
      <c r="BA22">
        <f t="shared" si="23"/>
        <v>34642.400000000001</v>
      </c>
      <c r="BB22">
        <f t="shared" si="24"/>
        <v>719.93000000000029</v>
      </c>
      <c r="BC22">
        <f t="shared" si="25"/>
        <v>35362.33</v>
      </c>
      <c r="BD22">
        <f t="shared" si="26"/>
        <v>4033.35</v>
      </c>
      <c r="BE22">
        <f t="shared" si="27"/>
        <v>85.990000000000236</v>
      </c>
      <c r="BF22">
        <f t="shared" si="28"/>
        <v>4119.34</v>
      </c>
    </row>
    <row r="23" spans="1:58" x14ac:dyDescent="0.2">
      <c r="A23">
        <f>data_fy13_base!A16</f>
        <v>243</v>
      </c>
      <c r="B23" t="str">
        <f>data_fy13_base!B16</f>
        <v>Andrew</v>
      </c>
      <c r="C23">
        <f>data_fy13_base!C16</f>
        <v>243</v>
      </c>
      <c r="D23">
        <f>data_fy13_base!D16</f>
        <v>9</v>
      </c>
      <c r="E23">
        <f>data_fy13_base!F16</f>
        <v>266.45</v>
      </c>
      <c r="F23">
        <f>data_fy13_base!G16</f>
        <v>264.41000000000003</v>
      </c>
      <c r="G23">
        <f>data_fy13_base!H16</f>
        <v>261.01</v>
      </c>
      <c r="H23">
        <f>data_fy13_base!I16</f>
        <v>517.16999999999996</v>
      </c>
      <c r="I23">
        <f>data_fy13_base!J16</f>
        <v>58.57</v>
      </c>
      <c r="J23">
        <f>data_fy13_base!K16</f>
        <v>63.8</v>
      </c>
      <c r="K23">
        <f>data_fy13_base!L16</f>
        <v>27.07</v>
      </c>
      <c r="L23">
        <f>data_fy13_base!M16</f>
        <v>3.16</v>
      </c>
      <c r="M23">
        <f>data_fy13_base!N16</f>
        <v>277.39999999999998</v>
      </c>
      <c r="N23">
        <f>data_fy13_base!O16</f>
        <v>561.58000000000004</v>
      </c>
      <c r="O23">
        <f>data_fy13_base!P16</f>
        <v>61.67</v>
      </c>
      <c r="P23">
        <f>data_fy13_base!Q16</f>
        <v>71.06</v>
      </c>
      <c r="Q23">
        <f>data_fy13_base!W16</f>
        <v>23.58</v>
      </c>
      <c r="R23">
        <f>data_fy13_base!Y16</f>
        <v>2.77</v>
      </c>
      <c r="S23">
        <f>data_fy13_base!S16</f>
        <v>155782</v>
      </c>
      <c r="T23">
        <f>data_fy13_base!T16</f>
        <v>17107</v>
      </c>
      <c r="U23">
        <f>data_fy13_base!U16</f>
        <v>19712</v>
      </c>
      <c r="V23">
        <f>data_fy13_base!V16</f>
        <v>7614</v>
      </c>
      <c r="W23">
        <f>data_fy13_base!X16</f>
        <v>894</v>
      </c>
      <c r="Y23">
        <f>data_fy13_base!E16</f>
        <v>273.3</v>
      </c>
      <c r="Z23">
        <f t="shared" si="0"/>
        <v>159134.39000000001</v>
      </c>
      <c r="AA23">
        <f t="shared" si="1"/>
        <v>0</v>
      </c>
      <c r="AB23">
        <f t="shared" si="2"/>
        <v>159134.39000000001</v>
      </c>
      <c r="AC23">
        <f t="shared" si="3"/>
        <v>17493.93</v>
      </c>
      <c r="AD23">
        <f t="shared" si="4"/>
        <v>0</v>
      </c>
      <c r="AE23">
        <f t="shared" si="5"/>
        <v>17493.93</v>
      </c>
      <c r="AF23">
        <f t="shared" si="6"/>
        <v>20117.61</v>
      </c>
      <c r="AG23">
        <f t="shared" si="7"/>
        <v>0</v>
      </c>
      <c r="AH23">
        <f t="shared" si="8"/>
        <v>20117.61</v>
      </c>
      <c r="AI23">
        <f>data_fy13_base!Z16</f>
        <v>319.94</v>
      </c>
      <c r="AJ23">
        <f t="shared" si="9"/>
        <v>7889.72</v>
      </c>
      <c r="AK23">
        <f t="shared" si="10"/>
        <v>0</v>
      </c>
      <c r="AL23">
        <f t="shared" si="11"/>
        <v>7889.72</v>
      </c>
      <c r="AM23">
        <f t="shared" si="12"/>
        <v>927.83</v>
      </c>
      <c r="AN23">
        <f t="shared" si="13"/>
        <v>0</v>
      </c>
      <c r="AO23">
        <f t="shared" si="14"/>
        <v>927.83</v>
      </c>
      <c r="AQ23">
        <f t="shared" si="15"/>
        <v>160877.18</v>
      </c>
      <c r="AR23">
        <f t="shared" si="16"/>
        <v>0</v>
      </c>
      <c r="AS23">
        <f t="shared" si="17"/>
        <v>160877.18</v>
      </c>
      <c r="AT23">
        <f t="shared" si="29"/>
        <v>17705.599999999999</v>
      </c>
      <c r="AU23">
        <f t="shared" si="18"/>
        <v>0</v>
      </c>
      <c r="AV23">
        <f t="shared" si="19"/>
        <v>17705.599999999999</v>
      </c>
      <c r="AW23">
        <f t="shared" si="20"/>
        <v>20319.48</v>
      </c>
      <c r="AX23">
        <f t="shared" si="21"/>
        <v>0</v>
      </c>
      <c r="AY23">
        <f t="shared" si="22"/>
        <v>20319.48</v>
      </c>
      <c r="AZ23">
        <f>data_fy13_base!AA16</f>
        <v>313.56</v>
      </c>
      <c r="BA23">
        <f t="shared" si="23"/>
        <v>8086.71</v>
      </c>
      <c r="BB23">
        <f t="shared" si="24"/>
        <v>0</v>
      </c>
      <c r="BC23">
        <f t="shared" si="25"/>
        <v>8086.71</v>
      </c>
      <c r="BD23">
        <f t="shared" si="26"/>
        <v>950.09</v>
      </c>
      <c r="BE23">
        <f t="shared" si="27"/>
        <v>0</v>
      </c>
      <c r="BF23">
        <f t="shared" si="28"/>
        <v>950.09</v>
      </c>
    </row>
    <row r="24" spans="1:58" x14ac:dyDescent="0.2">
      <c r="A24">
        <f>data_fy13_base!A17</f>
        <v>261</v>
      </c>
      <c r="B24" t="str">
        <f>data_fy13_base!B17</f>
        <v>Ankeny</v>
      </c>
      <c r="C24">
        <f>data_fy13_base!C17</f>
        <v>261</v>
      </c>
      <c r="D24">
        <f>data_fy13_base!D17</f>
        <v>11</v>
      </c>
      <c r="E24">
        <f>data_fy13_base!F17</f>
        <v>10229.629999999999</v>
      </c>
      <c r="F24">
        <f>data_fy13_base!G17</f>
        <v>10357.27</v>
      </c>
      <c r="G24">
        <f>data_fy13_base!H17</f>
        <v>10480.36</v>
      </c>
      <c r="H24">
        <f>data_fy13_base!I17</f>
        <v>517.16999999999996</v>
      </c>
      <c r="I24">
        <f>data_fy13_base!J17</f>
        <v>58.57</v>
      </c>
      <c r="J24">
        <f>data_fy13_base!K17</f>
        <v>63.8</v>
      </c>
      <c r="K24">
        <f>data_fy13_base!L17</f>
        <v>27.07</v>
      </c>
      <c r="L24">
        <f>data_fy13_base!M17</f>
        <v>3.16</v>
      </c>
      <c r="M24">
        <f>data_fy13_base!N17</f>
        <v>8963.7999999999993</v>
      </c>
      <c r="N24">
        <f>data_fy13_base!O17</f>
        <v>465.83</v>
      </c>
      <c r="O24">
        <f>data_fy13_base!P17</f>
        <v>51.11</v>
      </c>
      <c r="P24">
        <f>data_fy13_base!Q17</f>
        <v>53.3</v>
      </c>
      <c r="Q24">
        <f>data_fy13_base!W17</f>
        <v>20.56</v>
      </c>
      <c r="R24">
        <f>data_fy13_base!Y17</f>
        <v>2.64</v>
      </c>
      <c r="S24">
        <f>data_fy13_base!S17</f>
        <v>4175607</v>
      </c>
      <c r="T24">
        <f>data_fy13_base!T17</f>
        <v>458140</v>
      </c>
      <c r="U24">
        <f>data_fy13_base!U17</f>
        <v>477771</v>
      </c>
      <c r="V24">
        <f>data_fy13_base!V17</f>
        <v>198126</v>
      </c>
      <c r="W24">
        <f>data_fy13_base!X17</f>
        <v>25440</v>
      </c>
      <c r="Y24">
        <f>data_fy13_base!E17</f>
        <v>9386.2999999999993</v>
      </c>
      <c r="Z24">
        <f t="shared" si="0"/>
        <v>4566622.68</v>
      </c>
      <c r="AA24">
        <f t="shared" si="1"/>
        <v>0</v>
      </c>
      <c r="AB24">
        <f t="shared" si="2"/>
        <v>4566622.68</v>
      </c>
      <c r="AC24">
        <f t="shared" si="3"/>
        <v>501697.74</v>
      </c>
      <c r="AD24">
        <f t="shared" si="4"/>
        <v>0</v>
      </c>
      <c r="AE24">
        <f t="shared" si="5"/>
        <v>501697.74</v>
      </c>
      <c r="AF24">
        <f t="shared" si="6"/>
        <v>524224.86</v>
      </c>
      <c r="AG24">
        <f t="shared" si="7"/>
        <v>0</v>
      </c>
      <c r="AH24">
        <f t="shared" si="8"/>
        <v>524224.86</v>
      </c>
      <c r="AI24">
        <f>data_fy13_base!Z17</f>
        <v>10086.52</v>
      </c>
      <c r="AJ24">
        <f t="shared" si="9"/>
        <v>218272.29</v>
      </c>
      <c r="AK24">
        <f t="shared" si="10"/>
        <v>0</v>
      </c>
      <c r="AL24">
        <f t="shared" si="11"/>
        <v>218272.29</v>
      </c>
      <c r="AM24">
        <f t="shared" si="12"/>
        <v>27939.66</v>
      </c>
      <c r="AN24">
        <f t="shared" si="13"/>
        <v>0</v>
      </c>
      <c r="AO24">
        <f t="shared" si="14"/>
        <v>27939.66</v>
      </c>
      <c r="AQ24">
        <f t="shared" si="15"/>
        <v>5196958.93</v>
      </c>
      <c r="AR24">
        <f t="shared" si="16"/>
        <v>0</v>
      </c>
      <c r="AS24">
        <f t="shared" si="17"/>
        <v>5196958.93</v>
      </c>
      <c r="AT24">
        <f t="shared" si="29"/>
        <v>571734.02</v>
      </c>
      <c r="AU24">
        <f t="shared" si="18"/>
        <v>0</v>
      </c>
      <c r="AV24">
        <f t="shared" si="19"/>
        <v>571734.02</v>
      </c>
      <c r="AW24">
        <f t="shared" si="20"/>
        <v>598433.36</v>
      </c>
      <c r="AX24">
        <f t="shared" si="21"/>
        <v>0</v>
      </c>
      <c r="AY24">
        <f t="shared" si="22"/>
        <v>598433.36</v>
      </c>
      <c r="AZ24">
        <f>data_fy13_base!AA17</f>
        <v>10936.85</v>
      </c>
      <c r="BA24">
        <f t="shared" si="23"/>
        <v>249032.07</v>
      </c>
      <c r="BB24">
        <f t="shared" si="24"/>
        <v>0</v>
      </c>
      <c r="BC24">
        <f t="shared" si="25"/>
        <v>249032.07</v>
      </c>
      <c r="BD24">
        <f t="shared" si="26"/>
        <v>31716.87</v>
      </c>
      <c r="BE24">
        <f t="shared" si="27"/>
        <v>0</v>
      </c>
      <c r="BF24">
        <f t="shared" si="28"/>
        <v>31716.87</v>
      </c>
    </row>
    <row r="25" spans="1:58" x14ac:dyDescent="0.2">
      <c r="A25">
        <f>data_fy13_base!A18</f>
        <v>279</v>
      </c>
      <c r="B25" t="str">
        <f>data_fy13_base!B18</f>
        <v>Aplington-Parkersburg</v>
      </c>
      <c r="C25">
        <f>data_fy13_base!C18</f>
        <v>279</v>
      </c>
      <c r="D25">
        <f>data_fy13_base!D18</f>
        <v>7</v>
      </c>
      <c r="E25">
        <f>data_fy13_base!F18</f>
        <v>873.59</v>
      </c>
      <c r="F25">
        <f>data_fy13_base!G18</f>
        <v>892.72</v>
      </c>
      <c r="G25">
        <f>data_fy13_base!H18</f>
        <v>898.96</v>
      </c>
      <c r="H25">
        <f>data_fy13_base!I18</f>
        <v>517.16999999999996</v>
      </c>
      <c r="I25">
        <f>data_fy13_base!J18</f>
        <v>58.57</v>
      </c>
      <c r="J25">
        <f>data_fy13_base!K18</f>
        <v>63.8</v>
      </c>
      <c r="K25">
        <f>data_fy13_base!L18</f>
        <v>27.07</v>
      </c>
      <c r="L25">
        <f>data_fy13_base!M18</f>
        <v>3.16</v>
      </c>
      <c r="M25">
        <f>data_fy13_base!N18</f>
        <v>835</v>
      </c>
      <c r="N25">
        <f>data_fy13_base!O18</f>
        <v>543.70000000000005</v>
      </c>
      <c r="O25">
        <f>data_fy13_base!P18</f>
        <v>60.53</v>
      </c>
      <c r="P25">
        <f>data_fy13_base!Q18</f>
        <v>71.73</v>
      </c>
      <c r="Q25">
        <f>data_fy13_base!W18</f>
        <v>34.51</v>
      </c>
      <c r="R25">
        <f>data_fy13_base!Y18</f>
        <v>3.96</v>
      </c>
      <c r="S25">
        <f>data_fy13_base!S18</f>
        <v>453990</v>
      </c>
      <c r="T25">
        <f>data_fy13_base!T18</f>
        <v>50543</v>
      </c>
      <c r="U25">
        <f>data_fy13_base!U18</f>
        <v>59895</v>
      </c>
      <c r="V25">
        <f>data_fy13_base!V18</f>
        <v>32367</v>
      </c>
      <c r="W25">
        <f>data_fy13_base!X18</f>
        <v>3714</v>
      </c>
      <c r="Y25">
        <f>data_fy13_base!E18</f>
        <v>842</v>
      </c>
      <c r="Z25">
        <f t="shared" si="0"/>
        <v>475216.38</v>
      </c>
      <c r="AA25">
        <f t="shared" si="1"/>
        <v>0</v>
      </c>
      <c r="AB25">
        <f t="shared" si="2"/>
        <v>475216.38</v>
      </c>
      <c r="AC25">
        <f t="shared" si="3"/>
        <v>52936.54</v>
      </c>
      <c r="AD25">
        <f t="shared" si="4"/>
        <v>0</v>
      </c>
      <c r="AE25">
        <f t="shared" si="5"/>
        <v>52936.54</v>
      </c>
      <c r="AF25">
        <f t="shared" si="6"/>
        <v>62543.76</v>
      </c>
      <c r="AG25">
        <f t="shared" si="7"/>
        <v>0</v>
      </c>
      <c r="AH25">
        <f t="shared" si="8"/>
        <v>62543.76</v>
      </c>
      <c r="AI25">
        <f>data_fy13_base!Z18</f>
        <v>939.21</v>
      </c>
      <c r="AJ25">
        <f t="shared" si="9"/>
        <v>33426.480000000003</v>
      </c>
      <c r="AK25">
        <f t="shared" si="10"/>
        <v>0</v>
      </c>
      <c r="AL25">
        <f t="shared" si="11"/>
        <v>33426.480000000003</v>
      </c>
      <c r="AM25">
        <f t="shared" si="12"/>
        <v>3841.37</v>
      </c>
      <c r="AN25">
        <f t="shared" si="13"/>
        <v>0</v>
      </c>
      <c r="AO25">
        <f t="shared" si="14"/>
        <v>3841.37</v>
      </c>
      <c r="AQ25">
        <f t="shared" si="15"/>
        <v>511836.38</v>
      </c>
      <c r="AR25">
        <f t="shared" si="16"/>
        <v>0</v>
      </c>
      <c r="AS25">
        <f t="shared" si="17"/>
        <v>511836.38</v>
      </c>
      <c r="AT25">
        <f t="shared" si="29"/>
        <v>57054.16</v>
      </c>
      <c r="AU25">
        <f t="shared" si="18"/>
        <v>0</v>
      </c>
      <c r="AV25">
        <f t="shared" si="19"/>
        <v>57054.16</v>
      </c>
      <c r="AW25">
        <f t="shared" si="20"/>
        <v>67205.279999999999</v>
      </c>
      <c r="AX25">
        <f t="shared" si="21"/>
        <v>0</v>
      </c>
      <c r="AY25">
        <f t="shared" si="22"/>
        <v>67205.279999999999</v>
      </c>
      <c r="AZ25">
        <f>data_fy13_base!AA18</f>
        <v>971.78</v>
      </c>
      <c r="BA25">
        <f t="shared" si="23"/>
        <v>35683.760000000002</v>
      </c>
      <c r="BB25">
        <f t="shared" si="24"/>
        <v>0</v>
      </c>
      <c r="BC25">
        <f t="shared" si="25"/>
        <v>35683.760000000002</v>
      </c>
      <c r="BD25">
        <f t="shared" si="26"/>
        <v>4100.91</v>
      </c>
      <c r="BE25">
        <f t="shared" si="27"/>
        <v>0</v>
      </c>
      <c r="BF25">
        <f t="shared" si="28"/>
        <v>4100.91</v>
      </c>
    </row>
    <row r="26" spans="1:58" x14ac:dyDescent="0.2">
      <c r="A26">
        <f>data_fy13_base!A19</f>
        <v>355</v>
      </c>
      <c r="B26" t="str">
        <f>data_fy13_base!B19</f>
        <v>Ar-We-Va</v>
      </c>
      <c r="C26">
        <f>data_fy13_base!C19</f>
        <v>355</v>
      </c>
      <c r="D26">
        <f>data_fy13_base!D19</f>
        <v>12</v>
      </c>
      <c r="E26">
        <f>data_fy13_base!F19</f>
        <v>237.98</v>
      </c>
      <c r="F26">
        <f>data_fy13_base!G19</f>
        <v>235.63</v>
      </c>
      <c r="G26">
        <f>data_fy13_base!H19</f>
        <v>234.64</v>
      </c>
      <c r="H26">
        <f>data_fy13_base!I19</f>
        <v>517.16999999999996</v>
      </c>
      <c r="I26">
        <f>data_fy13_base!J19</f>
        <v>58.57</v>
      </c>
      <c r="J26">
        <f>data_fy13_base!K19</f>
        <v>63.8</v>
      </c>
      <c r="K26">
        <f>data_fy13_base!L19</f>
        <v>27.07</v>
      </c>
      <c r="L26">
        <f>data_fy13_base!M19</f>
        <v>3.16</v>
      </c>
      <c r="M26">
        <f>data_fy13_base!N19</f>
        <v>291</v>
      </c>
      <c r="N26">
        <f>data_fy13_base!O19</f>
        <v>545.76</v>
      </c>
      <c r="O26">
        <f>data_fy13_base!P19</f>
        <v>52.58</v>
      </c>
      <c r="P26">
        <f>data_fy13_base!Q19</f>
        <v>53.33</v>
      </c>
      <c r="Q26">
        <f>data_fy13_base!W19</f>
        <v>27.12</v>
      </c>
      <c r="R26">
        <f>data_fy13_base!Y19</f>
        <v>3.25</v>
      </c>
      <c r="S26">
        <f>data_fy13_base!S19</f>
        <v>158816</v>
      </c>
      <c r="T26">
        <f>data_fy13_base!T19</f>
        <v>15301</v>
      </c>
      <c r="U26">
        <f>data_fy13_base!U19</f>
        <v>15519</v>
      </c>
      <c r="V26">
        <f>data_fy13_base!V19</f>
        <v>8776</v>
      </c>
      <c r="W26">
        <f>data_fy13_base!X19</f>
        <v>1052</v>
      </c>
      <c r="Y26">
        <f>data_fy13_base!E19</f>
        <v>299.60000000000002</v>
      </c>
      <c r="Z26">
        <f t="shared" si="0"/>
        <v>169708.42</v>
      </c>
      <c r="AA26">
        <f t="shared" si="1"/>
        <v>0</v>
      </c>
      <c r="AB26">
        <f t="shared" si="2"/>
        <v>169708.42</v>
      </c>
      <c r="AC26">
        <f t="shared" si="3"/>
        <v>16454.03</v>
      </c>
      <c r="AD26">
        <f t="shared" si="4"/>
        <v>0</v>
      </c>
      <c r="AE26">
        <f t="shared" si="5"/>
        <v>16454.03</v>
      </c>
      <c r="AF26">
        <f t="shared" si="6"/>
        <v>16741.650000000001</v>
      </c>
      <c r="AG26">
        <f t="shared" si="7"/>
        <v>0</v>
      </c>
      <c r="AH26">
        <f t="shared" si="8"/>
        <v>16741.650000000001</v>
      </c>
      <c r="AI26">
        <f>data_fy13_base!Z19</f>
        <v>342.05</v>
      </c>
      <c r="AJ26">
        <f t="shared" si="9"/>
        <v>9645.81</v>
      </c>
      <c r="AK26">
        <f t="shared" si="10"/>
        <v>0</v>
      </c>
      <c r="AL26">
        <f t="shared" si="11"/>
        <v>9645.81</v>
      </c>
      <c r="AM26">
        <f t="shared" si="12"/>
        <v>1156.1300000000001</v>
      </c>
      <c r="AN26">
        <f t="shared" si="13"/>
        <v>0</v>
      </c>
      <c r="AO26">
        <f t="shared" si="14"/>
        <v>1156.1300000000001</v>
      </c>
      <c r="AQ26">
        <f t="shared" si="15"/>
        <v>139922.72</v>
      </c>
      <c r="AR26">
        <f t="shared" si="16"/>
        <v>29785.700000000012</v>
      </c>
      <c r="AS26">
        <f t="shared" si="17"/>
        <v>169708.42</v>
      </c>
      <c r="AT26">
        <f t="shared" si="29"/>
        <v>13650.53</v>
      </c>
      <c r="AU26">
        <f t="shared" si="18"/>
        <v>2803.4999999999982</v>
      </c>
      <c r="AV26">
        <f t="shared" si="19"/>
        <v>16454.03</v>
      </c>
      <c r="AW26">
        <f t="shared" si="20"/>
        <v>13928.97</v>
      </c>
      <c r="AX26">
        <f t="shared" si="21"/>
        <v>2812.6800000000021</v>
      </c>
      <c r="AY26">
        <f t="shared" si="22"/>
        <v>16741.650000000001</v>
      </c>
      <c r="AZ26">
        <f>data_fy13_base!AA19</f>
        <v>280.85000000000002</v>
      </c>
      <c r="BA26">
        <f t="shared" si="23"/>
        <v>8237.33</v>
      </c>
      <c r="BB26">
        <f t="shared" si="24"/>
        <v>1408.4799999999996</v>
      </c>
      <c r="BC26">
        <f t="shared" si="25"/>
        <v>9645.81</v>
      </c>
      <c r="BD26">
        <f t="shared" si="26"/>
        <v>985.78</v>
      </c>
      <c r="BE26">
        <f t="shared" si="27"/>
        <v>170.35000000000014</v>
      </c>
      <c r="BF26">
        <f t="shared" si="28"/>
        <v>1156.1300000000001</v>
      </c>
    </row>
    <row r="27" spans="1:58" x14ac:dyDescent="0.2">
      <c r="A27">
        <f>data_fy13_base!A20</f>
        <v>333</v>
      </c>
      <c r="B27" t="str">
        <f>data_fy13_base!B20</f>
        <v>Armstrong-Ringsted</v>
      </c>
      <c r="C27">
        <f>data_fy13_base!C20</f>
        <v>333</v>
      </c>
      <c r="D27">
        <f>data_fy13_base!D20</f>
        <v>5</v>
      </c>
      <c r="E27">
        <f>data_fy13_base!F20</f>
        <v>277.23</v>
      </c>
      <c r="F27">
        <f>data_fy13_base!G20</f>
        <v>265.81</v>
      </c>
      <c r="G27">
        <f>data_fy13_base!H20</f>
        <v>254.82</v>
      </c>
      <c r="H27">
        <f>data_fy13_base!I20</f>
        <v>517.16999999999996</v>
      </c>
      <c r="I27">
        <f>data_fy13_base!J20</f>
        <v>58.57</v>
      </c>
      <c r="J27">
        <f>data_fy13_base!K20</f>
        <v>63.8</v>
      </c>
      <c r="K27">
        <f>data_fy13_base!L20</f>
        <v>27.07</v>
      </c>
      <c r="L27">
        <f>data_fy13_base!M20</f>
        <v>3.16</v>
      </c>
      <c r="M27">
        <f>data_fy13_base!N20</f>
        <v>299</v>
      </c>
      <c r="N27">
        <f>data_fy13_base!O20</f>
        <v>601.17999999999995</v>
      </c>
      <c r="O27">
        <f>data_fy13_base!P20</f>
        <v>72.599999999999994</v>
      </c>
      <c r="P27">
        <f>data_fy13_base!Q20</f>
        <v>68.13</v>
      </c>
      <c r="Q27">
        <f>data_fy13_base!W20</f>
        <v>29.24</v>
      </c>
      <c r="R27">
        <f>data_fy13_base!Y20</f>
        <v>3.49</v>
      </c>
      <c r="S27">
        <f>data_fy13_base!S20</f>
        <v>179753</v>
      </c>
      <c r="T27">
        <f>data_fy13_base!T20</f>
        <v>21707</v>
      </c>
      <c r="U27">
        <f>data_fy13_base!U20</f>
        <v>20371</v>
      </c>
      <c r="V27">
        <f>data_fy13_base!V20</f>
        <v>10141</v>
      </c>
      <c r="W27">
        <f>data_fy13_base!X20</f>
        <v>1210</v>
      </c>
      <c r="Y27">
        <f>data_fy13_base!E20</f>
        <v>298.2</v>
      </c>
      <c r="Z27">
        <f t="shared" si="0"/>
        <v>185441.63</v>
      </c>
      <c r="AA27">
        <f t="shared" si="1"/>
        <v>0</v>
      </c>
      <c r="AB27">
        <f t="shared" si="2"/>
        <v>185441.63</v>
      </c>
      <c r="AC27">
        <f t="shared" si="3"/>
        <v>22347.11</v>
      </c>
      <c r="AD27">
        <f t="shared" si="4"/>
        <v>0</v>
      </c>
      <c r="AE27">
        <f t="shared" si="5"/>
        <v>22347.11</v>
      </c>
      <c r="AF27">
        <f t="shared" si="6"/>
        <v>21076.78</v>
      </c>
      <c r="AG27">
        <f t="shared" si="7"/>
        <v>0</v>
      </c>
      <c r="AH27">
        <f t="shared" si="8"/>
        <v>21076.78</v>
      </c>
      <c r="AI27">
        <f>data_fy13_base!Z20</f>
        <v>340.59</v>
      </c>
      <c r="AJ27">
        <f t="shared" si="9"/>
        <v>10326.69</v>
      </c>
      <c r="AK27">
        <f t="shared" si="10"/>
        <v>0</v>
      </c>
      <c r="AL27">
        <f t="shared" si="11"/>
        <v>10326.69</v>
      </c>
      <c r="AM27">
        <f t="shared" si="12"/>
        <v>1232.94</v>
      </c>
      <c r="AN27">
        <f t="shared" si="13"/>
        <v>0</v>
      </c>
      <c r="AO27">
        <f t="shared" si="14"/>
        <v>1232.94</v>
      </c>
      <c r="AQ27">
        <f t="shared" si="15"/>
        <v>178364.24</v>
      </c>
      <c r="AR27">
        <f t="shared" si="16"/>
        <v>7077.390000000014</v>
      </c>
      <c r="AS27">
        <f t="shared" si="17"/>
        <v>185441.63</v>
      </c>
      <c r="AT27">
        <f t="shared" si="29"/>
        <v>21452.06</v>
      </c>
      <c r="AU27">
        <f t="shared" si="18"/>
        <v>895.04999999999927</v>
      </c>
      <c r="AV27">
        <f t="shared" si="19"/>
        <v>22347.11</v>
      </c>
      <c r="AW27">
        <f t="shared" si="20"/>
        <v>20329.28</v>
      </c>
      <c r="AX27">
        <f t="shared" si="21"/>
        <v>747.5</v>
      </c>
      <c r="AY27">
        <f t="shared" si="22"/>
        <v>21076.78</v>
      </c>
      <c r="AZ27">
        <f>data_fy13_base!AA20</f>
        <v>320.05</v>
      </c>
      <c r="BA27">
        <f t="shared" si="23"/>
        <v>10065.57</v>
      </c>
      <c r="BB27">
        <f t="shared" si="24"/>
        <v>261.1200000000008</v>
      </c>
      <c r="BC27">
        <f t="shared" si="25"/>
        <v>10326.69</v>
      </c>
      <c r="BD27">
        <f t="shared" si="26"/>
        <v>1200.19</v>
      </c>
      <c r="BE27">
        <f t="shared" si="27"/>
        <v>32.75</v>
      </c>
      <c r="BF27">
        <f t="shared" si="28"/>
        <v>1232.94</v>
      </c>
    </row>
    <row r="28" spans="1:58" x14ac:dyDescent="0.2">
      <c r="A28">
        <f>data_fy13_base!A21</f>
        <v>387</v>
      </c>
      <c r="B28" t="str">
        <f>data_fy13_base!B21</f>
        <v>Atlantic</v>
      </c>
      <c r="C28">
        <f>data_fy13_base!C21</f>
        <v>387</v>
      </c>
      <c r="D28">
        <f>data_fy13_base!D21</f>
        <v>13</v>
      </c>
      <c r="E28">
        <f>data_fy13_base!F21</f>
        <v>1435.05</v>
      </c>
      <c r="F28">
        <f>data_fy13_base!G21</f>
        <v>1441.31</v>
      </c>
      <c r="G28">
        <f>data_fy13_base!H21</f>
        <v>1444.16</v>
      </c>
      <c r="H28">
        <f>data_fy13_base!I21</f>
        <v>517.16999999999996</v>
      </c>
      <c r="I28">
        <f>data_fy13_base!J21</f>
        <v>58.57</v>
      </c>
      <c r="J28">
        <f>data_fy13_base!K21</f>
        <v>63.8</v>
      </c>
      <c r="K28">
        <f>data_fy13_base!L21</f>
        <v>27.07</v>
      </c>
      <c r="L28">
        <f>data_fy13_base!M21</f>
        <v>3.16</v>
      </c>
      <c r="M28">
        <f>data_fy13_base!N21</f>
        <v>1425.9</v>
      </c>
      <c r="N28">
        <f>data_fy13_base!O21</f>
        <v>532.96</v>
      </c>
      <c r="O28">
        <f>data_fy13_base!P21</f>
        <v>62.72</v>
      </c>
      <c r="P28">
        <f>data_fy13_base!Q21</f>
        <v>70.48</v>
      </c>
      <c r="Q28">
        <f>data_fy13_base!W21</f>
        <v>27.1</v>
      </c>
      <c r="R28">
        <f>data_fy13_base!Y21</f>
        <v>2.86</v>
      </c>
      <c r="S28">
        <f>data_fy13_base!S21</f>
        <v>759948</v>
      </c>
      <c r="T28">
        <f>data_fy13_base!T21</f>
        <v>89432</v>
      </c>
      <c r="U28">
        <f>data_fy13_base!U21</f>
        <v>100497</v>
      </c>
      <c r="V28">
        <f>data_fy13_base!V21</f>
        <v>44087</v>
      </c>
      <c r="W28">
        <f>data_fy13_base!X21</f>
        <v>4653</v>
      </c>
      <c r="Y28">
        <f>data_fy13_base!E21</f>
        <v>1428.8</v>
      </c>
      <c r="Z28">
        <f t="shared" si="0"/>
        <v>791055.12</v>
      </c>
      <c r="AA28">
        <f t="shared" si="1"/>
        <v>0</v>
      </c>
      <c r="AB28">
        <f t="shared" si="2"/>
        <v>791055.12</v>
      </c>
      <c r="AC28">
        <f t="shared" si="3"/>
        <v>92957.73</v>
      </c>
      <c r="AD28">
        <f t="shared" si="4"/>
        <v>0</v>
      </c>
      <c r="AE28">
        <f t="shared" si="5"/>
        <v>92957.73</v>
      </c>
      <c r="AF28">
        <f t="shared" si="6"/>
        <v>104345.26</v>
      </c>
      <c r="AG28">
        <f t="shared" si="7"/>
        <v>0</v>
      </c>
      <c r="AH28">
        <f t="shared" si="8"/>
        <v>104345.26</v>
      </c>
      <c r="AI28">
        <f>data_fy13_base!Z21</f>
        <v>1622.55</v>
      </c>
      <c r="AJ28">
        <f t="shared" si="9"/>
        <v>45723.46</v>
      </c>
      <c r="AK28">
        <f t="shared" si="10"/>
        <v>0</v>
      </c>
      <c r="AL28">
        <f t="shared" si="11"/>
        <v>45723.46</v>
      </c>
      <c r="AM28">
        <f t="shared" si="12"/>
        <v>4851.42</v>
      </c>
      <c r="AN28">
        <f t="shared" si="13"/>
        <v>0</v>
      </c>
      <c r="AO28">
        <f t="shared" si="14"/>
        <v>4851.42</v>
      </c>
      <c r="AQ28">
        <f t="shared" si="15"/>
        <v>825383.36</v>
      </c>
      <c r="AR28">
        <f t="shared" si="16"/>
        <v>0</v>
      </c>
      <c r="AS28">
        <f t="shared" si="17"/>
        <v>825383.36</v>
      </c>
      <c r="AT28">
        <f t="shared" si="29"/>
        <v>96865.88</v>
      </c>
      <c r="AU28">
        <f t="shared" si="18"/>
        <v>0</v>
      </c>
      <c r="AV28">
        <f t="shared" si="19"/>
        <v>96865.88</v>
      </c>
      <c r="AW28">
        <f t="shared" si="20"/>
        <v>108604.58</v>
      </c>
      <c r="AX28">
        <f t="shared" si="21"/>
        <v>0</v>
      </c>
      <c r="AY28">
        <f t="shared" si="22"/>
        <v>108604.58</v>
      </c>
      <c r="AZ28">
        <f>data_fy13_base!AA21</f>
        <v>1630.74</v>
      </c>
      <c r="BA28">
        <f t="shared" si="23"/>
        <v>47796.99</v>
      </c>
      <c r="BB28">
        <f t="shared" si="24"/>
        <v>0</v>
      </c>
      <c r="BC28">
        <f t="shared" si="25"/>
        <v>47796.99</v>
      </c>
      <c r="BD28">
        <f t="shared" si="26"/>
        <v>5087.91</v>
      </c>
      <c r="BE28">
        <f t="shared" si="27"/>
        <v>0</v>
      </c>
      <c r="BF28">
        <f t="shared" si="28"/>
        <v>5087.91</v>
      </c>
    </row>
    <row r="29" spans="1:58" x14ac:dyDescent="0.2">
      <c r="A29">
        <f>data_fy13_base!A22</f>
        <v>414</v>
      </c>
      <c r="B29" t="str">
        <f>data_fy13_base!B22</f>
        <v>Audubon</v>
      </c>
      <c r="C29">
        <f>data_fy13_base!C22</f>
        <v>414</v>
      </c>
      <c r="D29">
        <f>data_fy13_base!D22</f>
        <v>11</v>
      </c>
      <c r="E29">
        <f>data_fy13_base!F22</f>
        <v>498.04</v>
      </c>
      <c r="F29">
        <f>data_fy13_base!G22</f>
        <v>487.94</v>
      </c>
      <c r="G29">
        <f>data_fy13_base!H22</f>
        <v>469.24</v>
      </c>
      <c r="H29">
        <f>data_fy13_base!I22</f>
        <v>517.16999999999996</v>
      </c>
      <c r="I29">
        <f>data_fy13_base!J22</f>
        <v>58.57</v>
      </c>
      <c r="J29">
        <f>data_fy13_base!K22</f>
        <v>63.8</v>
      </c>
      <c r="K29">
        <f>data_fy13_base!L22</f>
        <v>27.07</v>
      </c>
      <c r="L29">
        <f>data_fy13_base!M22</f>
        <v>3.16</v>
      </c>
      <c r="M29">
        <f>data_fy13_base!N22</f>
        <v>548.20000000000005</v>
      </c>
      <c r="N29">
        <f>data_fy13_base!O22</f>
        <v>543.76</v>
      </c>
      <c r="O29">
        <f>data_fy13_base!P22</f>
        <v>62.06</v>
      </c>
      <c r="P29">
        <f>data_fy13_base!Q22</f>
        <v>54.22</v>
      </c>
      <c r="Q29">
        <f>data_fy13_base!W22</f>
        <v>20.56</v>
      </c>
      <c r="R29">
        <f>data_fy13_base!Y22</f>
        <v>2.64</v>
      </c>
      <c r="S29">
        <f>data_fy13_base!S22</f>
        <v>298089</v>
      </c>
      <c r="T29">
        <f>data_fy13_base!T22</f>
        <v>34021</v>
      </c>
      <c r="U29">
        <f>data_fy13_base!U22</f>
        <v>29723</v>
      </c>
      <c r="V29">
        <f>data_fy13_base!V22</f>
        <v>12374</v>
      </c>
      <c r="W29">
        <f>data_fy13_base!X22</f>
        <v>1589</v>
      </c>
      <c r="Y29">
        <f>data_fy13_base!E22</f>
        <v>533.1</v>
      </c>
      <c r="Z29">
        <f t="shared" si="0"/>
        <v>300908.3</v>
      </c>
      <c r="AA29">
        <f t="shared" si="1"/>
        <v>0</v>
      </c>
      <c r="AB29">
        <f t="shared" si="2"/>
        <v>300908.3</v>
      </c>
      <c r="AC29">
        <f t="shared" si="3"/>
        <v>34331.64</v>
      </c>
      <c r="AD29">
        <f t="shared" si="4"/>
        <v>0</v>
      </c>
      <c r="AE29">
        <f t="shared" si="5"/>
        <v>34331.64</v>
      </c>
      <c r="AF29">
        <f t="shared" si="6"/>
        <v>30264.09</v>
      </c>
      <c r="AG29">
        <f t="shared" si="7"/>
        <v>0</v>
      </c>
      <c r="AH29">
        <f t="shared" si="8"/>
        <v>30264.09</v>
      </c>
      <c r="AI29">
        <f>data_fy13_base!Z22</f>
        <v>602.01</v>
      </c>
      <c r="AJ29">
        <f t="shared" si="9"/>
        <v>13027.5</v>
      </c>
      <c r="AK29">
        <f t="shared" si="10"/>
        <v>0</v>
      </c>
      <c r="AL29">
        <f t="shared" si="11"/>
        <v>13027.5</v>
      </c>
      <c r="AM29">
        <f t="shared" si="12"/>
        <v>1667.57</v>
      </c>
      <c r="AN29">
        <f t="shared" si="13"/>
        <v>0</v>
      </c>
      <c r="AO29">
        <f t="shared" si="14"/>
        <v>1667.57</v>
      </c>
      <c r="AQ29">
        <f t="shared" si="15"/>
        <v>291831.52</v>
      </c>
      <c r="AR29">
        <f t="shared" si="16"/>
        <v>9076.7799999999697</v>
      </c>
      <c r="AS29">
        <f t="shared" si="17"/>
        <v>300908.3</v>
      </c>
      <c r="AT29">
        <f t="shared" si="29"/>
        <v>33288.99</v>
      </c>
      <c r="AU29">
        <f t="shared" si="18"/>
        <v>1042.6500000000015</v>
      </c>
      <c r="AV29">
        <f t="shared" si="19"/>
        <v>34331.64</v>
      </c>
      <c r="AW29">
        <f t="shared" si="20"/>
        <v>29593.54</v>
      </c>
      <c r="AX29">
        <f t="shared" si="21"/>
        <v>670.54999999999927</v>
      </c>
      <c r="AY29">
        <f t="shared" si="22"/>
        <v>30264.09</v>
      </c>
      <c r="AZ29">
        <f>data_fy13_base!AA22</f>
        <v>567.64</v>
      </c>
      <c r="BA29">
        <f t="shared" si="23"/>
        <v>12925.16</v>
      </c>
      <c r="BB29">
        <f t="shared" si="24"/>
        <v>102.34000000000015</v>
      </c>
      <c r="BC29">
        <f t="shared" si="25"/>
        <v>13027.5</v>
      </c>
      <c r="BD29">
        <f t="shared" si="26"/>
        <v>1646.16</v>
      </c>
      <c r="BE29">
        <f t="shared" si="27"/>
        <v>21.409999999999854</v>
      </c>
      <c r="BF29">
        <f t="shared" si="28"/>
        <v>1667.57</v>
      </c>
    </row>
    <row r="30" spans="1:58" x14ac:dyDescent="0.2">
      <c r="A30">
        <f>data_fy13_base!A23</f>
        <v>423</v>
      </c>
      <c r="B30" t="str">
        <f>data_fy13_base!B23</f>
        <v>Aurelia</v>
      </c>
      <c r="C30">
        <f>data_fy13_base!C23</f>
        <v>423</v>
      </c>
      <c r="D30">
        <f>data_fy13_base!D23</f>
        <v>12</v>
      </c>
      <c r="E30">
        <f>data_fy13_base!F23</f>
        <v>236.47</v>
      </c>
      <c r="F30">
        <f>data_fy13_base!G23</f>
        <v>236.96</v>
      </c>
      <c r="G30">
        <f>data_fy13_base!H23</f>
        <v>237.46</v>
      </c>
      <c r="H30">
        <f>data_fy13_base!I23</f>
        <v>517.16999999999996</v>
      </c>
      <c r="I30">
        <f>data_fy13_base!J23</f>
        <v>58.57</v>
      </c>
      <c r="J30">
        <f>data_fy13_base!K23</f>
        <v>63.8</v>
      </c>
      <c r="K30">
        <f>data_fy13_base!L23</f>
        <v>27.07</v>
      </c>
      <c r="L30">
        <f>data_fy13_base!M23</f>
        <v>3.16</v>
      </c>
      <c r="M30">
        <f>data_fy13_base!N23</f>
        <v>258.3</v>
      </c>
      <c r="N30">
        <f>data_fy13_base!O23</f>
        <v>557.36</v>
      </c>
      <c r="O30">
        <f>data_fy13_base!P23</f>
        <v>66.63</v>
      </c>
      <c r="P30">
        <f>data_fy13_base!Q23</f>
        <v>59.23</v>
      </c>
      <c r="Q30">
        <f>data_fy13_base!W23</f>
        <v>27.12</v>
      </c>
      <c r="R30">
        <f>data_fy13_base!Y23</f>
        <v>3.25</v>
      </c>
      <c r="S30">
        <f>data_fy13_base!S23</f>
        <v>143966</v>
      </c>
      <c r="T30">
        <f>data_fy13_base!T23</f>
        <v>17211</v>
      </c>
      <c r="U30">
        <f>data_fy13_base!U23</f>
        <v>15299</v>
      </c>
      <c r="V30">
        <f>data_fy13_base!V23</f>
        <v>7875</v>
      </c>
      <c r="W30">
        <f>data_fy13_base!X23</f>
        <v>944</v>
      </c>
      <c r="Y30">
        <f>data_fy13_base!E23</f>
        <v>257.10000000000002</v>
      </c>
      <c r="Z30">
        <f t="shared" si="0"/>
        <v>148616.66</v>
      </c>
      <c r="AA30">
        <f t="shared" si="1"/>
        <v>0</v>
      </c>
      <c r="AB30">
        <f t="shared" si="2"/>
        <v>148616.66</v>
      </c>
      <c r="AC30">
        <f t="shared" si="3"/>
        <v>17732.189999999999</v>
      </c>
      <c r="AD30">
        <f t="shared" si="4"/>
        <v>0</v>
      </c>
      <c r="AE30">
        <f t="shared" si="5"/>
        <v>17732.189999999999</v>
      </c>
      <c r="AF30">
        <f t="shared" si="6"/>
        <v>15883.64</v>
      </c>
      <c r="AG30">
        <f t="shared" si="7"/>
        <v>0</v>
      </c>
      <c r="AH30">
        <f t="shared" si="8"/>
        <v>15883.64</v>
      </c>
      <c r="AI30">
        <f>data_fy13_base!Z23</f>
        <v>284.58</v>
      </c>
      <c r="AJ30">
        <f t="shared" si="9"/>
        <v>8025.16</v>
      </c>
      <c r="AK30">
        <f t="shared" si="10"/>
        <v>0</v>
      </c>
      <c r="AL30">
        <f t="shared" si="11"/>
        <v>8025.16</v>
      </c>
      <c r="AM30">
        <f t="shared" si="12"/>
        <v>961.88</v>
      </c>
      <c r="AN30">
        <f t="shared" si="13"/>
        <v>0</v>
      </c>
      <c r="AO30">
        <f t="shared" si="14"/>
        <v>961.88</v>
      </c>
      <c r="AQ30">
        <f t="shared" si="15"/>
        <v>141777.95000000001</v>
      </c>
      <c r="AR30">
        <f t="shared" si="16"/>
        <v>6838.7099999999919</v>
      </c>
      <c r="AS30">
        <f t="shared" si="17"/>
        <v>148616.66</v>
      </c>
      <c r="AT30">
        <f t="shared" si="29"/>
        <v>16886.32</v>
      </c>
      <c r="AU30">
        <f t="shared" si="18"/>
        <v>845.86999999999898</v>
      </c>
      <c r="AV30">
        <f t="shared" si="19"/>
        <v>17732.189999999999</v>
      </c>
      <c r="AW30">
        <f t="shared" si="20"/>
        <v>15235.76</v>
      </c>
      <c r="AX30">
        <f t="shared" si="21"/>
        <v>647.8799999999992</v>
      </c>
      <c r="AY30">
        <f t="shared" si="22"/>
        <v>15883.64</v>
      </c>
      <c r="AZ30">
        <f>data_fy13_base!AA23</f>
        <v>264.22000000000003</v>
      </c>
      <c r="BA30">
        <f t="shared" si="23"/>
        <v>7749.57</v>
      </c>
      <c r="BB30">
        <f t="shared" si="24"/>
        <v>275.59000000000015</v>
      </c>
      <c r="BC30">
        <f t="shared" si="25"/>
        <v>8025.16</v>
      </c>
      <c r="BD30">
        <f t="shared" si="26"/>
        <v>927.41</v>
      </c>
      <c r="BE30">
        <f t="shared" si="27"/>
        <v>34.470000000000027</v>
      </c>
      <c r="BF30">
        <f t="shared" si="28"/>
        <v>961.88</v>
      </c>
    </row>
    <row r="31" spans="1:58" x14ac:dyDescent="0.2">
      <c r="A31">
        <f>data_fy13_base!A24</f>
        <v>540</v>
      </c>
      <c r="B31" t="str">
        <f>data_fy13_base!B24</f>
        <v>BCLUW</v>
      </c>
      <c r="C31">
        <f>data_fy13_base!C24</f>
        <v>540</v>
      </c>
      <c r="D31">
        <f>data_fy13_base!D24</f>
        <v>7</v>
      </c>
      <c r="E31">
        <f>data_fy13_base!F24</f>
        <v>567.12</v>
      </c>
      <c r="F31">
        <f>data_fy13_base!G24</f>
        <v>567.6</v>
      </c>
      <c r="G31">
        <f>data_fy13_base!H24</f>
        <v>573.87</v>
      </c>
      <c r="H31">
        <f>data_fy13_base!I24</f>
        <v>517.16999999999996</v>
      </c>
      <c r="I31">
        <f>data_fy13_base!J24</f>
        <v>58.57</v>
      </c>
      <c r="J31">
        <f>data_fy13_base!K24</f>
        <v>63.8</v>
      </c>
      <c r="K31">
        <f>data_fy13_base!L24</f>
        <v>27.07</v>
      </c>
      <c r="L31">
        <f>data_fy13_base!M24</f>
        <v>3.16</v>
      </c>
      <c r="M31">
        <f>data_fy13_base!N24</f>
        <v>593.79999999999995</v>
      </c>
      <c r="N31">
        <f>data_fy13_base!O24</f>
        <v>526.15</v>
      </c>
      <c r="O31">
        <f>data_fy13_base!P24</f>
        <v>58.26</v>
      </c>
      <c r="P31">
        <f>data_fy13_base!Q24</f>
        <v>54.57</v>
      </c>
      <c r="Q31">
        <f>data_fy13_base!W24</f>
        <v>34.51</v>
      </c>
      <c r="R31">
        <f>data_fy13_base!Y24</f>
        <v>3.96</v>
      </c>
      <c r="S31">
        <f>data_fy13_base!S24</f>
        <v>312428</v>
      </c>
      <c r="T31">
        <f>data_fy13_base!T24</f>
        <v>34595</v>
      </c>
      <c r="U31">
        <f>data_fy13_base!U24</f>
        <v>32404</v>
      </c>
      <c r="V31">
        <f>data_fy13_base!V24</f>
        <v>23311</v>
      </c>
      <c r="W31">
        <f>data_fy13_base!X24</f>
        <v>2675</v>
      </c>
      <c r="Y31">
        <f>data_fy13_base!E24</f>
        <v>582.70000000000005</v>
      </c>
      <c r="Z31">
        <f t="shared" si="0"/>
        <v>318643.67</v>
      </c>
      <c r="AA31">
        <f t="shared" si="1"/>
        <v>0</v>
      </c>
      <c r="AB31">
        <f t="shared" si="2"/>
        <v>318643.67</v>
      </c>
      <c r="AC31">
        <f t="shared" si="3"/>
        <v>35311.620000000003</v>
      </c>
      <c r="AD31">
        <f t="shared" si="4"/>
        <v>0</v>
      </c>
      <c r="AE31">
        <f t="shared" si="5"/>
        <v>35311.620000000003</v>
      </c>
      <c r="AF31">
        <f t="shared" si="6"/>
        <v>33283.82</v>
      </c>
      <c r="AG31">
        <f t="shared" si="7"/>
        <v>0</v>
      </c>
      <c r="AH31">
        <f t="shared" si="8"/>
        <v>33283.82</v>
      </c>
      <c r="AI31">
        <f>data_fy13_base!Z24</f>
        <v>654.78</v>
      </c>
      <c r="AJ31">
        <f t="shared" si="9"/>
        <v>23303.62</v>
      </c>
      <c r="AK31">
        <f t="shared" si="10"/>
        <v>7.3800000000010186</v>
      </c>
      <c r="AL31">
        <f t="shared" si="11"/>
        <v>23311</v>
      </c>
      <c r="AM31">
        <f t="shared" si="12"/>
        <v>2678.05</v>
      </c>
      <c r="AN31">
        <f t="shared" si="13"/>
        <v>0</v>
      </c>
      <c r="AO31">
        <f t="shared" si="14"/>
        <v>2678.05</v>
      </c>
      <c r="AQ31">
        <f t="shared" si="15"/>
        <v>322322.65000000002</v>
      </c>
      <c r="AR31">
        <f t="shared" si="16"/>
        <v>0</v>
      </c>
      <c r="AS31">
        <f t="shared" si="17"/>
        <v>322322.65000000002</v>
      </c>
      <c r="AT31">
        <f t="shared" si="29"/>
        <v>35751.24</v>
      </c>
      <c r="AU31">
        <f t="shared" si="18"/>
        <v>0</v>
      </c>
      <c r="AV31">
        <f t="shared" si="19"/>
        <v>35751.24</v>
      </c>
      <c r="AW31">
        <f t="shared" si="20"/>
        <v>33896.76</v>
      </c>
      <c r="AX31">
        <f t="shared" si="21"/>
        <v>0</v>
      </c>
      <c r="AY31">
        <f t="shared" si="22"/>
        <v>33896.76</v>
      </c>
      <c r="AZ31">
        <f>data_fy13_base!AA24</f>
        <v>639.91999999999996</v>
      </c>
      <c r="BA31">
        <f t="shared" si="23"/>
        <v>23497.86</v>
      </c>
      <c r="BB31">
        <f t="shared" si="24"/>
        <v>0</v>
      </c>
      <c r="BC31">
        <f t="shared" si="25"/>
        <v>23497.86</v>
      </c>
      <c r="BD31">
        <f t="shared" si="26"/>
        <v>2700.46</v>
      </c>
      <c r="BE31">
        <f t="shared" si="27"/>
        <v>0</v>
      </c>
      <c r="BF31">
        <f t="shared" si="28"/>
        <v>2700.46</v>
      </c>
    </row>
    <row r="32" spans="1:58" x14ac:dyDescent="0.2">
      <c r="A32">
        <f>data_fy13_base!A25</f>
        <v>472</v>
      </c>
      <c r="B32" t="str">
        <f>data_fy13_base!B25</f>
        <v>Ballard</v>
      </c>
      <c r="C32">
        <f>data_fy13_base!C25</f>
        <v>472</v>
      </c>
      <c r="D32">
        <f>data_fy13_base!D25</f>
        <v>11</v>
      </c>
      <c r="E32">
        <f>data_fy13_base!F25</f>
        <v>1592.85</v>
      </c>
      <c r="F32">
        <f>data_fy13_base!G25</f>
        <v>1620.07</v>
      </c>
      <c r="G32">
        <f>data_fy13_base!H25</f>
        <v>1608.1</v>
      </c>
      <c r="H32">
        <f>data_fy13_base!I25</f>
        <v>517.16999999999996</v>
      </c>
      <c r="I32">
        <f>data_fy13_base!J25</f>
        <v>58.57</v>
      </c>
      <c r="J32">
        <f>data_fy13_base!K25</f>
        <v>63.8</v>
      </c>
      <c r="K32">
        <f>data_fy13_base!L25</f>
        <v>27.07</v>
      </c>
      <c r="L32">
        <f>data_fy13_base!M25</f>
        <v>3.16</v>
      </c>
      <c r="M32">
        <f>data_fy13_base!N25</f>
        <v>1520.2</v>
      </c>
      <c r="N32">
        <f>data_fy13_base!O25</f>
        <v>472.71</v>
      </c>
      <c r="O32">
        <f>data_fy13_base!P25</f>
        <v>50</v>
      </c>
      <c r="P32">
        <f>data_fy13_base!Q25</f>
        <v>59.65</v>
      </c>
      <c r="Q32">
        <f>data_fy13_base!W25</f>
        <v>20.56</v>
      </c>
      <c r="R32">
        <f>data_fy13_base!Y25</f>
        <v>2.64</v>
      </c>
      <c r="S32">
        <f>data_fy13_base!S25</f>
        <v>718614</v>
      </c>
      <c r="T32">
        <f>data_fy13_base!T25</f>
        <v>76010</v>
      </c>
      <c r="U32">
        <f>data_fy13_base!U25</f>
        <v>90680</v>
      </c>
      <c r="V32">
        <f>data_fy13_base!V25</f>
        <v>33786</v>
      </c>
      <c r="W32">
        <f>data_fy13_base!X25</f>
        <v>4338</v>
      </c>
      <c r="Y32">
        <f>data_fy13_base!E25</f>
        <v>1540.9</v>
      </c>
      <c r="Z32">
        <f t="shared" si="0"/>
        <v>760280.06</v>
      </c>
      <c r="AA32">
        <f t="shared" si="1"/>
        <v>0</v>
      </c>
      <c r="AB32">
        <f t="shared" si="2"/>
        <v>760280.06</v>
      </c>
      <c r="AC32">
        <f t="shared" si="3"/>
        <v>80650.710000000006</v>
      </c>
      <c r="AD32">
        <f t="shared" si="4"/>
        <v>0</v>
      </c>
      <c r="AE32">
        <f t="shared" si="5"/>
        <v>80650.710000000006</v>
      </c>
      <c r="AF32">
        <f t="shared" si="6"/>
        <v>95843.98</v>
      </c>
      <c r="AG32">
        <f t="shared" si="7"/>
        <v>0</v>
      </c>
      <c r="AH32">
        <f t="shared" si="8"/>
        <v>95843.98</v>
      </c>
      <c r="AI32">
        <f>data_fy13_base!Z25</f>
        <v>1668.89</v>
      </c>
      <c r="AJ32">
        <f t="shared" si="9"/>
        <v>36114.78</v>
      </c>
      <c r="AK32">
        <f t="shared" si="10"/>
        <v>0</v>
      </c>
      <c r="AL32">
        <f t="shared" si="11"/>
        <v>36114.78</v>
      </c>
      <c r="AM32">
        <f t="shared" si="12"/>
        <v>4622.83</v>
      </c>
      <c r="AN32">
        <f t="shared" si="13"/>
        <v>0</v>
      </c>
      <c r="AO32">
        <f t="shared" si="14"/>
        <v>4622.83</v>
      </c>
      <c r="AQ32">
        <f t="shared" si="15"/>
        <v>820174.39</v>
      </c>
      <c r="AR32">
        <f t="shared" si="16"/>
        <v>0</v>
      </c>
      <c r="AS32">
        <f t="shared" si="17"/>
        <v>820174.39</v>
      </c>
      <c r="AT32">
        <f t="shared" si="29"/>
        <v>87256.320000000007</v>
      </c>
      <c r="AU32">
        <f t="shared" si="18"/>
        <v>0</v>
      </c>
      <c r="AV32">
        <f t="shared" si="19"/>
        <v>87256.320000000007</v>
      </c>
      <c r="AW32">
        <f t="shared" si="20"/>
        <v>103296.32000000001</v>
      </c>
      <c r="AX32">
        <f t="shared" si="21"/>
        <v>0</v>
      </c>
      <c r="AY32">
        <f t="shared" si="22"/>
        <v>103296.32000000001</v>
      </c>
      <c r="AZ32">
        <f>data_fy13_base!AA25</f>
        <v>1722.12</v>
      </c>
      <c r="BA32">
        <f t="shared" si="23"/>
        <v>39212.67</v>
      </c>
      <c r="BB32">
        <f t="shared" si="24"/>
        <v>0</v>
      </c>
      <c r="BC32">
        <f t="shared" si="25"/>
        <v>39212.67</v>
      </c>
      <c r="BD32">
        <f t="shared" si="26"/>
        <v>4994.1499999999996</v>
      </c>
      <c r="BE32">
        <f t="shared" si="27"/>
        <v>0</v>
      </c>
      <c r="BF32">
        <f t="shared" si="28"/>
        <v>4994.1499999999996</v>
      </c>
    </row>
    <row r="33" spans="1:58" x14ac:dyDescent="0.2">
      <c r="A33">
        <f>data_fy13_base!A26</f>
        <v>504</v>
      </c>
      <c r="B33" t="str">
        <f>data_fy13_base!B26</f>
        <v>Battle Creek-Ida Grove</v>
      </c>
      <c r="C33">
        <f>data_fy13_base!C26</f>
        <v>504</v>
      </c>
      <c r="D33">
        <f>data_fy13_base!D26</f>
        <v>12</v>
      </c>
      <c r="E33">
        <f>data_fy13_base!F26</f>
        <v>621.29999999999995</v>
      </c>
      <c r="F33">
        <f>data_fy13_base!G26</f>
        <v>621.66999999999996</v>
      </c>
      <c r="G33">
        <f>data_fy13_base!H26</f>
        <v>625.95000000000005</v>
      </c>
      <c r="H33">
        <f>data_fy13_base!I26</f>
        <v>517.16999999999996</v>
      </c>
      <c r="I33">
        <f>data_fy13_base!J26</f>
        <v>58.57</v>
      </c>
      <c r="J33">
        <f>data_fy13_base!K26</f>
        <v>63.8</v>
      </c>
      <c r="K33">
        <f>data_fy13_base!L26</f>
        <v>27.07</v>
      </c>
      <c r="L33">
        <f>data_fy13_base!M26</f>
        <v>3.16</v>
      </c>
      <c r="M33">
        <f>data_fy13_base!N26</f>
        <v>646.5</v>
      </c>
      <c r="N33">
        <f>data_fy13_base!O26</f>
        <v>560.51</v>
      </c>
      <c r="O33">
        <f>data_fy13_base!P26</f>
        <v>63.31</v>
      </c>
      <c r="P33">
        <f>data_fy13_base!Q26</f>
        <v>63.25</v>
      </c>
      <c r="Q33">
        <f>data_fy13_base!W26</f>
        <v>27.12</v>
      </c>
      <c r="R33">
        <f>data_fy13_base!Y26</f>
        <v>3.25</v>
      </c>
      <c r="S33">
        <f>data_fy13_base!S26</f>
        <v>362370</v>
      </c>
      <c r="T33">
        <f>data_fy13_base!T26</f>
        <v>40930</v>
      </c>
      <c r="U33">
        <f>data_fy13_base!U26</f>
        <v>40891</v>
      </c>
      <c r="V33">
        <f>data_fy13_base!V26</f>
        <v>19878</v>
      </c>
      <c r="W33">
        <f>data_fy13_base!X26</f>
        <v>2382</v>
      </c>
      <c r="Y33">
        <f>data_fy13_base!E26</f>
        <v>647.4</v>
      </c>
      <c r="Z33">
        <f t="shared" si="0"/>
        <v>376268.88</v>
      </c>
      <c r="AA33">
        <f t="shared" si="1"/>
        <v>0</v>
      </c>
      <c r="AB33">
        <f t="shared" si="2"/>
        <v>376268.88</v>
      </c>
      <c r="AC33">
        <f t="shared" si="3"/>
        <v>42501.81</v>
      </c>
      <c r="AD33">
        <f t="shared" si="4"/>
        <v>0</v>
      </c>
      <c r="AE33">
        <f t="shared" si="5"/>
        <v>42501.81</v>
      </c>
      <c r="AF33">
        <f t="shared" si="6"/>
        <v>42598.92</v>
      </c>
      <c r="AG33">
        <f t="shared" si="7"/>
        <v>0</v>
      </c>
      <c r="AH33">
        <f t="shared" si="8"/>
        <v>42598.92</v>
      </c>
      <c r="AI33">
        <f>data_fy13_base!Z26</f>
        <v>727.41</v>
      </c>
      <c r="AJ33">
        <f t="shared" si="9"/>
        <v>20512.96</v>
      </c>
      <c r="AK33">
        <f t="shared" si="10"/>
        <v>0</v>
      </c>
      <c r="AL33">
        <f t="shared" si="11"/>
        <v>20512.96</v>
      </c>
      <c r="AM33">
        <f t="shared" si="12"/>
        <v>2458.65</v>
      </c>
      <c r="AN33">
        <f t="shared" si="13"/>
        <v>0</v>
      </c>
      <c r="AO33">
        <f t="shared" si="14"/>
        <v>2458.65</v>
      </c>
      <c r="AQ33">
        <f t="shared" si="15"/>
        <v>374463.72</v>
      </c>
      <c r="AR33">
        <f t="shared" si="16"/>
        <v>1805.1600000000326</v>
      </c>
      <c r="AS33">
        <f t="shared" si="17"/>
        <v>376268.88</v>
      </c>
      <c r="AT33">
        <f t="shared" si="29"/>
        <v>42304.32</v>
      </c>
      <c r="AU33">
        <f t="shared" si="18"/>
        <v>197.48999999999796</v>
      </c>
      <c r="AV33">
        <f t="shared" si="19"/>
        <v>42501.81</v>
      </c>
      <c r="AW33">
        <f t="shared" si="20"/>
        <v>42527.99</v>
      </c>
      <c r="AX33">
        <f t="shared" si="21"/>
        <v>70.930000000000291</v>
      </c>
      <c r="AY33">
        <f t="shared" si="22"/>
        <v>42598.92</v>
      </c>
      <c r="AZ33">
        <f>data_fy13_base!AA26</f>
        <v>702.1</v>
      </c>
      <c r="BA33">
        <f t="shared" si="23"/>
        <v>20592.59</v>
      </c>
      <c r="BB33">
        <f t="shared" si="24"/>
        <v>0</v>
      </c>
      <c r="BC33">
        <f t="shared" si="25"/>
        <v>20592.59</v>
      </c>
      <c r="BD33">
        <f t="shared" si="26"/>
        <v>2464.37</v>
      </c>
      <c r="BE33">
        <f t="shared" si="27"/>
        <v>0</v>
      </c>
      <c r="BF33">
        <f t="shared" si="28"/>
        <v>2464.37</v>
      </c>
    </row>
    <row r="34" spans="1:58" x14ac:dyDescent="0.2">
      <c r="A34">
        <f>data_fy13_base!A27</f>
        <v>513</v>
      </c>
      <c r="B34" t="str">
        <f>data_fy13_base!B27</f>
        <v>Baxter</v>
      </c>
      <c r="C34">
        <f>data_fy13_base!C27</f>
        <v>513</v>
      </c>
      <c r="D34">
        <f>data_fy13_base!D27</f>
        <v>11</v>
      </c>
      <c r="E34">
        <f>data_fy13_base!F27</f>
        <v>398.69</v>
      </c>
      <c r="F34">
        <f>data_fy13_base!G27</f>
        <v>401.55</v>
      </c>
      <c r="G34">
        <f>data_fy13_base!H27</f>
        <v>406.43</v>
      </c>
      <c r="H34">
        <f>data_fy13_base!I27</f>
        <v>517.16999999999996</v>
      </c>
      <c r="I34">
        <f>data_fy13_base!J27</f>
        <v>58.57</v>
      </c>
      <c r="J34">
        <f>data_fy13_base!K27</f>
        <v>63.8</v>
      </c>
      <c r="K34">
        <f>data_fy13_base!L27</f>
        <v>27.07</v>
      </c>
      <c r="L34">
        <f>data_fy13_base!M27</f>
        <v>3.16</v>
      </c>
      <c r="M34">
        <f>data_fy13_base!N27</f>
        <v>384.9</v>
      </c>
      <c r="N34">
        <f>data_fy13_base!O27</f>
        <v>556.04999999999995</v>
      </c>
      <c r="O34">
        <f>data_fy13_base!P27</f>
        <v>54.88</v>
      </c>
      <c r="P34">
        <f>data_fy13_base!Q27</f>
        <v>58.72</v>
      </c>
      <c r="Q34">
        <f>data_fy13_base!W27</f>
        <v>20.56</v>
      </c>
      <c r="R34">
        <f>data_fy13_base!Y27</f>
        <v>2.64</v>
      </c>
      <c r="S34">
        <f>data_fy13_base!S27</f>
        <v>214024</v>
      </c>
      <c r="T34">
        <f>data_fy13_base!T27</f>
        <v>21123</v>
      </c>
      <c r="U34">
        <f>data_fy13_base!U27</f>
        <v>22601</v>
      </c>
      <c r="V34">
        <f>data_fy13_base!V27</f>
        <v>8738</v>
      </c>
      <c r="W34">
        <f>data_fy13_base!X27</f>
        <v>1122</v>
      </c>
      <c r="Y34">
        <f>data_fy13_base!E27</f>
        <v>353.3</v>
      </c>
      <c r="Z34">
        <f t="shared" si="0"/>
        <v>203762.24</v>
      </c>
      <c r="AA34">
        <f t="shared" si="1"/>
        <v>10261.760000000009</v>
      </c>
      <c r="AB34">
        <f t="shared" si="2"/>
        <v>214024</v>
      </c>
      <c r="AC34">
        <f t="shared" si="3"/>
        <v>20215.830000000002</v>
      </c>
      <c r="AD34">
        <f t="shared" si="4"/>
        <v>907.16999999999825</v>
      </c>
      <c r="AE34">
        <f t="shared" si="5"/>
        <v>21123</v>
      </c>
      <c r="AF34">
        <f t="shared" si="6"/>
        <v>21646.69</v>
      </c>
      <c r="AG34">
        <f t="shared" si="7"/>
        <v>954.31000000000131</v>
      </c>
      <c r="AH34">
        <f t="shared" si="8"/>
        <v>22601</v>
      </c>
      <c r="AI34">
        <f>data_fy13_base!Z27</f>
        <v>390.87</v>
      </c>
      <c r="AJ34">
        <f t="shared" si="9"/>
        <v>8458.43</v>
      </c>
      <c r="AK34">
        <f t="shared" si="10"/>
        <v>279.56999999999971</v>
      </c>
      <c r="AL34">
        <f t="shared" si="11"/>
        <v>8738</v>
      </c>
      <c r="AM34">
        <f t="shared" si="12"/>
        <v>1082.71</v>
      </c>
      <c r="AN34">
        <f t="shared" si="13"/>
        <v>39.289999999999964</v>
      </c>
      <c r="AO34">
        <f t="shared" si="14"/>
        <v>1122</v>
      </c>
      <c r="AQ34">
        <f t="shared" si="15"/>
        <v>238516.29</v>
      </c>
      <c r="AR34">
        <f t="shared" si="16"/>
        <v>0</v>
      </c>
      <c r="AS34">
        <f t="shared" si="17"/>
        <v>238516.29</v>
      </c>
      <c r="AT34">
        <f t="shared" si="29"/>
        <v>23785.85</v>
      </c>
      <c r="AU34">
        <f t="shared" si="18"/>
        <v>0</v>
      </c>
      <c r="AV34">
        <f t="shared" si="19"/>
        <v>23785.85</v>
      </c>
      <c r="AW34">
        <f t="shared" si="20"/>
        <v>25484.26</v>
      </c>
      <c r="AX34">
        <f t="shared" si="21"/>
        <v>0</v>
      </c>
      <c r="AY34">
        <f t="shared" si="22"/>
        <v>25484.26</v>
      </c>
      <c r="AZ34">
        <f>data_fy13_base!AA27</f>
        <v>436.64</v>
      </c>
      <c r="BA34">
        <f t="shared" si="23"/>
        <v>9942.2900000000009</v>
      </c>
      <c r="BB34">
        <f t="shared" si="24"/>
        <v>0</v>
      </c>
      <c r="BC34">
        <f t="shared" si="25"/>
        <v>9942.2900000000009</v>
      </c>
      <c r="BD34">
        <f t="shared" si="26"/>
        <v>1266.26</v>
      </c>
      <c r="BE34">
        <f t="shared" si="27"/>
        <v>0</v>
      </c>
      <c r="BF34">
        <f t="shared" si="28"/>
        <v>1266.26</v>
      </c>
    </row>
    <row r="35" spans="1:58" x14ac:dyDescent="0.2">
      <c r="A35">
        <f>data_fy13_base!A28</f>
        <v>549</v>
      </c>
      <c r="B35" t="str">
        <f>data_fy13_base!B28</f>
        <v>Bedford</v>
      </c>
      <c r="C35">
        <f>data_fy13_base!C28</f>
        <v>549</v>
      </c>
      <c r="D35">
        <f>data_fy13_base!D28</f>
        <v>13</v>
      </c>
      <c r="E35">
        <f>data_fy13_base!F28</f>
        <v>455.21</v>
      </c>
      <c r="F35">
        <f>data_fy13_base!G28</f>
        <v>450.06</v>
      </c>
      <c r="G35">
        <f>data_fy13_base!H28</f>
        <v>445.25</v>
      </c>
      <c r="H35">
        <f>data_fy13_base!I28</f>
        <v>517.16999999999996</v>
      </c>
      <c r="I35">
        <f>data_fy13_base!J28</f>
        <v>58.57</v>
      </c>
      <c r="J35">
        <f>data_fy13_base!K28</f>
        <v>63.8</v>
      </c>
      <c r="K35">
        <f>data_fy13_base!L28</f>
        <v>27.07</v>
      </c>
      <c r="L35">
        <f>data_fy13_base!M28</f>
        <v>3.16</v>
      </c>
      <c r="M35">
        <f>data_fy13_base!N28</f>
        <v>516.79999999999995</v>
      </c>
      <c r="N35">
        <f>data_fy13_base!O28</f>
        <v>559</v>
      </c>
      <c r="O35">
        <f>data_fy13_base!P28</f>
        <v>58.75</v>
      </c>
      <c r="P35">
        <f>data_fy13_base!Q28</f>
        <v>64.650000000000006</v>
      </c>
      <c r="Q35">
        <f>data_fy13_base!W28</f>
        <v>27.1</v>
      </c>
      <c r="R35">
        <f>data_fy13_base!Y28</f>
        <v>2.86</v>
      </c>
      <c r="S35">
        <f>data_fy13_base!S28</f>
        <v>288891</v>
      </c>
      <c r="T35">
        <f>data_fy13_base!T28</f>
        <v>30362</v>
      </c>
      <c r="U35">
        <f>data_fy13_base!U28</f>
        <v>33411</v>
      </c>
      <c r="V35">
        <f>data_fy13_base!V28</f>
        <v>15829</v>
      </c>
      <c r="W35">
        <f>data_fy13_base!X28</f>
        <v>1670</v>
      </c>
      <c r="Y35">
        <f>data_fy13_base!E28</f>
        <v>496.3</v>
      </c>
      <c r="Z35">
        <f t="shared" si="0"/>
        <v>287700.15000000002</v>
      </c>
      <c r="AA35">
        <f t="shared" si="1"/>
        <v>1190.8499999999767</v>
      </c>
      <c r="AB35">
        <f t="shared" si="2"/>
        <v>288891</v>
      </c>
      <c r="AC35">
        <f t="shared" si="3"/>
        <v>30318.97</v>
      </c>
      <c r="AD35">
        <f t="shared" si="4"/>
        <v>43.029999999998836</v>
      </c>
      <c r="AE35">
        <f t="shared" si="5"/>
        <v>30362</v>
      </c>
      <c r="AF35">
        <f t="shared" si="6"/>
        <v>33351.360000000001</v>
      </c>
      <c r="AG35">
        <f t="shared" si="7"/>
        <v>59.639999999999418</v>
      </c>
      <c r="AH35">
        <f t="shared" si="8"/>
        <v>33411</v>
      </c>
      <c r="AI35">
        <f>data_fy13_base!Z28</f>
        <v>550.96</v>
      </c>
      <c r="AJ35">
        <f t="shared" si="9"/>
        <v>15526.05</v>
      </c>
      <c r="AK35">
        <f t="shared" si="10"/>
        <v>302.95000000000073</v>
      </c>
      <c r="AL35">
        <f t="shared" si="11"/>
        <v>15829</v>
      </c>
      <c r="AM35">
        <f t="shared" si="12"/>
        <v>1647.37</v>
      </c>
      <c r="AN35">
        <f t="shared" si="13"/>
        <v>22.630000000000109</v>
      </c>
      <c r="AO35">
        <f t="shared" si="14"/>
        <v>1670</v>
      </c>
      <c r="AQ35">
        <f t="shared" si="15"/>
        <v>273672.25</v>
      </c>
      <c r="AR35">
        <f t="shared" si="16"/>
        <v>14027.900000000023</v>
      </c>
      <c r="AS35">
        <f t="shared" si="17"/>
        <v>287700.15000000002</v>
      </c>
      <c r="AT35">
        <f t="shared" si="29"/>
        <v>28919.49</v>
      </c>
      <c r="AU35">
        <f t="shared" si="18"/>
        <v>1399.4799999999996</v>
      </c>
      <c r="AV35">
        <f t="shared" si="19"/>
        <v>30318.97</v>
      </c>
      <c r="AW35">
        <f t="shared" si="20"/>
        <v>31796.42</v>
      </c>
      <c r="AX35">
        <f t="shared" si="21"/>
        <v>1554.9400000000023</v>
      </c>
      <c r="AY35">
        <f t="shared" si="22"/>
        <v>33351.360000000001</v>
      </c>
      <c r="AZ35">
        <f>data_fy13_base!AA28</f>
        <v>510.41</v>
      </c>
      <c r="BA35">
        <f t="shared" si="23"/>
        <v>14960.12</v>
      </c>
      <c r="BB35">
        <f t="shared" si="24"/>
        <v>565.92999999999847</v>
      </c>
      <c r="BC35">
        <f t="shared" si="25"/>
        <v>15526.05</v>
      </c>
      <c r="BD35">
        <f t="shared" si="26"/>
        <v>1592.48</v>
      </c>
      <c r="BE35">
        <f t="shared" si="27"/>
        <v>54.889999999999873</v>
      </c>
      <c r="BF35">
        <f t="shared" si="28"/>
        <v>1647.37</v>
      </c>
    </row>
    <row r="36" spans="1:58" x14ac:dyDescent="0.2">
      <c r="A36">
        <f>data_fy13_base!A29</f>
        <v>576</v>
      </c>
      <c r="B36" t="str">
        <f>data_fy13_base!B29</f>
        <v>Belle Plaine</v>
      </c>
      <c r="C36">
        <f>data_fy13_base!C29</f>
        <v>576</v>
      </c>
      <c r="D36">
        <f>data_fy13_base!D29</f>
        <v>10</v>
      </c>
      <c r="E36">
        <f>data_fy13_base!F29</f>
        <v>593.08000000000004</v>
      </c>
      <c r="F36">
        <f>data_fy13_base!G29</f>
        <v>599.69000000000005</v>
      </c>
      <c r="G36">
        <f>data_fy13_base!H29</f>
        <v>603.70000000000005</v>
      </c>
      <c r="H36">
        <f>data_fy13_base!I29</f>
        <v>517.16999999999996</v>
      </c>
      <c r="I36">
        <f>data_fy13_base!J29</f>
        <v>58.57</v>
      </c>
      <c r="J36">
        <f>data_fy13_base!K29</f>
        <v>63.8</v>
      </c>
      <c r="K36">
        <f>data_fy13_base!L29</f>
        <v>27.07</v>
      </c>
      <c r="L36">
        <f>data_fy13_base!M29</f>
        <v>3.16</v>
      </c>
      <c r="M36">
        <f>data_fy13_base!N29</f>
        <v>589.70000000000005</v>
      </c>
      <c r="N36">
        <f>data_fy13_base!O29</f>
        <v>508.21</v>
      </c>
      <c r="O36">
        <f>data_fy13_base!P29</f>
        <v>49.59</v>
      </c>
      <c r="P36">
        <f>data_fy13_base!Q29</f>
        <v>49.73</v>
      </c>
      <c r="Q36">
        <f>data_fy13_base!W29</f>
        <v>24.33</v>
      </c>
      <c r="R36">
        <f>data_fy13_base!Y29</f>
        <v>2.83</v>
      </c>
      <c r="S36">
        <f>data_fy13_base!S29</f>
        <v>299691</v>
      </c>
      <c r="T36">
        <f>data_fy13_base!T29</f>
        <v>29243</v>
      </c>
      <c r="U36">
        <f>data_fy13_base!U29</f>
        <v>29326</v>
      </c>
      <c r="V36">
        <f>data_fy13_base!V29</f>
        <v>15936</v>
      </c>
      <c r="W36">
        <f>data_fy13_base!X29</f>
        <v>1854</v>
      </c>
      <c r="Y36">
        <f>data_fy13_base!E29</f>
        <v>576.5</v>
      </c>
      <c r="Z36">
        <f t="shared" si="0"/>
        <v>304910.84999999998</v>
      </c>
      <c r="AA36">
        <f t="shared" si="1"/>
        <v>0</v>
      </c>
      <c r="AB36">
        <f t="shared" si="2"/>
        <v>304910.84999999998</v>
      </c>
      <c r="AC36">
        <f t="shared" si="3"/>
        <v>29937.65</v>
      </c>
      <c r="AD36">
        <f t="shared" si="4"/>
        <v>0</v>
      </c>
      <c r="AE36">
        <f t="shared" si="5"/>
        <v>29937.65</v>
      </c>
      <c r="AF36">
        <f t="shared" si="6"/>
        <v>30139.42</v>
      </c>
      <c r="AG36">
        <f t="shared" si="7"/>
        <v>0</v>
      </c>
      <c r="AH36">
        <f t="shared" si="8"/>
        <v>30139.42</v>
      </c>
      <c r="AI36">
        <f>data_fy13_base!Z29</f>
        <v>633.75</v>
      </c>
      <c r="AJ36">
        <f t="shared" si="9"/>
        <v>16103.59</v>
      </c>
      <c r="AK36">
        <f t="shared" si="10"/>
        <v>0</v>
      </c>
      <c r="AL36">
        <f t="shared" si="11"/>
        <v>16103.59</v>
      </c>
      <c r="AM36">
        <f t="shared" si="12"/>
        <v>1875.9</v>
      </c>
      <c r="AN36">
        <f t="shared" si="13"/>
        <v>0</v>
      </c>
      <c r="AO36">
        <f t="shared" si="14"/>
        <v>1875.9</v>
      </c>
      <c r="AQ36">
        <f t="shared" si="15"/>
        <v>326437.15999999997</v>
      </c>
      <c r="AR36">
        <f t="shared" si="16"/>
        <v>0</v>
      </c>
      <c r="AS36">
        <f t="shared" si="17"/>
        <v>326437.15999999997</v>
      </c>
      <c r="AT36">
        <f t="shared" si="29"/>
        <v>32245.759999999998</v>
      </c>
      <c r="AU36">
        <f t="shared" si="18"/>
        <v>0</v>
      </c>
      <c r="AV36">
        <f t="shared" si="19"/>
        <v>32245.759999999998</v>
      </c>
      <c r="AW36">
        <f t="shared" si="20"/>
        <v>32577.88</v>
      </c>
      <c r="AX36">
        <f t="shared" si="21"/>
        <v>0</v>
      </c>
      <c r="AY36">
        <f t="shared" si="22"/>
        <v>32577.88</v>
      </c>
      <c r="AZ36">
        <f>data_fy13_base!AA29</f>
        <v>650.9</v>
      </c>
      <c r="BA36">
        <f t="shared" si="23"/>
        <v>17274.89</v>
      </c>
      <c r="BB36">
        <f t="shared" si="24"/>
        <v>0</v>
      </c>
      <c r="BC36">
        <f t="shared" si="25"/>
        <v>17274.89</v>
      </c>
      <c r="BD36">
        <f t="shared" si="26"/>
        <v>2011.28</v>
      </c>
      <c r="BE36">
        <f t="shared" si="27"/>
        <v>0</v>
      </c>
      <c r="BF36">
        <f t="shared" si="28"/>
        <v>2011.28</v>
      </c>
    </row>
    <row r="37" spans="1:58" x14ac:dyDescent="0.2">
      <c r="A37">
        <f>data_fy13_base!A30</f>
        <v>585</v>
      </c>
      <c r="B37" t="str">
        <f>data_fy13_base!B30</f>
        <v>Bellevue</v>
      </c>
      <c r="C37">
        <f>data_fy13_base!C30</f>
        <v>585</v>
      </c>
      <c r="D37">
        <f>data_fy13_base!D30</f>
        <v>9</v>
      </c>
      <c r="E37">
        <f>data_fy13_base!F30</f>
        <v>545.66999999999996</v>
      </c>
      <c r="F37">
        <f>data_fy13_base!G30</f>
        <v>541.5</v>
      </c>
      <c r="G37">
        <f>data_fy13_base!H30</f>
        <v>534.54</v>
      </c>
      <c r="H37">
        <f>data_fy13_base!I30</f>
        <v>517.16999999999996</v>
      </c>
      <c r="I37">
        <f>data_fy13_base!J30</f>
        <v>58.57</v>
      </c>
      <c r="J37">
        <f>data_fy13_base!K30</f>
        <v>63.8</v>
      </c>
      <c r="K37">
        <f>data_fy13_base!L30</f>
        <v>27.07</v>
      </c>
      <c r="L37">
        <f>data_fy13_base!M30</f>
        <v>3.16</v>
      </c>
      <c r="M37">
        <f>data_fy13_base!N30</f>
        <v>568.1</v>
      </c>
      <c r="N37">
        <f>data_fy13_base!O30</f>
        <v>538.76</v>
      </c>
      <c r="O37">
        <f>data_fy13_base!P30</f>
        <v>59.17</v>
      </c>
      <c r="P37">
        <f>data_fy13_base!Q30</f>
        <v>53.3</v>
      </c>
      <c r="Q37">
        <f>data_fy13_base!W30</f>
        <v>23.58</v>
      </c>
      <c r="R37">
        <f>data_fy13_base!Y30</f>
        <v>2.77</v>
      </c>
      <c r="S37">
        <f>data_fy13_base!S30</f>
        <v>306070</v>
      </c>
      <c r="T37">
        <f>data_fy13_base!T30</f>
        <v>33614</v>
      </c>
      <c r="U37">
        <f>data_fy13_base!U30</f>
        <v>30280</v>
      </c>
      <c r="V37">
        <f>data_fy13_base!V30</f>
        <v>15201</v>
      </c>
      <c r="W37">
        <f>data_fy13_base!X30</f>
        <v>1786</v>
      </c>
      <c r="Y37">
        <f>data_fy13_base!E30</f>
        <v>568.6</v>
      </c>
      <c r="Z37">
        <f t="shared" si="0"/>
        <v>318103.27</v>
      </c>
      <c r="AA37">
        <f t="shared" si="1"/>
        <v>0</v>
      </c>
      <c r="AB37">
        <f t="shared" si="2"/>
        <v>318103.27</v>
      </c>
      <c r="AC37">
        <f t="shared" si="3"/>
        <v>34974.589999999997</v>
      </c>
      <c r="AD37">
        <f t="shared" si="4"/>
        <v>0</v>
      </c>
      <c r="AE37">
        <f t="shared" si="5"/>
        <v>34974.589999999997</v>
      </c>
      <c r="AF37">
        <f t="shared" si="6"/>
        <v>31756.31</v>
      </c>
      <c r="AG37">
        <f t="shared" si="7"/>
        <v>0</v>
      </c>
      <c r="AH37">
        <f t="shared" si="8"/>
        <v>31756.31</v>
      </c>
      <c r="AI37">
        <f>data_fy13_base!Z30</f>
        <v>633.46</v>
      </c>
      <c r="AJ37">
        <f t="shared" si="9"/>
        <v>15621.12</v>
      </c>
      <c r="AK37">
        <f t="shared" si="10"/>
        <v>0</v>
      </c>
      <c r="AL37">
        <f t="shared" si="11"/>
        <v>15621.12</v>
      </c>
      <c r="AM37">
        <f t="shared" si="12"/>
        <v>1837.03</v>
      </c>
      <c r="AN37">
        <f t="shared" si="13"/>
        <v>0</v>
      </c>
      <c r="AO37">
        <f t="shared" si="14"/>
        <v>1837.03</v>
      </c>
      <c r="AQ37">
        <f t="shared" si="15"/>
        <v>317012.44</v>
      </c>
      <c r="AR37">
        <f t="shared" si="16"/>
        <v>1090.8300000000163</v>
      </c>
      <c r="AS37">
        <f t="shared" si="17"/>
        <v>318103.27</v>
      </c>
      <c r="AT37">
        <f t="shared" si="29"/>
        <v>34895.599999999999</v>
      </c>
      <c r="AU37">
        <f t="shared" si="18"/>
        <v>78.989999999997963</v>
      </c>
      <c r="AV37">
        <f t="shared" si="19"/>
        <v>34974.589999999997</v>
      </c>
      <c r="AW37">
        <f t="shared" si="20"/>
        <v>31921.7</v>
      </c>
      <c r="AX37">
        <f t="shared" si="21"/>
        <v>0</v>
      </c>
      <c r="AY37">
        <f t="shared" si="22"/>
        <v>31921.7</v>
      </c>
      <c r="AZ37">
        <f>data_fy13_base!AA30</f>
        <v>611.17999999999995</v>
      </c>
      <c r="BA37">
        <f t="shared" si="23"/>
        <v>15762.33</v>
      </c>
      <c r="BB37">
        <f t="shared" si="24"/>
        <v>0</v>
      </c>
      <c r="BC37">
        <f t="shared" si="25"/>
        <v>15762.33</v>
      </c>
      <c r="BD37">
        <f t="shared" si="26"/>
        <v>1851.88</v>
      </c>
      <c r="BE37">
        <f t="shared" si="27"/>
        <v>0</v>
      </c>
      <c r="BF37">
        <f t="shared" si="28"/>
        <v>1851.88</v>
      </c>
    </row>
    <row r="38" spans="1:58" x14ac:dyDescent="0.2">
      <c r="A38">
        <f>data_fy13_base!A31</f>
        <v>594</v>
      </c>
      <c r="B38" t="str">
        <f>data_fy13_base!B31</f>
        <v>Belmond-Klemme</v>
      </c>
      <c r="C38">
        <f>data_fy13_base!C31</f>
        <v>594</v>
      </c>
      <c r="D38">
        <f>data_fy13_base!D31</f>
        <v>7</v>
      </c>
      <c r="E38">
        <f>data_fy13_base!F31</f>
        <v>771.57</v>
      </c>
      <c r="F38">
        <f>data_fy13_base!G31</f>
        <v>781.1</v>
      </c>
      <c r="G38">
        <f>data_fy13_base!H31</f>
        <v>785.88</v>
      </c>
      <c r="H38">
        <f>data_fy13_base!I31</f>
        <v>517.16999999999996</v>
      </c>
      <c r="I38">
        <f>data_fy13_base!J31</f>
        <v>58.57</v>
      </c>
      <c r="J38">
        <f>data_fy13_base!K31</f>
        <v>63.8</v>
      </c>
      <c r="K38">
        <f>data_fy13_base!L31</f>
        <v>27.07</v>
      </c>
      <c r="L38">
        <f>data_fy13_base!M31</f>
        <v>3.16</v>
      </c>
      <c r="M38">
        <f>data_fy13_base!N31</f>
        <v>742</v>
      </c>
      <c r="N38">
        <f>data_fy13_base!O31</f>
        <v>510.49</v>
      </c>
      <c r="O38">
        <f>data_fy13_base!P31</f>
        <v>53.97</v>
      </c>
      <c r="P38">
        <f>data_fy13_base!Q31</f>
        <v>63.69</v>
      </c>
      <c r="Q38">
        <f>data_fy13_base!W31</f>
        <v>34.51</v>
      </c>
      <c r="R38">
        <f>data_fy13_base!Y31</f>
        <v>3.96</v>
      </c>
      <c r="S38">
        <f>data_fy13_base!S31</f>
        <v>378784</v>
      </c>
      <c r="T38">
        <f>data_fy13_base!T31</f>
        <v>40046</v>
      </c>
      <c r="U38">
        <f>data_fy13_base!U31</f>
        <v>47258</v>
      </c>
      <c r="V38">
        <f>data_fy13_base!V31</f>
        <v>29159</v>
      </c>
      <c r="W38">
        <f>data_fy13_base!X31</f>
        <v>3346</v>
      </c>
      <c r="Y38">
        <f>data_fy13_base!E31</f>
        <v>765.5</v>
      </c>
      <c r="Z38">
        <f t="shared" si="0"/>
        <v>406618.29</v>
      </c>
      <c r="AA38">
        <f t="shared" si="1"/>
        <v>0</v>
      </c>
      <c r="AB38">
        <f t="shared" si="2"/>
        <v>406618.29</v>
      </c>
      <c r="AC38">
        <f t="shared" si="3"/>
        <v>43105.31</v>
      </c>
      <c r="AD38">
        <f t="shared" si="4"/>
        <v>0</v>
      </c>
      <c r="AE38">
        <f t="shared" si="5"/>
        <v>43105.31</v>
      </c>
      <c r="AF38">
        <f t="shared" si="6"/>
        <v>50706.720000000001</v>
      </c>
      <c r="AG38">
        <f t="shared" si="7"/>
        <v>0</v>
      </c>
      <c r="AH38">
        <f t="shared" si="8"/>
        <v>50706.720000000001</v>
      </c>
      <c r="AI38">
        <f>data_fy13_base!Z31</f>
        <v>873.3</v>
      </c>
      <c r="AJ38">
        <f t="shared" si="9"/>
        <v>31080.75</v>
      </c>
      <c r="AK38">
        <f t="shared" si="10"/>
        <v>0</v>
      </c>
      <c r="AL38">
        <f t="shared" si="11"/>
        <v>31080.75</v>
      </c>
      <c r="AM38">
        <f t="shared" si="12"/>
        <v>3571.8</v>
      </c>
      <c r="AN38">
        <f t="shared" si="13"/>
        <v>0</v>
      </c>
      <c r="AO38">
        <f t="shared" si="14"/>
        <v>3571.8</v>
      </c>
      <c r="AQ38">
        <f t="shared" si="15"/>
        <v>426439.02</v>
      </c>
      <c r="AR38">
        <f t="shared" si="16"/>
        <v>0</v>
      </c>
      <c r="AS38">
        <f t="shared" si="17"/>
        <v>426439.02</v>
      </c>
      <c r="AT38">
        <f t="shared" si="29"/>
        <v>45329.74</v>
      </c>
      <c r="AU38">
        <f t="shared" si="18"/>
        <v>0</v>
      </c>
      <c r="AV38">
        <f t="shared" si="19"/>
        <v>45329.74</v>
      </c>
      <c r="AW38">
        <f t="shared" si="20"/>
        <v>53153.46</v>
      </c>
      <c r="AX38">
        <f t="shared" si="21"/>
        <v>0</v>
      </c>
      <c r="AY38">
        <f t="shared" si="22"/>
        <v>53153.46</v>
      </c>
      <c r="AZ38">
        <f>data_fy13_base!AA31</f>
        <v>880.45</v>
      </c>
      <c r="BA38">
        <f t="shared" si="23"/>
        <v>32330.12</v>
      </c>
      <c r="BB38">
        <f t="shared" si="24"/>
        <v>0</v>
      </c>
      <c r="BC38">
        <f t="shared" si="25"/>
        <v>32330.12</v>
      </c>
      <c r="BD38">
        <f t="shared" si="26"/>
        <v>3715.5</v>
      </c>
      <c r="BE38">
        <f t="shared" si="27"/>
        <v>0</v>
      </c>
      <c r="BF38">
        <f t="shared" si="28"/>
        <v>3715.5</v>
      </c>
    </row>
    <row r="39" spans="1:58" x14ac:dyDescent="0.2">
      <c r="A39">
        <f>data_fy13_base!A32</f>
        <v>603</v>
      </c>
      <c r="B39" t="str">
        <f>data_fy13_base!B32</f>
        <v>Bennett</v>
      </c>
      <c r="C39">
        <f>data_fy13_base!C32</f>
        <v>603</v>
      </c>
      <c r="D39">
        <f>data_fy13_base!D32</f>
        <v>9</v>
      </c>
      <c r="E39">
        <f>data_fy13_base!F32</f>
        <v>188.23</v>
      </c>
      <c r="F39">
        <f>data_fy13_base!G32</f>
        <v>187.79</v>
      </c>
      <c r="G39">
        <f>data_fy13_base!H32</f>
        <v>189.5</v>
      </c>
      <c r="H39">
        <f>data_fy13_base!I32</f>
        <v>517.16999999999996</v>
      </c>
      <c r="I39">
        <f>data_fy13_base!J32</f>
        <v>58.57</v>
      </c>
      <c r="J39">
        <f>data_fy13_base!K32</f>
        <v>63.8</v>
      </c>
      <c r="K39">
        <f>data_fy13_base!L32</f>
        <v>27.07</v>
      </c>
      <c r="L39">
        <f>data_fy13_base!M32</f>
        <v>3.16</v>
      </c>
      <c r="M39">
        <f>data_fy13_base!N32</f>
        <v>190</v>
      </c>
      <c r="N39">
        <f>data_fy13_base!O32</f>
        <v>480.81</v>
      </c>
      <c r="O39">
        <f>data_fy13_base!P32</f>
        <v>32.520000000000003</v>
      </c>
      <c r="P39">
        <f>data_fy13_base!Q32</f>
        <v>58.32</v>
      </c>
      <c r="Q39">
        <f>data_fy13_base!W32</f>
        <v>23.58</v>
      </c>
      <c r="R39">
        <f>data_fy13_base!Y32</f>
        <v>2.77</v>
      </c>
      <c r="S39">
        <f>data_fy13_base!S32</f>
        <v>91354</v>
      </c>
      <c r="T39">
        <f>data_fy13_base!T32</f>
        <v>6179</v>
      </c>
      <c r="U39">
        <f>data_fy13_base!U32</f>
        <v>11081</v>
      </c>
      <c r="V39">
        <f>data_fy13_base!V32</f>
        <v>4885</v>
      </c>
      <c r="W39">
        <f>data_fy13_base!X32</f>
        <v>574</v>
      </c>
      <c r="Y39">
        <f>data_fy13_base!E32</f>
        <v>196</v>
      </c>
      <c r="Z39">
        <f t="shared" si="0"/>
        <v>98294</v>
      </c>
      <c r="AA39">
        <f t="shared" si="1"/>
        <v>0</v>
      </c>
      <c r="AB39">
        <f t="shared" si="2"/>
        <v>98294</v>
      </c>
      <c r="AC39">
        <f t="shared" si="3"/>
        <v>6832.56</v>
      </c>
      <c r="AD39">
        <f t="shared" si="4"/>
        <v>0</v>
      </c>
      <c r="AE39">
        <f t="shared" si="5"/>
        <v>6832.56</v>
      </c>
      <c r="AF39">
        <f t="shared" si="6"/>
        <v>11930.52</v>
      </c>
      <c r="AG39">
        <f t="shared" si="7"/>
        <v>0</v>
      </c>
      <c r="AH39">
        <f t="shared" si="8"/>
        <v>11930.52</v>
      </c>
      <c r="AI39">
        <f>data_fy13_base!Z32</f>
        <v>222.51</v>
      </c>
      <c r="AJ39">
        <f t="shared" si="9"/>
        <v>5487.1</v>
      </c>
      <c r="AK39">
        <f t="shared" si="10"/>
        <v>0</v>
      </c>
      <c r="AL39">
        <f t="shared" si="11"/>
        <v>5487.1</v>
      </c>
      <c r="AM39">
        <f t="shared" si="12"/>
        <v>645.28</v>
      </c>
      <c r="AN39">
        <f t="shared" si="13"/>
        <v>0</v>
      </c>
      <c r="AO39">
        <f t="shared" si="14"/>
        <v>645.28</v>
      </c>
      <c r="AQ39">
        <f t="shared" si="15"/>
        <v>98446.17</v>
      </c>
      <c r="AR39">
        <f t="shared" si="16"/>
        <v>0</v>
      </c>
      <c r="AS39">
        <f t="shared" si="17"/>
        <v>98446.17</v>
      </c>
      <c r="AT39">
        <f t="shared" si="29"/>
        <v>7020.98</v>
      </c>
      <c r="AU39">
        <f t="shared" si="18"/>
        <v>0</v>
      </c>
      <c r="AV39">
        <f t="shared" si="19"/>
        <v>7020.98</v>
      </c>
      <c r="AW39">
        <f t="shared" si="20"/>
        <v>11956.37</v>
      </c>
      <c r="AX39">
        <f t="shared" si="21"/>
        <v>0</v>
      </c>
      <c r="AY39">
        <f t="shared" si="22"/>
        <v>11956.37</v>
      </c>
      <c r="AZ39">
        <f>data_fy13_base!AA32</f>
        <v>215</v>
      </c>
      <c r="BA39">
        <f t="shared" si="23"/>
        <v>5544.85</v>
      </c>
      <c r="BB39">
        <f t="shared" si="24"/>
        <v>0</v>
      </c>
      <c r="BC39">
        <f t="shared" si="25"/>
        <v>5544.85</v>
      </c>
      <c r="BD39">
        <f t="shared" si="26"/>
        <v>651.45000000000005</v>
      </c>
      <c r="BE39">
        <f t="shared" si="27"/>
        <v>0</v>
      </c>
      <c r="BF39">
        <f t="shared" si="28"/>
        <v>651.45000000000005</v>
      </c>
    </row>
    <row r="40" spans="1:58" x14ac:dyDescent="0.2">
      <c r="A40">
        <f>data_fy13_base!A33</f>
        <v>609</v>
      </c>
      <c r="B40" t="str">
        <f>data_fy13_base!B33</f>
        <v>Benton</v>
      </c>
      <c r="C40">
        <f>data_fy13_base!C33</f>
        <v>609</v>
      </c>
      <c r="D40">
        <f>data_fy13_base!D33</f>
        <v>10</v>
      </c>
      <c r="E40">
        <f>data_fy13_base!F33</f>
        <v>1488.62</v>
      </c>
      <c r="F40">
        <f>data_fy13_base!G33</f>
        <v>1472.93</v>
      </c>
      <c r="G40">
        <f>data_fy13_base!H33</f>
        <v>1450.21</v>
      </c>
      <c r="H40">
        <f>data_fy13_base!I33</f>
        <v>517.16999999999996</v>
      </c>
      <c r="I40">
        <f>data_fy13_base!J33</f>
        <v>58.57</v>
      </c>
      <c r="J40">
        <f>data_fy13_base!K33</f>
        <v>63.8</v>
      </c>
      <c r="K40">
        <f>data_fy13_base!L33</f>
        <v>27.07</v>
      </c>
      <c r="L40">
        <f>data_fy13_base!M33</f>
        <v>3.16</v>
      </c>
      <c r="M40">
        <f>data_fy13_base!N33</f>
        <v>1531.7</v>
      </c>
      <c r="N40">
        <f>data_fy13_base!O33</f>
        <v>509.31</v>
      </c>
      <c r="O40">
        <f>data_fy13_base!P33</f>
        <v>55.81</v>
      </c>
      <c r="P40">
        <f>data_fy13_base!Q33</f>
        <v>51.12</v>
      </c>
      <c r="Q40">
        <f>data_fy13_base!W33</f>
        <v>24.33</v>
      </c>
      <c r="R40">
        <f>data_fy13_base!Y33</f>
        <v>2.83</v>
      </c>
      <c r="S40">
        <f>data_fy13_base!S33</f>
        <v>780110</v>
      </c>
      <c r="T40">
        <f>data_fy13_base!T33</f>
        <v>85484</v>
      </c>
      <c r="U40">
        <f>data_fy13_base!U33</f>
        <v>78301</v>
      </c>
      <c r="V40">
        <f>data_fy13_base!V33</f>
        <v>41754</v>
      </c>
      <c r="W40">
        <f>data_fy13_base!X33</f>
        <v>4857</v>
      </c>
      <c r="Y40">
        <f>data_fy13_base!E33</f>
        <v>1492.6</v>
      </c>
      <c r="Z40">
        <f t="shared" si="0"/>
        <v>791078</v>
      </c>
      <c r="AA40">
        <f t="shared" si="1"/>
        <v>0</v>
      </c>
      <c r="AB40">
        <f t="shared" si="2"/>
        <v>791078</v>
      </c>
      <c r="AC40">
        <f t="shared" si="3"/>
        <v>86794.69</v>
      </c>
      <c r="AD40">
        <f t="shared" si="4"/>
        <v>0</v>
      </c>
      <c r="AE40">
        <f t="shared" si="5"/>
        <v>86794.69</v>
      </c>
      <c r="AF40">
        <f t="shared" si="6"/>
        <v>80107.839999999997</v>
      </c>
      <c r="AG40">
        <f t="shared" si="7"/>
        <v>0</v>
      </c>
      <c r="AH40">
        <f t="shared" si="8"/>
        <v>80107.839999999997</v>
      </c>
      <c r="AI40">
        <f>data_fy13_base!Z33</f>
        <v>1664.21</v>
      </c>
      <c r="AJ40">
        <f t="shared" si="9"/>
        <v>42287.58</v>
      </c>
      <c r="AK40">
        <f t="shared" si="10"/>
        <v>0</v>
      </c>
      <c r="AL40">
        <f t="shared" si="11"/>
        <v>42287.58</v>
      </c>
      <c r="AM40">
        <f t="shared" si="12"/>
        <v>4926.0600000000004</v>
      </c>
      <c r="AN40">
        <f t="shared" si="13"/>
        <v>0</v>
      </c>
      <c r="AO40">
        <f t="shared" si="14"/>
        <v>4926.0600000000004</v>
      </c>
      <c r="AQ40">
        <f t="shared" si="15"/>
        <v>820988.82</v>
      </c>
      <c r="AR40">
        <f t="shared" si="16"/>
        <v>0</v>
      </c>
      <c r="AS40">
        <f t="shared" si="17"/>
        <v>820988.82</v>
      </c>
      <c r="AT40">
        <f t="shared" si="29"/>
        <v>90195.49</v>
      </c>
      <c r="AU40">
        <f t="shared" si="18"/>
        <v>0</v>
      </c>
      <c r="AV40">
        <f t="shared" si="19"/>
        <v>90195.49</v>
      </c>
      <c r="AW40">
        <f t="shared" si="20"/>
        <v>83839.08</v>
      </c>
      <c r="AX40">
        <f t="shared" si="21"/>
        <v>0</v>
      </c>
      <c r="AY40">
        <f t="shared" si="22"/>
        <v>83839.08</v>
      </c>
      <c r="AZ40">
        <f>data_fy13_base!AA33</f>
        <v>1661.95</v>
      </c>
      <c r="BA40">
        <f t="shared" si="23"/>
        <v>44108.15</v>
      </c>
      <c r="BB40">
        <f t="shared" si="24"/>
        <v>0</v>
      </c>
      <c r="BC40">
        <f t="shared" si="25"/>
        <v>44108.15</v>
      </c>
      <c r="BD40">
        <f t="shared" si="26"/>
        <v>5135.43</v>
      </c>
      <c r="BE40">
        <f t="shared" si="27"/>
        <v>0</v>
      </c>
      <c r="BF40">
        <f t="shared" si="28"/>
        <v>5135.43</v>
      </c>
    </row>
    <row r="41" spans="1:58" x14ac:dyDescent="0.2">
      <c r="A41">
        <f>data_fy13_base!A34</f>
        <v>621</v>
      </c>
      <c r="B41" t="str">
        <f>data_fy13_base!B34</f>
        <v>Bettendorf</v>
      </c>
      <c r="C41">
        <f>data_fy13_base!C34</f>
        <v>621</v>
      </c>
      <c r="D41">
        <f>data_fy13_base!D34</f>
        <v>9</v>
      </c>
      <c r="E41">
        <f>data_fy13_base!F34</f>
        <v>4182.7299999999996</v>
      </c>
      <c r="F41">
        <f>data_fy13_base!G34</f>
        <v>4206.99</v>
      </c>
      <c r="G41">
        <f>data_fy13_base!H34</f>
        <v>4223.4799999999996</v>
      </c>
      <c r="H41">
        <f>data_fy13_base!I34</f>
        <v>517.16999999999996</v>
      </c>
      <c r="I41">
        <f>data_fy13_base!J34</f>
        <v>58.57</v>
      </c>
      <c r="J41">
        <f>data_fy13_base!K34</f>
        <v>63.8</v>
      </c>
      <c r="K41">
        <f>data_fy13_base!L34</f>
        <v>27.07</v>
      </c>
      <c r="L41">
        <f>data_fy13_base!M34</f>
        <v>3.16</v>
      </c>
      <c r="M41">
        <f>data_fy13_base!N34</f>
        <v>4102.2</v>
      </c>
      <c r="N41">
        <f>data_fy13_base!O34</f>
        <v>501.45</v>
      </c>
      <c r="O41">
        <f>data_fy13_base!P34</f>
        <v>57.47</v>
      </c>
      <c r="P41">
        <f>data_fy13_base!Q34</f>
        <v>57.1</v>
      </c>
      <c r="Q41">
        <f>data_fy13_base!W34</f>
        <v>23.58</v>
      </c>
      <c r="R41">
        <f>data_fy13_base!Y34</f>
        <v>2.77</v>
      </c>
      <c r="S41">
        <f>data_fy13_base!S34</f>
        <v>2057048</v>
      </c>
      <c r="T41">
        <f>data_fy13_base!T34</f>
        <v>235753</v>
      </c>
      <c r="U41">
        <f>data_fy13_base!U34</f>
        <v>234236</v>
      </c>
      <c r="V41">
        <f>data_fy13_base!V34</f>
        <v>107879</v>
      </c>
      <c r="W41">
        <f>data_fy13_base!X34</f>
        <v>12673</v>
      </c>
      <c r="Y41">
        <f>data_fy13_base!E34</f>
        <v>4045.8</v>
      </c>
      <c r="Z41">
        <f t="shared" si="0"/>
        <v>2112474.0099999998</v>
      </c>
      <c r="AA41">
        <f t="shared" si="1"/>
        <v>0</v>
      </c>
      <c r="AB41">
        <f t="shared" si="2"/>
        <v>2112474.0099999998</v>
      </c>
      <c r="AC41">
        <f t="shared" si="3"/>
        <v>241979.3</v>
      </c>
      <c r="AD41">
        <f t="shared" si="4"/>
        <v>0</v>
      </c>
      <c r="AE41">
        <f t="shared" si="5"/>
        <v>241979.3</v>
      </c>
      <c r="AF41">
        <f t="shared" si="6"/>
        <v>241331.97</v>
      </c>
      <c r="AG41">
        <f t="shared" si="7"/>
        <v>0</v>
      </c>
      <c r="AH41">
        <f t="shared" si="8"/>
        <v>241331.97</v>
      </c>
      <c r="AI41">
        <f>data_fy13_base!Z34</f>
        <v>4475.3900000000003</v>
      </c>
      <c r="AJ41">
        <f t="shared" si="9"/>
        <v>110363.12</v>
      </c>
      <c r="AK41">
        <f t="shared" si="10"/>
        <v>0</v>
      </c>
      <c r="AL41">
        <f t="shared" si="11"/>
        <v>110363.12</v>
      </c>
      <c r="AM41">
        <f t="shared" si="12"/>
        <v>12978.63</v>
      </c>
      <c r="AN41">
        <f t="shared" si="13"/>
        <v>0</v>
      </c>
      <c r="AO41">
        <f t="shared" si="14"/>
        <v>12978.63</v>
      </c>
      <c r="AQ41">
        <f t="shared" si="15"/>
        <v>2273941.16</v>
      </c>
      <c r="AR41">
        <f t="shared" si="16"/>
        <v>0</v>
      </c>
      <c r="AS41">
        <f t="shared" si="17"/>
        <v>2273941.16</v>
      </c>
      <c r="AT41">
        <f t="shared" si="29"/>
        <v>260374.94</v>
      </c>
      <c r="AU41">
        <f t="shared" si="18"/>
        <v>0</v>
      </c>
      <c r="AV41">
        <f t="shared" si="19"/>
        <v>260374.94</v>
      </c>
      <c r="AW41">
        <f t="shared" si="20"/>
        <v>260584.08</v>
      </c>
      <c r="AX41">
        <f t="shared" si="21"/>
        <v>0</v>
      </c>
      <c r="AY41">
        <f t="shared" si="22"/>
        <v>260584.08</v>
      </c>
      <c r="AZ41">
        <f>data_fy13_base!AA34</f>
        <v>4616.62</v>
      </c>
      <c r="BA41">
        <f t="shared" si="23"/>
        <v>119062.63</v>
      </c>
      <c r="BB41">
        <f t="shared" si="24"/>
        <v>0</v>
      </c>
      <c r="BC41">
        <f t="shared" si="25"/>
        <v>119062.63</v>
      </c>
      <c r="BD41">
        <f t="shared" si="26"/>
        <v>13988.36</v>
      </c>
      <c r="BE41">
        <f t="shared" si="27"/>
        <v>0</v>
      </c>
      <c r="BF41">
        <f t="shared" si="28"/>
        <v>13988.36</v>
      </c>
    </row>
    <row r="42" spans="1:58" x14ac:dyDescent="0.2">
      <c r="A42">
        <f>data_fy13_base!A35</f>
        <v>720</v>
      </c>
      <c r="B42" t="str">
        <f>data_fy13_base!B35</f>
        <v>Bondurant-Farrar</v>
      </c>
      <c r="C42">
        <f>data_fy13_base!C35</f>
        <v>720</v>
      </c>
      <c r="D42">
        <f>data_fy13_base!D35</f>
        <v>11</v>
      </c>
      <c r="E42">
        <f>data_fy13_base!F35</f>
        <v>1530.95</v>
      </c>
      <c r="F42">
        <f>data_fy13_base!G35</f>
        <v>1585.28</v>
      </c>
      <c r="G42">
        <f>data_fy13_base!H35</f>
        <v>1633.01</v>
      </c>
      <c r="H42">
        <f>data_fy13_base!I35</f>
        <v>517.16999999999996</v>
      </c>
      <c r="I42">
        <f>data_fy13_base!J35</f>
        <v>58.57</v>
      </c>
      <c r="J42">
        <f>data_fy13_base!K35</f>
        <v>63.8</v>
      </c>
      <c r="K42">
        <f>data_fy13_base!L35</f>
        <v>27.07</v>
      </c>
      <c r="L42">
        <f>data_fy13_base!M35</f>
        <v>3.16</v>
      </c>
      <c r="M42">
        <f>data_fy13_base!N35</f>
        <v>1390.8</v>
      </c>
      <c r="N42">
        <f>data_fy13_base!O35</f>
        <v>488.72</v>
      </c>
      <c r="O42">
        <f>data_fy13_base!P35</f>
        <v>49.98</v>
      </c>
      <c r="P42">
        <f>data_fy13_base!Q35</f>
        <v>59.14</v>
      </c>
      <c r="Q42">
        <f>data_fy13_base!W35</f>
        <v>20.56</v>
      </c>
      <c r="R42">
        <f>data_fy13_base!Y35</f>
        <v>2.64</v>
      </c>
      <c r="S42">
        <f>data_fy13_base!S35</f>
        <v>679712</v>
      </c>
      <c r="T42">
        <f>data_fy13_base!T35</f>
        <v>69512</v>
      </c>
      <c r="U42">
        <f>data_fy13_base!U35</f>
        <v>82252</v>
      </c>
      <c r="V42">
        <f>data_fy13_base!V35</f>
        <v>31165</v>
      </c>
      <c r="W42">
        <f>data_fy13_base!X35</f>
        <v>4002</v>
      </c>
      <c r="Y42">
        <f>data_fy13_base!E35</f>
        <v>1466.7</v>
      </c>
      <c r="Z42">
        <f t="shared" si="0"/>
        <v>747151.65</v>
      </c>
      <c r="AA42">
        <f t="shared" si="1"/>
        <v>0</v>
      </c>
      <c r="AB42">
        <f t="shared" si="2"/>
        <v>747151.65</v>
      </c>
      <c r="AC42">
        <f t="shared" si="3"/>
        <v>76737.740000000005</v>
      </c>
      <c r="AD42">
        <f t="shared" si="4"/>
        <v>0</v>
      </c>
      <c r="AE42">
        <f t="shared" si="5"/>
        <v>76737.740000000005</v>
      </c>
      <c r="AF42">
        <f t="shared" si="6"/>
        <v>90480.72</v>
      </c>
      <c r="AG42">
        <f t="shared" si="7"/>
        <v>0</v>
      </c>
      <c r="AH42">
        <f t="shared" si="8"/>
        <v>90480.72</v>
      </c>
      <c r="AI42">
        <f>data_fy13_base!Z35</f>
        <v>1602.43</v>
      </c>
      <c r="AJ42">
        <f t="shared" si="9"/>
        <v>34676.589999999997</v>
      </c>
      <c r="AK42">
        <f t="shared" si="10"/>
        <v>0</v>
      </c>
      <c r="AL42">
        <f t="shared" si="11"/>
        <v>34676.589999999997</v>
      </c>
      <c r="AM42">
        <f t="shared" si="12"/>
        <v>4438.7299999999996</v>
      </c>
      <c r="AN42">
        <f t="shared" si="13"/>
        <v>0</v>
      </c>
      <c r="AO42">
        <f t="shared" si="14"/>
        <v>4438.7299999999996</v>
      </c>
      <c r="AQ42">
        <f t="shared" si="15"/>
        <v>812811.97</v>
      </c>
      <c r="AR42">
        <f t="shared" si="16"/>
        <v>0</v>
      </c>
      <c r="AS42">
        <f t="shared" si="17"/>
        <v>812811.97</v>
      </c>
      <c r="AT42">
        <f t="shared" si="29"/>
        <v>83834.820000000007</v>
      </c>
      <c r="AU42">
        <f t="shared" si="18"/>
        <v>0</v>
      </c>
      <c r="AV42">
        <f t="shared" si="19"/>
        <v>83834.820000000007</v>
      </c>
      <c r="AW42">
        <f t="shared" si="20"/>
        <v>98501.32</v>
      </c>
      <c r="AX42">
        <f t="shared" si="21"/>
        <v>0</v>
      </c>
      <c r="AY42">
        <f t="shared" si="22"/>
        <v>98501.32</v>
      </c>
      <c r="AZ42">
        <f>data_fy13_base!AA35</f>
        <v>1668.03</v>
      </c>
      <c r="BA42">
        <f t="shared" si="23"/>
        <v>37981.040000000001</v>
      </c>
      <c r="BB42">
        <f t="shared" si="24"/>
        <v>0</v>
      </c>
      <c r="BC42">
        <f t="shared" si="25"/>
        <v>37981.040000000001</v>
      </c>
      <c r="BD42">
        <f t="shared" si="26"/>
        <v>4837.29</v>
      </c>
      <c r="BE42">
        <f t="shared" si="27"/>
        <v>0</v>
      </c>
      <c r="BF42">
        <f t="shared" si="28"/>
        <v>4837.29</v>
      </c>
    </row>
    <row r="43" spans="1:58" x14ac:dyDescent="0.2">
      <c r="A43">
        <f>data_fy13_base!A36</f>
        <v>729</v>
      </c>
      <c r="B43" t="str">
        <f>data_fy13_base!B36</f>
        <v>Boone</v>
      </c>
      <c r="C43">
        <f>data_fy13_base!C36</f>
        <v>729</v>
      </c>
      <c r="D43">
        <f>data_fy13_base!D36</f>
        <v>11</v>
      </c>
      <c r="E43">
        <f>data_fy13_base!F36</f>
        <v>2184.0100000000002</v>
      </c>
      <c r="F43">
        <f>data_fy13_base!G36</f>
        <v>2185.4</v>
      </c>
      <c r="G43">
        <f>data_fy13_base!H36</f>
        <v>2194</v>
      </c>
      <c r="H43">
        <f>data_fy13_base!I36</f>
        <v>517.16999999999996</v>
      </c>
      <c r="I43">
        <f>data_fy13_base!J36</f>
        <v>58.57</v>
      </c>
      <c r="J43">
        <f>data_fy13_base!K36</f>
        <v>63.8</v>
      </c>
      <c r="K43">
        <f>data_fy13_base!L36</f>
        <v>27.07</v>
      </c>
      <c r="L43">
        <f>data_fy13_base!M36</f>
        <v>3.16</v>
      </c>
      <c r="M43">
        <f>data_fy13_base!N36</f>
        <v>2194.4</v>
      </c>
      <c r="N43">
        <f>data_fy13_base!O36</f>
        <v>526.32000000000005</v>
      </c>
      <c r="O43">
        <f>data_fy13_base!P36</f>
        <v>66.319999999999993</v>
      </c>
      <c r="P43">
        <f>data_fy13_base!Q36</f>
        <v>59.63</v>
      </c>
      <c r="Q43">
        <f>data_fy13_base!W36</f>
        <v>20.56</v>
      </c>
      <c r="R43">
        <f>data_fy13_base!Y36</f>
        <v>2.64</v>
      </c>
      <c r="S43">
        <f>data_fy13_base!S36</f>
        <v>1154957</v>
      </c>
      <c r="T43">
        <f>data_fy13_base!T36</f>
        <v>145533</v>
      </c>
      <c r="U43">
        <f>data_fy13_base!U36</f>
        <v>130852</v>
      </c>
      <c r="V43">
        <f>data_fy13_base!V36</f>
        <v>51943</v>
      </c>
      <c r="W43">
        <f>data_fy13_base!X36</f>
        <v>6670</v>
      </c>
      <c r="Y43">
        <f>data_fy13_base!E36</f>
        <v>2184.1999999999998</v>
      </c>
      <c r="Z43">
        <f t="shared" si="0"/>
        <v>1194779.24</v>
      </c>
      <c r="AA43">
        <f t="shared" si="1"/>
        <v>0</v>
      </c>
      <c r="AB43">
        <f t="shared" si="2"/>
        <v>1194779.24</v>
      </c>
      <c r="AC43">
        <f t="shared" si="3"/>
        <v>149967.17000000001</v>
      </c>
      <c r="AD43">
        <f t="shared" si="4"/>
        <v>0</v>
      </c>
      <c r="AE43">
        <f t="shared" si="5"/>
        <v>149967.17000000001</v>
      </c>
      <c r="AF43">
        <f t="shared" si="6"/>
        <v>135813.56</v>
      </c>
      <c r="AG43">
        <f t="shared" si="7"/>
        <v>0</v>
      </c>
      <c r="AH43">
        <f t="shared" si="8"/>
        <v>135813.56</v>
      </c>
      <c r="AI43">
        <f>data_fy13_base!Z36</f>
        <v>2512.23</v>
      </c>
      <c r="AJ43">
        <f t="shared" si="9"/>
        <v>54364.66</v>
      </c>
      <c r="AK43">
        <f t="shared" si="10"/>
        <v>0</v>
      </c>
      <c r="AL43">
        <f t="shared" si="11"/>
        <v>54364.66</v>
      </c>
      <c r="AM43">
        <f t="shared" si="12"/>
        <v>6958.88</v>
      </c>
      <c r="AN43">
        <f t="shared" si="13"/>
        <v>0</v>
      </c>
      <c r="AO43">
        <f t="shared" si="14"/>
        <v>6958.88</v>
      </c>
      <c r="AQ43">
        <f t="shared" si="15"/>
        <v>1241653.3700000001</v>
      </c>
      <c r="AR43">
        <f t="shared" si="16"/>
        <v>0</v>
      </c>
      <c r="AS43">
        <f t="shared" si="17"/>
        <v>1241653.3700000001</v>
      </c>
      <c r="AT43">
        <f t="shared" si="29"/>
        <v>155283.10999999999</v>
      </c>
      <c r="AU43">
        <f t="shared" si="18"/>
        <v>0</v>
      </c>
      <c r="AV43">
        <f t="shared" si="19"/>
        <v>155283.10999999999</v>
      </c>
      <c r="AW43">
        <f t="shared" si="20"/>
        <v>141589.37</v>
      </c>
      <c r="AX43">
        <f t="shared" si="21"/>
        <v>0</v>
      </c>
      <c r="AY43">
        <f t="shared" si="22"/>
        <v>141589.37</v>
      </c>
      <c r="AZ43">
        <f>data_fy13_base!AA36</f>
        <v>2515.3200000000002</v>
      </c>
      <c r="BA43">
        <f t="shared" si="23"/>
        <v>57273.84</v>
      </c>
      <c r="BB43">
        <f t="shared" si="24"/>
        <v>0</v>
      </c>
      <c r="BC43">
        <f t="shared" si="25"/>
        <v>57273.84</v>
      </c>
      <c r="BD43">
        <f t="shared" si="26"/>
        <v>7294.43</v>
      </c>
      <c r="BE43">
        <f t="shared" si="27"/>
        <v>0</v>
      </c>
      <c r="BF43">
        <f t="shared" si="28"/>
        <v>7294.43</v>
      </c>
    </row>
    <row r="44" spans="1:58" x14ac:dyDescent="0.2">
      <c r="A44">
        <f>data_fy13_base!A37</f>
        <v>747</v>
      </c>
      <c r="B44" t="str">
        <f>data_fy13_base!B37</f>
        <v>Boyden-Hull</v>
      </c>
      <c r="C44">
        <f>data_fy13_base!C37</f>
        <v>747</v>
      </c>
      <c r="D44">
        <f>data_fy13_base!D37</f>
        <v>12</v>
      </c>
      <c r="E44">
        <f>data_fy13_base!F37</f>
        <v>651.55999999999995</v>
      </c>
      <c r="F44">
        <f>data_fy13_base!G37</f>
        <v>660.92</v>
      </c>
      <c r="G44">
        <f>data_fy13_base!H37</f>
        <v>665.21</v>
      </c>
      <c r="H44">
        <f>data_fy13_base!I37</f>
        <v>517.16999999999996</v>
      </c>
      <c r="I44">
        <f>data_fy13_base!J37</f>
        <v>58.57</v>
      </c>
      <c r="J44">
        <f>data_fy13_base!K37</f>
        <v>63.8</v>
      </c>
      <c r="K44">
        <f>data_fy13_base!L37</f>
        <v>27.07</v>
      </c>
      <c r="L44">
        <f>data_fy13_base!M37</f>
        <v>3.16</v>
      </c>
      <c r="M44">
        <f>data_fy13_base!N37</f>
        <v>627.1</v>
      </c>
      <c r="N44">
        <f>data_fy13_base!O37</f>
        <v>511.43</v>
      </c>
      <c r="O44">
        <f>data_fy13_base!P37</f>
        <v>55.86</v>
      </c>
      <c r="P44">
        <f>data_fy13_base!Q37</f>
        <v>69.010000000000005</v>
      </c>
      <c r="Q44">
        <f>data_fy13_base!W37</f>
        <v>27.12</v>
      </c>
      <c r="R44">
        <f>data_fy13_base!Y37</f>
        <v>3.25</v>
      </c>
      <c r="S44">
        <f>data_fy13_base!S37</f>
        <v>320718</v>
      </c>
      <c r="T44">
        <f>data_fy13_base!T37</f>
        <v>35030</v>
      </c>
      <c r="U44">
        <f>data_fy13_base!U37</f>
        <v>43276</v>
      </c>
      <c r="V44">
        <f>data_fy13_base!V37</f>
        <v>18782</v>
      </c>
      <c r="W44">
        <f>data_fy13_base!X37</f>
        <v>2251</v>
      </c>
      <c r="Y44">
        <f>data_fy13_base!E37</f>
        <v>628.9</v>
      </c>
      <c r="Z44">
        <f t="shared" si="0"/>
        <v>334650.27</v>
      </c>
      <c r="AA44">
        <f t="shared" si="1"/>
        <v>0</v>
      </c>
      <c r="AB44">
        <f t="shared" si="2"/>
        <v>334650.27</v>
      </c>
      <c r="AC44">
        <f t="shared" si="3"/>
        <v>36601.980000000003</v>
      </c>
      <c r="AD44">
        <f t="shared" si="4"/>
        <v>0</v>
      </c>
      <c r="AE44">
        <f t="shared" si="5"/>
        <v>36601.980000000003</v>
      </c>
      <c r="AF44">
        <f t="shared" si="6"/>
        <v>45004.08</v>
      </c>
      <c r="AG44">
        <f t="shared" si="7"/>
        <v>0</v>
      </c>
      <c r="AH44">
        <f t="shared" si="8"/>
        <v>45004.08</v>
      </c>
      <c r="AI44">
        <f>data_fy13_base!Z37</f>
        <v>693.63</v>
      </c>
      <c r="AJ44">
        <f t="shared" si="9"/>
        <v>19560.37</v>
      </c>
      <c r="AK44">
        <f t="shared" si="10"/>
        <v>0</v>
      </c>
      <c r="AL44">
        <f t="shared" si="11"/>
        <v>19560.37</v>
      </c>
      <c r="AM44">
        <f t="shared" si="12"/>
        <v>2344.4699999999998</v>
      </c>
      <c r="AN44">
        <f t="shared" si="13"/>
        <v>0</v>
      </c>
      <c r="AO44">
        <f t="shared" si="14"/>
        <v>2344.4699999999998</v>
      </c>
      <c r="AQ44">
        <f t="shared" si="15"/>
        <v>360723.16</v>
      </c>
      <c r="AR44">
        <f t="shared" si="16"/>
        <v>0</v>
      </c>
      <c r="AS44">
        <f t="shared" si="17"/>
        <v>360723.16</v>
      </c>
      <c r="AT44">
        <f t="shared" si="29"/>
        <v>39510.6</v>
      </c>
      <c r="AU44">
        <f t="shared" si="18"/>
        <v>0</v>
      </c>
      <c r="AV44">
        <f t="shared" si="19"/>
        <v>39510.6</v>
      </c>
      <c r="AW44">
        <f t="shared" si="20"/>
        <v>48352.27</v>
      </c>
      <c r="AX44">
        <f t="shared" si="21"/>
        <v>0</v>
      </c>
      <c r="AY44">
        <f t="shared" si="22"/>
        <v>48352.27</v>
      </c>
      <c r="AZ44">
        <f>data_fy13_base!AA37</f>
        <v>716.94</v>
      </c>
      <c r="BA44">
        <f t="shared" si="23"/>
        <v>21027.85</v>
      </c>
      <c r="BB44">
        <f t="shared" si="24"/>
        <v>0</v>
      </c>
      <c r="BC44">
        <f t="shared" si="25"/>
        <v>21027.85</v>
      </c>
      <c r="BD44">
        <f t="shared" si="26"/>
        <v>2516.46</v>
      </c>
      <c r="BE44">
        <f t="shared" si="27"/>
        <v>0</v>
      </c>
      <c r="BF44">
        <f t="shared" si="28"/>
        <v>2516.46</v>
      </c>
    </row>
    <row r="45" spans="1:58" x14ac:dyDescent="0.2">
      <c r="A45">
        <f>data_fy13_base!A38</f>
        <v>1917</v>
      </c>
      <c r="B45" t="str">
        <f>data_fy13_base!B38</f>
        <v>Boyer Valley</v>
      </c>
      <c r="C45">
        <f>data_fy13_base!C38</f>
        <v>1917</v>
      </c>
      <c r="D45">
        <f>data_fy13_base!D38</f>
        <v>13</v>
      </c>
      <c r="E45">
        <f>data_fy13_base!F38</f>
        <v>424.34</v>
      </c>
      <c r="F45">
        <f>data_fy13_base!G38</f>
        <v>426.48</v>
      </c>
      <c r="G45">
        <f>data_fy13_base!H38</f>
        <v>428.75</v>
      </c>
      <c r="H45">
        <f>data_fy13_base!I38</f>
        <v>517.16999999999996</v>
      </c>
      <c r="I45">
        <f>data_fy13_base!J38</f>
        <v>58.57</v>
      </c>
      <c r="J45">
        <f>data_fy13_base!K38</f>
        <v>63.8</v>
      </c>
      <c r="K45">
        <f>data_fy13_base!L38</f>
        <v>27.07</v>
      </c>
      <c r="L45">
        <f>data_fy13_base!M38</f>
        <v>3.16</v>
      </c>
      <c r="M45">
        <f>data_fy13_base!N38</f>
        <v>444.3</v>
      </c>
      <c r="N45">
        <f>data_fy13_base!O38</f>
        <v>589.85</v>
      </c>
      <c r="O45">
        <f>data_fy13_base!P38</f>
        <v>71.03</v>
      </c>
      <c r="P45">
        <f>data_fy13_base!Q38</f>
        <v>66.37</v>
      </c>
      <c r="Q45">
        <f>data_fy13_base!W38</f>
        <v>27.1</v>
      </c>
      <c r="R45">
        <f>data_fy13_base!Y38</f>
        <v>2.86</v>
      </c>
      <c r="S45">
        <f>data_fy13_base!S38</f>
        <v>262070</v>
      </c>
      <c r="T45">
        <f>data_fy13_base!T38</f>
        <v>31559</v>
      </c>
      <c r="U45">
        <f>data_fy13_base!U38</f>
        <v>29488</v>
      </c>
      <c r="V45">
        <f>data_fy13_base!V38</f>
        <v>14321</v>
      </c>
      <c r="W45">
        <f>data_fy13_base!X38</f>
        <v>1511</v>
      </c>
      <c r="Y45">
        <f>data_fy13_base!E38</f>
        <v>443.4</v>
      </c>
      <c r="Z45">
        <f t="shared" si="0"/>
        <v>270713.44</v>
      </c>
      <c r="AA45">
        <f t="shared" si="1"/>
        <v>0</v>
      </c>
      <c r="AB45">
        <f t="shared" si="2"/>
        <v>270713.44</v>
      </c>
      <c r="AC45">
        <f t="shared" si="3"/>
        <v>32532.26</v>
      </c>
      <c r="AD45">
        <f t="shared" si="4"/>
        <v>0</v>
      </c>
      <c r="AE45">
        <f t="shared" si="5"/>
        <v>32532.26</v>
      </c>
      <c r="AF45">
        <f t="shared" si="6"/>
        <v>30559.13</v>
      </c>
      <c r="AG45">
        <f t="shared" si="7"/>
        <v>0</v>
      </c>
      <c r="AH45">
        <f t="shared" si="8"/>
        <v>30559.13</v>
      </c>
      <c r="AI45">
        <f>data_fy13_base!Z38</f>
        <v>526.9</v>
      </c>
      <c r="AJ45">
        <f t="shared" si="9"/>
        <v>14848.04</v>
      </c>
      <c r="AK45">
        <f t="shared" si="10"/>
        <v>0</v>
      </c>
      <c r="AL45">
        <f t="shared" si="11"/>
        <v>14848.04</v>
      </c>
      <c r="AM45">
        <f t="shared" si="12"/>
        <v>1575.43</v>
      </c>
      <c r="AN45">
        <f t="shared" si="13"/>
        <v>0</v>
      </c>
      <c r="AO45">
        <f t="shared" si="14"/>
        <v>1575.43</v>
      </c>
      <c r="AQ45">
        <f t="shared" si="15"/>
        <v>268204.09999999998</v>
      </c>
      <c r="AR45">
        <f t="shared" si="16"/>
        <v>2509.3400000000256</v>
      </c>
      <c r="AS45">
        <f t="shared" si="17"/>
        <v>270713.44</v>
      </c>
      <c r="AT45">
        <f t="shared" si="29"/>
        <v>32169.22</v>
      </c>
      <c r="AU45">
        <f t="shared" si="18"/>
        <v>363.03999999999724</v>
      </c>
      <c r="AV45">
        <f t="shared" si="19"/>
        <v>32532.26</v>
      </c>
      <c r="AW45">
        <f t="shared" si="20"/>
        <v>30370.01</v>
      </c>
      <c r="AX45">
        <f t="shared" si="21"/>
        <v>189.12000000000262</v>
      </c>
      <c r="AY45">
        <f t="shared" si="22"/>
        <v>30559.13</v>
      </c>
      <c r="AZ45">
        <f>data_fy13_base!AA38</f>
        <v>508.67</v>
      </c>
      <c r="BA45">
        <f t="shared" si="23"/>
        <v>14909.12</v>
      </c>
      <c r="BB45">
        <f t="shared" si="24"/>
        <v>0</v>
      </c>
      <c r="BC45">
        <f t="shared" si="25"/>
        <v>14909.12</v>
      </c>
      <c r="BD45">
        <f t="shared" si="26"/>
        <v>1587.05</v>
      </c>
      <c r="BE45">
        <f t="shared" si="27"/>
        <v>0</v>
      </c>
      <c r="BF45">
        <f t="shared" si="28"/>
        <v>1587.05</v>
      </c>
    </row>
    <row r="46" spans="1:58" x14ac:dyDescent="0.2">
      <c r="A46">
        <f>data_fy13_base!A39</f>
        <v>846</v>
      </c>
      <c r="B46" t="str">
        <f>data_fy13_base!B39</f>
        <v>Brooklyn-Guernsey-Malcom</v>
      </c>
      <c r="C46">
        <f>data_fy13_base!C39</f>
        <v>846</v>
      </c>
      <c r="D46">
        <f>data_fy13_base!D39</f>
        <v>7</v>
      </c>
      <c r="E46">
        <f>data_fy13_base!F39</f>
        <v>501.49</v>
      </c>
      <c r="F46">
        <f>data_fy13_base!G39</f>
        <v>502.94</v>
      </c>
      <c r="G46">
        <f>data_fy13_base!H39</f>
        <v>503.93</v>
      </c>
      <c r="H46">
        <f>data_fy13_base!I39</f>
        <v>517.16999999999996</v>
      </c>
      <c r="I46">
        <f>data_fy13_base!J39</f>
        <v>58.57</v>
      </c>
      <c r="J46">
        <f>data_fy13_base!K39</f>
        <v>63.8</v>
      </c>
      <c r="K46">
        <f>data_fy13_base!L39</f>
        <v>27.07</v>
      </c>
      <c r="L46">
        <f>data_fy13_base!M39</f>
        <v>3.16</v>
      </c>
      <c r="M46">
        <f>data_fy13_base!N39</f>
        <v>534</v>
      </c>
      <c r="N46">
        <f>data_fy13_base!O39</f>
        <v>546.49</v>
      </c>
      <c r="O46">
        <f>data_fy13_base!P39</f>
        <v>54.27</v>
      </c>
      <c r="P46">
        <f>data_fy13_base!Q39</f>
        <v>57.74</v>
      </c>
      <c r="Q46">
        <f>data_fy13_base!W39</f>
        <v>34.51</v>
      </c>
      <c r="R46">
        <f>data_fy13_base!Y39</f>
        <v>3.96</v>
      </c>
      <c r="S46">
        <f>data_fy13_base!S39</f>
        <v>291826</v>
      </c>
      <c r="T46">
        <f>data_fy13_base!T39</f>
        <v>28980</v>
      </c>
      <c r="U46">
        <f>data_fy13_base!U39</f>
        <v>30833</v>
      </c>
      <c r="V46">
        <f>data_fy13_base!V39</f>
        <v>21359</v>
      </c>
      <c r="W46">
        <f>data_fy13_base!X39</f>
        <v>2451</v>
      </c>
      <c r="Y46">
        <f>data_fy13_base!E39</f>
        <v>517.4</v>
      </c>
      <c r="Z46">
        <f t="shared" si="0"/>
        <v>293458.93</v>
      </c>
      <c r="AA46">
        <f t="shared" si="1"/>
        <v>0</v>
      </c>
      <c r="AB46">
        <f t="shared" si="2"/>
        <v>293458.93</v>
      </c>
      <c r="AC46">
        <f t="shared" si="3"/>
        <v>29290.01</v>
      </c>
      <c r="AD46">
        <f t="shared" si="4"/>
        <v>0</v>
      </c>
      <c r="AE46">
        <f t="shared" si="5"/>
        <v>29290.01</v>
      </c>
      <c r="AF46">
        <f t="shared" si="6"/>
        <v>31194.05</v>
      </c>
      <c r="AG46">
        <f t="shared" si="7"/>
        <v>0</v>
      </c>
      <c r="AH46">
        <f t="shared" si="8"/>
        <v>31194.05</v>
      </c>
      <c r="AI46">
        <f>data_fy13_base!Z39</f>
        <v>586.08000000000004</v>
      </c>
      <c r="AJ46">
        <f t="shared" si="9"/>
        <v>20858.59</v>
      </c>
      <c r="AK46">
        <f t="shared" si="10"/>
        <v>500.40999999999985</v>
      </c>
      <c r="AL46">
        <f t="shared" si="11"/>
        <v>21359</v>
      </c>
      <c r="AM46">
        <f t="shared" si="12"/>
        <v>2397.0700000000002</v>
      </c>
      <c r="AN46">
        <f t="shared" si="13"/>
        <v>53.929999999999836</v>
      </c>
      <c r="AO46">
        <f t="shared" si="14"/>
        <v>2451</v>
      </c>
      <c r="AQ46">
        <f t="shared" si="15"/>
        <v>295222.15000000002</v>
      </c>
      <c r="AR46">
        <f t="shared" si="16"/>
        <v>0</v>
      </c>
      <c r="AS46">
        <f t="shared" si="17"/>
        <v>295222.15000000002</v>
      </c>
      <c r="AT46">
        <f t="shared" si="29"/>
        <v>29612.98</v>
      </c>
      <c r="AU46">
        <f t="shared" si="18"/>
        <v>0</v>
      </c>
      <c r="AV46">
        <f t="shared" si="19"/>
        <v>29612.98</v>
      </c>
      <c r="AW46">
        <f t="shared" si="20"/>
        <v>31563.78</v>
      </c>
      <c r="AX46">
        <f t="shared" si="21"/>
        <v>0</v>
      </c>
      <c r="AY46">
        <f t="shared" si="22"/>
        <v>31563.78</v>
      </c>
      <c r="AZ46">
        <f>data_fy13_base!AA39</f>
        <v>570.86</v>
      </c>
      <c r="BA46">
        <f t="shared" si="23"/>
        <v>20961.98</v>
      </c>
      <c r="BB46">
        <f t="shared" si="24"/>
        <v>0</v>
      </c>
      <c r="BC46">
        <f t="shared" si="25"/>
        <v>20961.98</v>
      </c>
      <c r="BD46">
        <f t="shared" si="26"/>
        <v>2409.0300000000002</v>
      </c>
      <c r="BE46">
        <f t="shared" si="27"/>
        <v>0</v>
      </c>
      <c r="BF46">
        <f t="shared" si="28"/>
        <v>2409.0300000000002</v>
      </c>
    </row>
    <row r="47" spans="1:58" x14ac:dyDescent="0.2">
      <c r="A47">
        <f>data_fy13_base!A40</f>
        <v>882</v>
      </c>
      <c r="B47" t="str">
        <f>data_fy13_base!B40</f>
        <v>Burlington</v>
      </c>
      <c r="C47">
        <f>data_fy13_base!C40</f>
        <v>882</v>
      </c>
      <c r="D47">
        <f>data_fy13_base!D40</f>
        <v>15</v>
      </c>
      <c r="E47">
        <f>data_fy13_base!F40</f>
        <v>4593.3100000000004</v>
      </c>
      <c r="F47">
        <f>data_fy13_base!G40</f>
        <v>4582.25</v>
      </c>
      <c r="G47">
        <f>data_fy13_base!H40</f>
        <v>4537.18</v>
      </c>
      <c r="H47">
        <f>data_fy13_base!I40</f>
        <v>517.16999999999996</v>
      </c>
      <c r="I47">
        <f>data_fy13_base!J40</f>
        <v>58.57</v>
      </c>
      <c r="J47">
        <f>data_fy13_base!K40</f>
        <v>63.8</v>
      </c>
      <c r="K47">
        <f>data_fy13_base!L40</f>
        <v>27.07</v>
      </c>
      <c r="L47">
        <f>data_fy13_base!M40</f>
        <v>3.16</v>
      </c>
      <c r="M47">
        <f>data_fy13_base!N40</f>
        <v>4552.7</v>
      </c>
      <c r="N47">
        <f>data_fy13_base!O40</f>
        <v>507.35</v>
      </c>
      <c r="O47">
        <f>data_fy13_base!P40</f>
        <v>55.56</v>
      </c>
      <c r="P47">
        <f>data_fy13_base!Q40</f>
        <v>70.38</v>
      </c>
      <c r="Q47">
        <f>data_fy13_base!W40</f>
        <v>26.11</v>
      </c>
      <c r="R47">
        <f>data_fy13_base!Y40</f>
        <v>2.81</v>
      </c>
      <c r="S47">
        <f>data_fy13_base!S40</f>
        <v>2309812</v>
      </c>
      <c r="T47">
        <f>data_fy13_base!T40</f>
        <v>252948</v>
      </c>
      <c r="U47">
        <f>data_fy13_base!U40</f>
        <v>320419</v>
      </c>
      <c r="V47">
        <f>data_fy13_base!V40</f>
        <v>137968</v>
      </c>
      <c r="W47">
        <f>data_fy13_base!X40</f>
        <v>14848</v>
      </c>
      <c r="Y47">
        <f>data_fy13_base!E40</f>
        <v>4655.8999999999996</v>
      </c>
      <c r="Z47">
        <f t="shared" si="0"/>
        <v>2458501.44</v>
      </c>
      <c r="AA47">
        <f t="shared" si="1"/>
        <v>0</v>
      </c>
      <c r="AB47">
        <f t="shared" si="2"/>
        <v>2458501.44</v>
      </c>
      <c r="AC47">
        <f t="shared" si="3"/>
        <v>269576.61</v>
      </c>
      <c r="AD47">
        <f t="shared" si="4"/>
        <v>0</v>
      </c>
      <c r="AE47">
        <f t="shared" si="5"/>
        <v>269576.61</v>
      </c>
      <c r="AF47">
        <f t="shared" si="6"/>
        <v>339554.79</v>
      </c>
      <c r="AG47">
        <f t="shared" si="7"/>
        <v>0</v>
      </c>
      <c r="AH47">
        <f t="shared" si="8"/>
        <v>339554.79</v>
      </c>
      <c r="AI47">
        <f>data_fy13_base!Z40</f>
        <v>5461.26</v>
      </c>
      <c r="AJ47">
        <f t="shared" si="9"/>
        <v>148491.66</v>
      </c>
      <c r="AK47">
        <f t="shared" si="10"/>
        <v>0</v>
      </c>
      <c r="AL47">
        <f t="shared" si="11"/>
        <v>148491.66</v>
      </c>
      <c r="AM47">
        <f t="shared" si="12"/>
        <v>16056.1</v>
      </c>
      <c r="AN47">
        <f t="shared" si="13"/>
        <v>0</v>
      </c>
      <c r="AO47">
        <f t="shared" si="14"/>
        <v>16056.1</v>
      </c>
      <c r="AQ47">
        <f t="shared" si="15"/>
        <v>2524253.5099999998</v>
      </c>
      <c r="AR47">
        <f t="shared" si="16"/>
        <v>0</v>
      </c>
      <c r="AS47">
        <f t="shared" si="17"/>
        <v>2524253.5099999998</v>
      </c>
      <c r="AT47">
        <f t="shared" si="29"/>
        <v>277160.33</v>
      </c>
      <c r="AU47">
        <f t="shared" si="18"/>
        <v>0</v>
      </c>
      <c r="AV47">
        <f t="shared" si="19"/>
        <v>277160.33</v>
      </c>
      <c r="AW47">
        <f t="shared" si="20"/>
        <v>347162.37</v>
      </c>
      <c r="AX47">
        <f t="shared" si="21"/>
        <v>0</v>
      </c>
      <c r="AY47">
        <f t="shared" si="22"/>
        <v>347162.37</v>
      </c>
      <c r="AZ47">
        <f>data_fy13_base!AA40</f>
        <v>5406.72</v>
      </c>
      <c r="BA47">
        <f t="shared" si="23"/>
        <v>153118.31</v>
      </c>
      <c r="BB47">
        <f t="shared" si="24"/>
        <v>0</v>
      </c>
      <c r="BC47">
        <f t="shared" si="25"/>
        <v>153118.31</v>
      </c>
      <c r="BD47">
        <f t="shared" si="26"/>
        <v>16598.63</v>
      </c>
      <c r="BE47">
        <f t="shared" si="27"/>
        <v>0</v>
      </c>
      <c r="BF47">
        <f t="shared" si="28"/>
        <v>16598.63</v>
      </c>
    </row>
    <row r="48" spans="1:58" x14ac:dyDescent="0.2">
      <c r="A48">
        <f>data_fy13_base!A41</f>
        <v>916</v>
      </c>
      <c r="B48" t="str">
        <f>data_fy13_base!B41</f>
        <v>CAL</v>
      </c>
      <c r="C48">
        <f>data_fy13_base!C41</f>
        <v>916</v>
      </c>
      <c r="D48">
        <f>data_fy13_base!D41</f>
        <v>7</v>
      </c>
      <c r="E48">
        <f>data_fy13_base!F41</f>
        <v>271.04000000000002</v>
      </c>
      <c r="F48">
        <f>data_fy13_base!G41</f>
        <v>274.5</v>
      </c>
      <c r="G48">
        <f>data_fy13_base!H41</f>
        <v>275.04000000000002</v>
      </c>
      <c r="H48">
        <f>data_fy13_base!I41</f>
        <v>517.16999999999996</v>
      </c>
      <c r="I48">
        <f>data_fy13_base!J41</f>
        <v>58.57</v>
      </c>
      <c r="J48">
        <f>data_fy13_base!K41</f>
        <v>63.8</v>
      </c>
      <c r="K48">
        <f>data_fy13_base!L41</f>
        <v>27.07</v>
      </c>
      <c r="L48">
        <f>data_fy13_base!M41</f>
        <v>3.16</v>
      </c>
      <c r="M48">
        <f>data_fy13_base!N41</f>
        <v>277.10000000000002</v>
      </c>
      <c r="N48">
        <f>data_fy13_base!O41</f>
        <v>593.12</v>
      </c>
      <c r="O48">
        <f>data_fy13_base!P41</f>
        <v>65.14</v>
      </c>
      <c r="P48">
        <f>data_fy13_base!Q41</f>
        <v>66.27</v>
      </c>
      <c r="Q48">
        <f>data_fy13_base!W41</f>
        <v>34.51</v>
      </c>
      <c r="R48">
        <f>data_fy13_base!Y41</f>
        <v>3.96</v>
      </c>
      <c r="S48">
        <f>data_fy13_base!S41</f>
        <v>164354</v>
      </c>
      <c r="T48">
        <f>data_fy13_base!T41</f>
        <v>18050</v>
      </c>
      <c r="U48">
        <f>data_fy13_base!U41</f>
        <v>18363</v>
      </c>
      <c r="V48">
        <f>data_fy13_base!V41</f>
        <v>11578</v>
      </c>
      <c r="W48">
        <f>data_fy13_base!X41</f>
        <v>1329</v>
      </c>
      <c r="Y48">
        <f>data_fy13_base!E41</f>
        <v>275.39999999999998</v>
      </c>
      <c r="Z48">
        <f t="shared" si="0"/>
        <v>169043.27</v>
      </c>
      <c r="AA48">
        <f t="shared" si="1"/>
        <v>0</v>
      </c>
      <c r="AB48">
        <f t="shared" si="2"/>
        <v>169043.27</v>
      </c>
      <c r="AC48">
        <f t="shared" si="3"/>
        <v>18583.990000000002</v>
      </c>
      <c r="AD48">
        <f t="shared" si="4"/>
        <v>0</v>
      </c>
      <c r="AE48">
        <f t="shared" si="5"/>
        <v>18583.990000000002</v>
      </c>
      <c r="AF48">
        <f t="shared" si="6"/>
        <v>18953.03</v>
      </c>
      <c r="AG48">
        <f t="shared" si="7"/>
        <v>0</v>
      </c>
      <c r="AH48">
        <f t="shared" si="8"/>
        <v>18953.03</v>
      </c>
      <c r="AI48">
        <f>data_fy13_base!Z41</f>
        <v>333.73</v>
      </c>
      <c r="AJ48">
        <f t="shared" si="9"/>
        <v>11877.45</v>
      </c>
      <c r="AK48">
        <f t="shared" si="10"/>
        <v>0</v>
      </c>
      <c r="AL48">
        <f t="shared" si="11"/>
        <v>11877.45</v>
      </c>
      <c r="AM48">
        <f t="shared" si="12"/>
        <v>1364.96</v>
      </c>
      <c r="AN48">
        <f t="shared" si="13"/>
        <v>0</v>
      </c>
      <c r="AO48">
        <f t="shared" si="14"/>
        <v>1364.96</v>
      </c>
      <c r="AQ48">
        <f t="shared" si="15"/>
        <v>172197.13</v>
      </c>
      <c r="AR48">
        <f t="shared" si="16"/>
        <v>0</v>
      </c>
      <c r="AS48">
        <f t="shared" si="17"/>
        <v>172197.13</v>
      </c>
      <c r="AT48">
        <f t="shared" si="29"/>
        <v>18951.12</v>
      </c>
      <c r="AU48">
        <f t="shared" si="18"/>
        <v>0</v>
      </c>
      <c r="AV48">
        <f t="shared" si="19"/>
        <v>18951.12</v>
      </c>
      <c r="AW48">
        <f t="shared" si="20"/>
        <v>19371.23</v>
      </c>
      <c r="AX48">
        <f t="shared" si="21"/>
        <v>0</v>
      </c>
      <c r="AY48">
        <f t="shared" si="22"/>
        <v>19371.23</v>
      </c>
      <c r="AZ48">
        <f>data_fy13_base!AA41</f>
        <v>329.95</v>
      </c>
      <c r="BA48">
        <f t="shared" si="23"/>
        <v>12115.76</v>
      </c>
      <c r="BB48">
        <f t="shared" si="24"/>
        <v>0</v>
      </c>
      <c r="BC48">
        <f t="shared" si="25"/>
        <v>12115.76</v>
      </c>
      <c r="BD48">
        <f t="shared" si="26"/>
        <v>1392.39</v>
      </c>
      <c r="BE48">
        <f t="shared" si="27"/>
        <v>0</v>
      </c>
      <c r="BF48">
        <f t="shared" si="28"/>
        <v>1392.39</v>
      </c>
    </row>
    <row r="49" spans="1:58" x14ac:dyDescent="0.2">
      <c r="A49">
        <f>data_fy13_base!A42</f>
        <v>914</v>
      </c>
      <c r="B49" t="str">
        <f>data_fy13_base!B42</f>
        <v>CAM</v>
      </c>
      <c r="C49">
        <f>data_fy13_base!C42</f>
        <v>914</v>
      </c>
      <c r="D49">
        <f>data_fy13_base!D42</f>
        <v>13</v>
      </c>
      <c r="E49">
        <f>data_fy13_base!F42</f>
        <v>412.68</v>
      </c>
      <c r="F49">
        <f>data_fy13_base!G42</f>
        <v>414.22</v>
      </c>
      <c r="G49">
        <f>data_fy13_base!H42</f>
        <v>414.13</v>
      </c>
      <c r="H49">
        <f>data_fy13_base!I42</f>
        <v>517.16999999999996</v>
      </c>
      <c r="I49">
        <f>data_fy13_base!J42</f>
        <v>58.57</v>
      </c>
      <c r="J49">
        <f>data_fy13_base!K42</f>
        <v>63.8</v>
      </c>
      <c r="K49">
        <f>data_fy13_base!L42</f>
        <v>27.07</v>
      </c>
      <c r="L49">
        <f>data_fy13_base!M42</f>
        <v>3.16</v>
      </c>
      <c r="M49">
        <f>data_fy13_base!N42</f>
        <v>434.1</v>
      </c>
      <c r="N49">
        <f>data_fy13_base!O42</f>
        <v>566.37</v>
      </c>
      <c r="O49">
        <f>data_fy13_base!P42</f>
        <v>56.28</v>
      </c>
      <c r="P49">
        <f>data_fy13_base!Q42</f>
        <v>57.11</v>
      </c>
      <c r="Q49">
        <f>data_fy13_base!W42</f>
        <v>27.1</v>
      </c>
      <c r="R49">
        <f>data_fy13_base!Y42</f>
        <v>2.86</v>
      </c>
      <c r="S49">
        <f>data_fy13_base!S42</f>
        <v>245861</v>
      </c>
      <c r="T49">
        <f>data_fy13_base!T42</f>
        <v>24431</v>
      </c>
      <c r="U49">
        <f>data_fy13_base!U42</f>
        <v>24791</v>
      </c>
      <c r="V49">
        <f>data_fy13_base!V42</f>
        <v>13211</v>
      </c>
      <c r="W49">
        <f>data_fy13_base!X42</f>
        <v>1394</v>
      </c>
      <c r="Y49">
        <f>data_fy13_base!E42</f>
        <v>441.1</v>
      </c>
      <c r="Z49">
        <f t="shared" si="0"/>
        <v>258952.17</v>
      </c>
      <c r="AA49">
        <f t="shared" si="1"/>
        <v>0</v>
      </c>
      <c r="AB49">
        <f t="shared" si="2"/>
        <v>258952.17</v>
      </c>
      <c r="AC49">
        <f t="shared" si="3"/>
        <v>25857.279999999999</v>
      </c>
      <c r="AD49">
        <f t="shared" si="4"/>
        <v>0</v>
      </c>
      <c r="AE49">
        <f t="shared" si="5"/>
        <v>25857.279999999999</v>
      </c>
      <c r="AF49">
        <f t="shared" si="6"/>
        <v>26316.03</v>
      </c>
      <c r="AG49">
        <f t="shared" si="7"/>
        <v>0</v>
      </c>
      <c r="AH49">
        <f t="shared" si="8"/>
        <v>26316.03</v>
      </c>
      <c r="AI49">
        <f>data_fy13_base!Z42</f>
        <v>481.08</v>
      </c>
      <c r="AJ49">
        <f t="shared" si="9"/>
        <v>13556.83</v>
      </c>
      <c r="AK49">
        <f t="shared" si="10"/>
        <v>0</v>
      </c>
      <c r="AL49">
        <f t="shared" si="11"/>
        <v>13556.83</v>
      </c>
      <c r="AM49">
        <f t="shared" si="12"/>
        <v>1438.43</v>
      </c>
      <c r="AN49">
        <f t="shared" si="13"/>
        <v>0</v>
      </c>
      <c r="AO49">
        <f t="shared" si="14"/>
        <v>1438.43</v>
      </c>
      <c r="AQ49">
        <f t="shared" si="15"/>
        <v>251144.67</v>
      </c>
      <c r="AR49">
        <f t="shared" si="16"/>
        <v>7807.5</v>
      </c>
      <c r="AS49">
        <f t="shared" si="17"/>
        <v>258952.17</v>
      </c>
      <c r="AT49">
        <f t="shared" si="29"/>
        <v>25198.240000000002</v>
      </c>
      <c r="AU49">
        <f t="shared" si="18"/>
        <v>659.03999999999724</v>
      </c>
      <c r="AV49">
        <f t="shared" si="19"/>
        <v>25857.279999999999</v>
      </c>
      <c r="AW49">
        <f t="shared" si="20"/>
        <v>25714.09</v>
      </c>
      <c r="AX49">
        <f t="shared" si="21"/>
        <v>601.93999999999869</v>
      </c>
      <c r="AY49">
        <f t="shared" si="22"/>
        <v>26316.03</v>
      </c>
      <c r="AZ49">
        <f>data_fy13_base!AA42</f>
        <v>453.06</v>
      </c>
      <c r="BA49">
        <f t="shared" si="23"/>
        <v>13279.19</v>
      </c>
      <c r="BB49">
        <f t="shared" si="24"/>
        <v>277.63999999999942</v>
      </c>
      <c r="BC49">
        <f t="shared" si="25"/>
        <v>13556.83</v>
      </c>
      <c r="BD49">
        <f t="shared" si="26"/>
        <v>1413.55</v>
      </c>
      <c r="BE49">
        <f t="shared" si="27"/>
        <v>24.880000000000109</v>
      </c>
      <c r="BF49">
        <f t="shared" si="28"/>
        <v>1438.43</v>
      </c>
    </row>
    <row r="50" spans="1:58" x14ac:dyDescent="0.2">
      <c r="A50">
        <f>data_fy13_base!A43</f>
        <v>918</v>
      </c>
      <c r="B50" t="str">
        <f>data_fy13_base!B43</f>
        <v>Calamus-Wheatland</v>
      </c>
      <c r="C50">
        <f>data_fy13_base!C43</f>
        <v>918</v>
      </c>
      <c r="D50">
        <f>data_fy13_base!D43</f>
        <v>9</v>
      </c>
      <c r="E50">
        <f>data_fy13_base!F43</f>
        <v>422.9</v>
      </c>
      <c r="F50">
        <f>data_fy13_base!G43</f>
        <v>406.34</v>
      </c>
      <c r="G50">
        <f>data_fy13_base!H43</f>
        <v>388.94</v>
      </c>
      <c r="H50">
        <f>data_fy13_base!I43</f>
        <v>517.16999999999996</v>
      </c>
      <c r="I50">
        <f>data_fy13_base!J43</f>
        <v>58.57</v>
      </c>
      <c r="J50">
        <f>data_fy13_base!K43</f>
        <v>63.8</v>
      </c>
      <c r="K50">
        <f>data_fy13_base!L43</f>
        <v>27.07</v>
      </c>
      <c r="L50">
        <f>data_fy13_base!M43</f>
        <v>3.16</v>
      </c>
      <c r="M50">
        <f>data_fy13_base!N43</f>
        <v>453.3</v>
      </c>
      <c r="N50">
        <f>data_fy13_base!O43</f>
        <v>578.26</v>
      </c>
      <c r="O50">
        <f>data_fy13_base!P43</f>
        <v>62.98</v>
      </c>
      <c r="P50">
        <f>data_fy13_base!Q43</f>
        <v>65.91</v>
      </c>
      <c r="Q50">
        <f>data_fy13_base!W43</f>
        <v>23.58</v>
      </c>
      <c r="R50">
        <f>data_fy13_base!Y43</f>
        <v>2.77</v>
      </c>
      <c r="S50">
        <f>data_fy13_base!S43</f>
        <v>262125</v>
      </c>
      <c r="T50">
        <f>data_fy13_base!T43</f>
        <v>28549</v>
      </c>
      <c r="U50">
        <f>data_fy13_base!U43</f>
        <v>29877</v>
      </c>
      <c r="V50">
        <f>data_fy13_base!V43</f>
        <v>11836</v>
      </c>
      <c r="W50">
        <f>data_fy13_base!X43</f>
        <v>1390</v>
      </c>
      <c r="Y50">
        <f>data_fy13_base!E43</f>
        <v>467.4</v>
      </c>
      <c r="Z50">
        <f t="shared" si="0"/>
        <v>279949.23</v>
      </c>
      <c r="AA50">
        <f t="shared" si="1"/>
        <v>0</v>
      </c>
      <c r="AB50">
        <f t="shared" si="2"/>
        <v>279949.23</v>
      </c>
      <c r="AC50">
        <f t="shared" si="3"/>
        <v>30530.57</v>
      </c>
      <c r="AD50">
        <f t="shared" si="4"/>
        <v>0</v>
      </c>
      <c r="AE50">
        <f t="shared" si="5"/>
        <v>30530.57</v>
      </c>
      <c r="AF50">
        <f t="shared" si="6"/>
        <v>31998.2</v>
      </c>
      <c r="AG50">
        <f t="shared" si="7"/>
        <v>0</v>
      </c>
      <c r="AH50">
        <f t="shared" si="8"/>
        <v>31998.2</v>
      </c>
      <c r="AI50">
        <f>data_fy13_base!Z43</f>
        <v>522.83000000000004</v>
      </c>
      <c r="AJ50">
        <f t="shared" si="9"/>
        <v>12892.99</v>
      </c>
      <c r="AK50">
        <f t="shared" si="10"/>
        <v>0</v>
      </c>
      <c r="AL50">
        <f t="shared" si="11"/>
        <v>12892.99</v>
      </c>
      <c r="AM50">
        <f t="shared" si="12"/>
        <v>1516.21</v>
      </c>
      <c r="AN50">
        <f t="shared" si="13"/>
        <v>0</v>
      </c>
      <c r="AO50">
        <f t="shared" si="14"/>
        <v>1516.21</v>
      </c>
      <c r="AQ50">
        <f t="shared" si="15"/>
        <v>262392.53000000003</v>
      </c>
      <c r="AR50">
        <f t="shared" si="16"/>
        <v>17556.699999999953</v>
      </c>
      <c r="AS50">
        <f t="shared" si="17"/>
        <v>279949.23</v>
      </c>
      <c r="AT50">
        <f t="shared" si="29"/>
        <v>28655.7</v>
      </c>
      <c r="AU50">
        <f t="shared" si="18"/>
        <v>1874.869999999999</v>
      </c>
      <c r="AV50">
        <f t="shared" si="19"/>
        <v>30530.57</v>
      </c>
      <c r="AW50">
        <f t="shared" si="20"/>
        <v>30072.42</v>
      </c>
      <c r="AX50">
        <f t="shared" si="21"/>
        <v>1925.7800000000025</v>
      </c>
      <c r="AY50">
        <f t="shared" si="22"/>
        <v>31998.2</v>
      </c>
      <c r="AZ50">
        <f>data_fy13_base!AA43</f>
        <v>478.88</v>
      </c>
      <c r="BA50">
        <f t="shared" si="23"/>
        <v>12350.32</v>
      </c>
      <c r="BB50">
        <f t="shared" si="24"/>
        <v>542.67000000000007</v>
      </c>
      <c r="BC50">
        <f t="shared" si="25"/>
        <v>12892.99</v>
      </c>
      <c r="BD50">
        <f t="shared" si="26"/>
        <v>1451.01</v>
      </c>
      <c r="BE50">
        <f t="shared" si="27"/>
        <v>65.200000000000045</v>
      </c>
      <c r="BF50">
        <f t="shared" si="28"/>
        <v>1516.21</v>
      </c>
    </row>
    <row r="51" spans="1:58" x14ac:dyDescent="0.2">
      <c r="A51">
        <f>data_fy13_base!A44</f>
        <v>936</v>
      </c>
      <c r="B51" t="str">
        <f>data_fy13_base!B44</f>
        <v>Camanche</v>
      </c>
      <c r="C51">
        <f>data_fy13_base!C44</f>
        <v>936</v>
      </c>
      <c r="D51">
        <f>data_fy13_base!D44</f>
        <v>9</v>
      </c>
      <c r="E51">
        <f>data_fy13_base!F44</f>
        <v>910.87</v>
      </c>
      <c r="F51">
        <f>data_fy13_base!G44</f>
        <v>903.28</v>
      </c>
      <c r="G51">
        <f>data_fy13_base!H44</f>
        <v>895.65</v>
      </c>
      <c r="H51">
        <f>data_fy13_base!I44</f>
        <v>517.16999999999996</v>
      </c>
      <c r="I51">
        <f>data_fy13_base!J44</f>
        <v>58.57</v>
      </c>
      <c r="J51">
        <f>data_fy13_base!K44</f>
        <v>63.8</v>
      </c>
      <c r="K51">
        <f>data_fy13_base!L44</f>
        <v>27.07</v>
      </c>
      <c r="L51">
        <f>data_fy13_base!M44</f>
        <v>3.16</v>
      </c>
      <c r="M51">
        <f>data_fy13_base!N44</f>
        <v>916.2</v>
      </c>
      <c r="N51">
        <f>data_fy13_base!O44</f>
        <v>529.61</v>
      </c>
      <c r="O51">
        <f>data_fy13_base!P44</f>
        <v>54.99</v>
      </c>
      <c r="P51">
        <f>data_fy13_base!Q44</f>
        <v>66.069999999999993</v>
      </c>
      <c r="Q51">
        <f>data_fy13_base!W44</f>
        <v>23.58</v>
      </c>
      <c r="R51">
        <f>data_fy13_base!Y44</f>
        <v>2.77</v>
      </c>
      <c r="S51">
        <f>data_fy13_base!S44</f>
        <v>485229</v>
      </c>
      <c r="T51">
        <f>data_fy13_base!T44</f>
        <v>50382</v>
      </c>
      <c r="U51">
        <f>data_fy13_base!U44</f>
        <v>60533</v>
      </c>
      <c r="V51">
        <f>data_fy13_base!V44</f>
        <v>24298</v>
      </c>
      <c r="W51">
        <f>data_fy13_base!X44</f>
        <v>2854</v>
      </c>
      <c r="Y51">
        <f>data_fy13_base!E44</f>
        <v>894</v>
      </c>
      <c r="Z51">
        <f t="shared" si="0"/>
        <v>491968.2</v>
      </c>
      <c r="AA51">
        <f t="shared" si="1"/>
        <v>0</v>
      </c>
      <c r="AB51">
        <f t="shared" si="2"/>
        <v>491968.2</v>
      </c>
      <c r="AC51">
        <f t="shared" si="3"/>
        <v>51253.02</v>
      </c>
      <c r="AD51">
        <f t="shared" si="4"/>
        <v>0</v>
      </c>
      <c r="AE51">
        <f t="shared" si="5"/>
        <v>51253.02</v>
      </c>
      <c r="AF51">
        <f t="shared" si="6"/>
        <v>61346.28</v>
      </c>
      <c r="AG51">
        <f t="shared" si="7"/>
        <v>0</v>
      </c>
      <c r="AH51">
        <f t="shared" si="8"/>
        <v>61346.28</v>
      </c>
      <c r="AI51">
        <f>data_fy13_base!Z44</f>
        <v>1004.82</v>
      </c>
      <c r="AJ51">
        <f t="shared" si="9"/>
        <v>24778.86</v>
      </c>
      <c r="AK51">
        <f t="shared" si="10"/>
        <v>0</v>
      </c>
      <c r="AL51">
        <f t="shared" si="11"/>
        <v>24778.86</v>
      </c>
      <c r="AM51">
        <f t="shared" si="12"/>
        <v>2913.98</v>
      </c>
      <c r="AN51">
        <f t="shared" si="13"/>
        <v>0</v>
      </c>
      <c r="AO51">
        <f t="shared" si="14"/>
        <v>2913.98</v>
      </c>
      <c r="AQ51">
        <f t="shared" si="15"/>
        <v>520844.57</v>
      </c>
      <c r="AR51">
        <f t="shared" si="16"/>
        <v>0</v>
      </c>
      <c r="AS51">
        <f t="shared" si="17"/>
        <v>520844.57</v>
      </c>
      <c r="AT51">
        <f t="shared" si="29"/>
        <v>54442.7</v>
      </c>
      <c r="AU51">
        <f t="shared" si="18"/>
        <v>0</v>
      </c>
      <c r="AV51">
        <f t="shared" si="19"/>
        <v>54442.7</v>
      </c>
      <c r="AW51">
        <f t="shared" si="20"/>
        <v>64917.7</v>
      </c>
      <c r="AX51">
        <f t="shared" si="21"/>
        <v>0</v>
      </c>
      <c r="AY51">
        <f t="shared" si="22"/>
        <v>64917.7</v>
      </c>
      <c r="AZ51">
        <f>data_fy13_base!AA44</f>
        <v>1022.8</v>
      </c>
      <c r="BA51">
        <f t="shared" si="23"/>
        <v>26378.01</v>
      </c>
      <c r="BB51">
        <f t="shared" si="24"/>
        <v>0</v>
      </c>
      <c r="BC51">
        <f t="shared" si="25"/>
        <v>26378.01</v>
      </c>
      <c r="BD51">
        <f t="shared" si="26"/>
        <v>3099.08</v>
      </c>
      <c r="BE51">
        <f t="shared" si="27"/>
        <v>0</v>
      </c>
      <c r="BF51">
        <f t="shared" si="28"/>
        <v>3099.08</v>
      </c>
    </row>
    <row r="52" spans="1:58" x14ac:dyDescent="0.2">
      <c r="A52">
        <f>data_fy13_base!A45</f>
        <v>977</v>
      </c>
      <c r="B52" t="str">
        <f>data_fy13_base!B45</f>
        <v>Cardinal</v>
      </c>
      <c r="C52">
        <f>data_fy13_base!C45</f>
        <v>977</v>
      </c>
      <c r="D52">
        <f>data_fy13_base!D45</f>
        <v>15</v>
      </c>
      <c r="E52">
        <f>data_fy13_base!F45</f>
        <v>605.34</v>
      </c>
      <c r="F52">
        <f>data_fy13_base!G45</f>
        <v>593.97</v>
      </c>
      <c r="G52">
        <f>data_fy13_base!H45</f>
        <v>581.86</v>
      </c>
      <c r="H52">
        <f>data_fy13_base!I45</f>
        <v>517.16999999999996</v>
      </c>
      <c r="I52">
        <f>data_fy13_base!J45</f>
        <v>58.57</v>
      </c>
      <c r="J52">
        <f>data_fy13_base!K45</f>
        <v>63.8</v>
      </c>
      <c r="K52">
        <f>data_fy13_base!L45</f>
        <v>27.07</v>
      </c>
      <c r="L52">
        <f>data_fy13_base!M45</f>
        <v>3.16</v>
      </c>
      <c r="M52">
        <f>data_fy13_base!N45</f>
        <v>613.6</v>
      </c>
      <c r="N52">
        <f>data_fy13_base!O45</f>
        <v>546.24</v>
      </c>
      <c r="O52">
        <f>data_fy13_base!P45</f>
        <v>49.64</v>
      </c>
      <c r="P52">
        <f>data_fy13_base!Q45</f>
        <v>67.959999999999994</v>
      </c>
      <c r="Q52">
        <f>data_fy13_base!W45</f>
        <v>26.11</v>
      </c>
      <c r="R52">
        <f>data_fy13_base!Y45</f>
        <v>2.81</v>
      </c>
      <c r="S52">
        <f>data_fy13_base!S45</f>
        <v>335173</v>
      </c>
      <c r="T52">
        <f>data_fy13_base!T45</f>
        <v>30459</v>
      </c>
      <c r="U52">
        <f>data_fy13_base!U45</f>
        <v>41700</v>
      </c>
      <c r="V52">
        <f>data_fy13_base!V45</f>
        <v>18090</v>
      </c>
      <c r="W52">
        <f>data_fy13_base!X45</f>
        <v>1947</v>
      </c>
      <c r="Y52">
        <f>data_fy13_base!E45</f>
        <v>590.4</v>
      </c>
      <c r="Z52">
        <f t="shared" si="0"/>
        <v>334715.46999999997</v>
      </c>
      <c r="AA52">
        <f t="shared" si="1"/>
        <v>457.53000000002794</v>
      </c>
      <c r="AB52">
        <f t="shared" si="2"/>
        <v>335173</v>
      </c>
      <c r="AC52">
        <f t="shared" si="3"/>
        <v>30688.99</v>
      </c>
      <c r="AD52">
        <f t="shared" si="4"/>
        <v>0</v>
      </c>
      <c r="AE52">
        <f t="shared" si="5"/>
        <v>30688.99</v>
      </c>
      <c r="AF52">
        <f t="shared" si="6"/>
        <v>41629.1</v>
      </c>
      <c r="AG52">
        <f t="shared" si="7"/>
        <v>70.900000000001455</v>
      </c>
      <c r="AH52">
        <f t="shared" si="8"/>
        <v>41700</v>
      </c>
      <c r="AI52">
        <f>data_fy13_base!Z45</f>
        <v>663.09</v>
      </c>
      <c r="AJ52">
        <f t="shared" si="9"/>
        <v>18029.419999999998</v>
      </c>
      <c r="AK52">
        <f t="shared" si="10"/>
        <v>60.580000000001746</v>
      </c>
      <c r="AL52">
        <f t="shared" si="11"/>
        <v>18090</v>
      </c>
      <c r="AM52">
        <f t="shared" si="12"/>
        <v>1949.48</v>
      </c>
      <c r="AN52">
        <f t="shared" si="13"/>
        <v>0</v>
      </c>
      <c r="AO52">
        <f t="shared" si="14"/>
        <v>1949.48</v>
      </c>
      <c r="AQ52">
        <f t="shared" si="15"/>
        <v>356206.27</v>
      </c>
      <c r="AR52">
        <f t="shared" si="16"/>
        <v>0</v>
      </c>
      <c r="AS52">
        <f t="shared" si="17"/>
        <v>356206.27</v>
      </c>
      <c r="AT52">
        <f t="shared" si="29"/>
        <v>32942.6</v>
      </c>
      <c r="AU52">
        <f t="shared" si="18"/>
        <v>0</v>
      </c>
      <c r="AV52">
        <f t="shared" si="19"/>
        <v>32942.6</v>
      </c>
      <c r="AW52">
        <f t="shared" si="20"/>
        <v>44286.67</v>
      </c>
      <c r="AX52">
        <f t="shared" si="21"/>
        <v>0</v>
      </c>
      <c r="AY52">
        <f t="shared" si="22"/>
        <v>44286.67</v>
      </c>
      <c r="AZ52">
        <f>data_fy13_base!AA45</f>
        <v>678.76</v>
      </c>
      <c r="BA52">
        <f t="shared" si="23"/>
        <v>19222.48</v>
      </c>
      <c r="BB52">
        <f t="shared" si="24"/>
        <v>0</v>
      </c>
      <c r="BC52">
        <f t="shared" si="25"/>
        <v>19222.48</v>
      </c>
      <c r="BD52">
        <f t="shared" si="26"/>
        <v>2083.79</v>
      </c>
      <c r="BE52">
        <f t="shared" si="27"/>
        <v>0</v>
      </c>
      <c r="BF52">
        <f t="shared" si="28"/>
        <v>2083.79</v>
      </c>
    </row>
    <row r="53" spans="1:58" x14ac:dyDescent="0.2">
      <c r="A53">
        <f>data_fy13_base!A46</f>
        <v>981</v>
      </c>
      <c r="B53" t="str">
        <f>data_fy13_base!B46</f>
        <v>Carlisle</v>
      </c>
      <c r="C53">
        <f>data_fy13_base!C46</f>
        <v>981</v>
      </c>
      <c r="D53">
        <f>data_fy13_base!D46</f>
        <v>11</v>
      </c>
      <c r="E53">
        <f>data_fy13_base!F46</f>
        <v>1801.97</v>
      </c>
      <c r="F53">
        <f>data_fy13_base!G46</f>
        <v>1801.91</v>
      </c>
      <c r="G53">
        <f>data_fy13_base!H46</f>
        <v>1778.06</v>
      </c>
      <c r="H53">
        <f>data_fy13_base!I46</f>
        <v>517.16999999999996</v>
      </c>
      <c r="I53">
        <f>data_fy13_base!J46</f>
        <v>58.57</v>
      </c>
      <c r="J53">
        <f>data_fy13_base!K46</f>
        <v>63.8</v>
      </c>
      <c r="K53">
        <f>data_fy13_base!L46</f>
        <v>27.07</v>
      </c>
      <c r="L53">
        <f>data_fy13_base!M46</f>
        <v>3.16</v>
      </c>
      <c r="M53">
        <f>data_fy13_base!N46</f>
        <v>1782.3</v>
      </c>
      <c r="N53">
        <f>data_fy13_base!O46</f>
        <v>499.76</v>
      </c>
      <c r="O53">
        <f>data_fy13_base!P46</f>
        <v>50.34</v>
      </c>
      <c r="P53">
        <f>data_fy13_base!Q46</f>
        <v>60.83</v>
      </c>
      <c r="Q53">
        <f>data_fy13_base!W46</f>
        <v>20.56</v>
      </c>
      <c r="R53">
        <f>data_fy13_base!Y46</f>
        <v>2.64</v>
      </c>
      <c r="S53">
        <f>data_fy13_base!S46</f>
        <v>890722</v>
      </c>
      <c r="T53">
        <f>data_fy13_base!T46</f>
        <v>89721</v>
      </c>
      <c r="U53">
        <f>data_fy13_base!U46</f>
        <v>108417</v>
      </c>
      <c r="V53">
        <f>data_fy13_base!V46</f>
        <v>40558</v>
      </c>
      <c r="W53">
        <f>data_fy13_base!X46</f>
        <v>5208</v>
      </c>
      <c r="Y53">
        <f>data_fy13_base!E46</f>
        <v>1787.3</v>
      </c>
      <c r="Z53">
        <f t="shared" si="0"/>
        <v>930200.29</v>
      </c>
      <c r="AA53">
        <f t="shared" si="1"/>
        <v>0</v>
      </c>
      <c r="AB53">
        <f t="shared" si="2"/>
        <v>930200.29</v>
      </c>
      <c r="AC53">
        <f t="shared" si="3"/>
        <v>94154.96</v>
      </c>
      <c r="AD53">
        <f t="shared" si="4"/>
        <v>0</v>
      </c>
      <c r="AE53">
        <f t="shared" si="5"/>
        <v>94154.96</v>
      </c>
      <c r="AF53">
        <f t="shared" si="6"/>
        <v>113279.07</v>
      </c>
      <c r="AG53">
        <f t="shared" si="7"/>
        <v>0</v>
      </c>
      <c r="AH53">
        <f t="shared" si="8"/>
        <v>113279.07</v>
      </c>
      <c r="AI53">
        <f>data_fy13_base!Z46</f>
        <v>1986.08</v>
      </c>
      <c r="AJ53">
        <f t="shared" si="9"/>
        <v>42978.77</v>
      </c>
      <c r="AK53">
        <f t="shared" si="10"/>
        <v>0</v>
      </c>
      <c r="AL53">
        <f t="shared" si="11"/>
        <v>42978.77</v>
      </c>
      <c r="AM53">
        <f t="shared" si="12"/>
        <v>5501.44</v>
      </c>
      <c r="AN53">
        <f t="shared" si="13"/>
        <v>0</v>
      </c>
      <c r="AO53">
        <f t="shared" si="14"/>
        <v>5501.44</v>
      </c>
      <c r="AQ53">
        <f t="shared" si="15"/>
        <v>976595.66</v>
      </c>
      <c r="AR53">
        <f t="shared" si="16"/>
        <v>0</v>
      </c>
      <c r="AS53">
        <f t="shared" si="17"/>
        <v>976595.66</v>
      </c>
      <c r="AT53">
        <f t="shared" si="29"/>
        <v>99324.59</v>
      </c>
      <c r="AU53">
        <f t="shared" si="18"/>
        <v>0</v>
      </c>
      <c r="AV53">
        <f t="shared" si="19"/>
        <v>99324.59</v>
      </c>
      <c r="AW53">
        <f t="shared" si="20"/>
        <v>118984.08</v>
      </c>
      <c r="AX53">
        <f t="shared" si="21"/>
        <v>0</v>
      </c>
      <c r="AY53">
        <f t="shared" si="22"/>
        <v>118984.08</v>
      </c>
      <c r="AZ53">
        <f>data_fy13_base!AA46</f>
        <v>2002.74</v>
      </c>
      <c r="BA53">
        <f t="shared" si="23"/>
        <v>45602.39</v>
      </c>
      <c r="BB53">
        <f t="shared" si="24"/>
        <v>0</v>
      </c>
      <c r="BC53">
        <f t="shared" si="25"/>
        <v>45602.39</v>
      </c>
      <c r="BD53">
        <f t="shared" si="26"/>
        <v>5807.95</v>
      </c>
      <c r="BE53">
        <f t="shared" si="27"/>
        <v>0</v>
      </c>
      <c r="BF53">
        <f t="shared" si="28"/>
        <v>5807.95</v>
      </c>
    </row>
    <row r="54" spans="1:58" x14ac:dyDescent="0.2">
      <c r="A54">
        <f>data_fy13_base!A47</f>
        <v>999</v>
      </c>
      <c r="B54" t="str">
        <f>data_fy13_base!B47</f>
        <v>Carroll</v>
      </c>
      <c r="C54">
        <f>data_fy13_base!C47</f>
        <v>999</v>
      </c>
      <c r="D54">
        <f>data_fy13_base!D47</f>
        <v>11</v>
      </c>
      <c r="E54">
        <f>data_fy13_base!F47</f>
        <v>1658.11</v>
      </c>
      <c r="F54">
        <f>data_fy13_base!G47</f>
        <v>1671.63</v>
      </c>
      <c r="G54">
        <f>data_fy13_base!H47</f>
        <v>1682.31</v>
      </c>
      <c r="H54">
        <f>data_fy13_base!I47</f>
        <v>517.16999999999996</v>
      </c>
      <c r="I54">
        <f>data_fy13_base!J47</f>
        <v>58.57</v>
      </c>
      <c r="J54">
        <f>data_fy13_base!K47</f>
        <v>63.8</v>
      </c>
      <c r="K54">
        <f>data_fy13_base!L47</f>
        <v>27.07</v>
      </c>
      <c r="L54">
        <f>data_fy13_base!M47</f>
        <v>3.16</v>
      </c>
      <c r="M54">
        <f>data_fy13_base!N47</f>
        <v>1719.2</v>
      </c>
      <c r="N54">
        <f>data_fy13_base!O47</f>
        <v>499.25</v>
      </c>
      <c r="O54">
        <f>data_fy13_base!P47</f>
        <v>57.55</v>
      </c>
      <c r="P54">
        <f>data_fy13_base!Q47</f>
        <v>57.38</v>
      </c>
      <c r="Q54">
        <f>data_fy13_base!W47</f>
        <v>20.56</v>
      </c>
      <c r="R54">
        <f>data_fy13_base!Y47</f>
        <v>2.64</v>
      </c>
      <c r="S54">
        <f>data_fy13_base!S47</f>
        <v>858311</v>
      </c>
      <c r="T54">
        <f>data_fy13_base!T47</f>
        <v>98940</v>
      </c>
      <c r="U54">
        <f>data_fy13_base!U47</f>
        <v>98648</v>
      </c>
      <c r="V54">
        <f>data_fy13_base!V47</f>
        <v>39479</v>
      </c>
      <c r="W54">
        <f>data_fy13_base!X47</f>
        <v>5069</v>
      </c>
      <c r="Y54">
        <f>data_fy13_base!E47</f>
        <v>1690.5</v>
      </c>
      <c r="Z54">
        <f t="shared" si="0"/>
        <v>878958.57</v>
      </c>
      <c r="AA54">
        <f t="shared" si="1"/>
        <v>0</v>
      </c>
      <c r="AB54">
        <f t="shared" si="2"/>
        <v>878958.57</v>
      </c>
      <c r="AC54">
        <f t="shared" si="3"/>
        <v>101244.05</v>
      </c>
      <c r="AD54">
        <f t="shared" si="4"/>
        <v>0</v>
      </c>
      <c r="AE54">
        <f t="shared" si="5"/>
        <v>101244.05</v>
      </c>
      <c r="AF54">
        <f t="shared" si="6"/>
        <v>101311.67</v>
      </c>
      <c r="AG54">
        <f t="shared" si="7"/>
        <v>0</v>
      </c>
      <c r="AH54">
        <f t="shared" si="8"/>
        <v>101311.67</v>
      </c>
      <c r="AI54">
        <f>data_fy13_base!Z47</f>
        <v>1876.77</v>
      </c>
      <c r="AJ54">
        <f t="shared" si="9"/>
        <v>40613.300000000003</v>
      </c>
      <c r="AK54">
        <f t="shared" si="10"/>
        <v>0</v>
      </c>
      <c r="AL54">
        <f t="shared" si="11"/>
        <v>40613.300000000003</v>
      </c>
      <c r="AM54">
        <f t="shared" si="12"/>
        <v>5198.6499999999996</v>
      </c>
      <c r="AN54">
        <f t="shared" si="13"/>
        <v>0</v>
      </c>
      <c r="AO54">
        <f t="shared" si="14"/>
        <v>5198.6499999999996</v>
      </c>
      <c r="AQ54">
        <f t="shared" si="15"/>
        <v>897783.66</v>
      </c>
      <c r="AR54">
        <f t="shared" si="16"/>
        <v>0</v>
      </c>
      <c r="AS54">
        <f t="shared" si="17"/>
        <v>897783.66</v>
      </c>
      <c r="AT54">
        <f t="shared" si="29"/>
        <v>103350</v>
      </c>
      <c r="AU54">
        <f t="shared" si="18"/>
        <v>0</v>
      </c>
      <c r="AV54">
        <f t="shared" si="19"/>
        <v>103350</v>
      </c>
      <c r="AW54">
        <f t="shared" si="20"/>
        <v>103764.52</v>
      </c>
      <c r="AX54">
        <f t="shared" si="21"/>
        <v>0</v>
      </c>
      <c r="AY54">
        <f t="shared" si="22"/>
        <v>103764.52</v>
      </c>
      <c r="AZ54">
        <f>data_fy13_base!AA47</f>
        <v>1846.24</v>
      </c>
      <c r="BA54">
        <f t="shared" si="23"/>
        <v>42038.879999999997</v>
      </c>
      <c r="BB54">
        <f t="shared" si="24"/>
        <v>0</v>
      </c>
      <c r="BC54">
        <f t="shared" si="25"/>
        <v>42038.879999999997</v>
      </c>
      <c r="BD54">
        <f t="shared" si="26"/>
        <v>5354.1</v>
      </c>
      <c r="BE54">
        <f t="shared" si="27"/>
        <v>0</v>
      </c>
      <c r="BF54">
        <f t="shared" si="28"/>
        <v>5354.1</v>
      </c>
    </row>
    <row r="55" spans="1:58" x14ac:dyDescent="0.2">
      <c r="A55">
        <f>data_fy13_base!A48</f>
        <v>1044</v>
      </c>
      <c r="B55" t="str">
        <f>data_fy13_base!B48</f>
        <v>Cedar Falls</v>
      </c>
      <c r="C55">
        <f>data_fy13_base!C48</f>
        <v>1044</v>
      </c>
      <c r="D55">
        <f>data_fy13_base!D48</f>
        <v>7</v>
      </c>
      <c r="E55">
        <f>data_fy13_base!F48</f>
        <v>5112.17</v>
      </c>
      <c r="F55">
        <f>data_fy13_base!G48</f>
        <v>5280</v>
      </c>
      <c r="G55">
        <f>data_fy13_base!H48</f>
        <v>5400.01</v>
      </c>
      <c r="H55">
        <f>data_fy13_base!I48</f>
        <v>517.16999999999996</v>
      </c>
      <c r="I55">
        <f>data_fy13_base!J48</f>
        <v>58.57</v>
      </c>
      <c r="J55">
        <f>data_fy13_base!K48</f>
        <v>63.8</v>
      </c>
      <c r="K55">
        <f>data_fy13_base!L48</f>
        <v>27.07</v>
      </c>
      <c r="L55">
        <f>data_fy13_base!M48</f>
        <v>3.16</v>
      </c>
      <c r="M55">
        <f>data_fy13_base!N48</f>
        <v>4781.3999999999996</v>
      </c>
      <c r="N55">
        <f>data_fy13_base!O48</f>
        <v>505.91</v>
      </c>
      <c r="O55">
        <f>data_fy13_base!P48</f>
        <v>60.41</v>
      </c>
      <c r="P55">
        <f>data_fy13_base!Q48</f>
        <v>59.64</v>
      </c>
      <c r="Q55">
        <f>data_fy13_base!W48</f>
        <v>34.51</v>
      </c>
      <c r="R55">
        <f>data_fy13_base!Y48</f>
        <v>3.96</v>
      </c>
      <c r="S55">
        <f>data_fy13_base!S48</f>
        <v>2418958</v>
      </c>
      <c r="T55">
        <f>data_fy13_base!T48</f>
        <v>288844</v>
      </c>
      <c r="U55">
        <f>data_fy13_base!U48</f>
        <v>285163</v>
      </c>
      <c r="V55">
        <f>data_fy13_base!V48</f>
        <v>185274</v>
      </c>
      <c r="W55">
        <f>data_fy13_base!X48</f>
        <v>21260</v>
      </c>
      <c r="Y55">
        <f>data_fy13_base!E48</f>
        <v>4862.3999999999996</v>
      </c>
      <c r="Z55">
        <f t="shared" si="0"/>
        <v>2560539.84</v>
      </c>
      <c r="AA55">
        <f t="shared" si="1"/>
        <v>0</v>
      </c>
      <c r="AB55">
        <f t="shared" si="2"/>
        <v>2560539.84</v>
      </c>
      <c r="AC55">
        <f t="shared" si="3"/>
        <v>305115.59999999998</v>
      </c>
      <c r="AD55">
        <f t="shared" si="4"/>
        <v>0</v>
      </c>
      <c r="AE55">
        <f t="shared" si="5"/>
        <v>305115.59999999998</v>
      </c>
      <c r="AF55">
        <f t="shared" si="6"/>
        <v>302392.65999999997</v>
      </c>
      <c r="AG55">
        <f t="shared" si="7"/>
        <v>0</v>
      </c>
      <c r="AH55">
        <f t="shared" si="8"/>
        <v>302392.65999999997</v>
      </c>
      <c r="AI55">
        <f>data_fy13_base!Z48</f>
        <v>5458.16</v>
      </c>
      <c r="AJ55">
        <f t="shared" si="9"/>
        <v>194255.91</v>
      </c>
      <c r="AK55">
        <f t="shared" si="10"/>
        <v>0</v>
      </c>
      <c r="AL55">
        <f t="shared" si="11"/>
        <v>194255.91</v>
      </c>
      <c r="AM55">
        <f t="shared" si="12"/>
        <v>22323.87</v>
      </c>
      <c r="AN55">
        <f t="shared" si="13"/>
        <v>0</v>
      </c>
      <c r="AO55">
        <f t="shared" si="14"/>
        <v>22323.87</v>
      </c>
      <c r="AQ55">
        <f t="shared" si="15"/>
        <v>2802031.5</v>
      </c>
      <c r="AR55">
        <f t="shared" si="16"/>
        <v>0</v>
      </c>
      <c r="AS55">
        <f t="shared" si="17"/>
        <v>2802031.5</v>
      </c>
      <c r="AT55">
        <f t="shared" si="29"/>
        <v>333262.36</v>
      </c>
      <c r="AU55">
        <f t="shared" si="18"/>
        <v>0</v>
      </c>
      <c r="AV55">
        <f t="shared" si="19"/>
        <v>333262.36</v>
      </c>
      <c r="AW55">
        <f t="shared" si="20"/>
        <v>331473.09999999998</v>
      </c>
      <c r="AX55">
        <f t="shared" si="21"/>
        <v>0</v>
      </c>
      <c r="AY55">
        <f t="shared" si="22"/>
        <v>331473.09999999998</v>
      </c>
      <c r="AZ55">
        <f>data_fy13_base!AA48</f>
        <v>5713.88</v>
      </c>
      <c r="BA55">
        <f t="shared" si="23"/>
        <v>209813.67</v>
      </c>
      <c r="BB55">
        <f t="shared" si="24"/>
        <v>0</v>
      </c>
      <c r="BC55">
        <f t="shared" si="25"/>
        <v>209813.67</v>
      </c>
      <c r="BD55">
        <f t="shared" si="26"/>
        <v>24112.57</v>
      </c>
      <c r="BE55">
        <f t="shared" si="27"/>
        <v>0</v>
      </c>
      <c r="BF55">
        <f t="shared" si="28"/>
        <v>24112.57</v>
      </c>
    </row>
    <row r="56" spans="1:58" x14ac:dyDescent="0.2">
      <c r="A56">
        <f>data_fy13_base!A49</f>
        <v>1053</v>
      </c>
      <c r="B56" t="str">
        <f>data_fy13_base!B49</f>
        <v>Cedar Rapids</v>
      </c>
      <c r="C56">
        <f>data_fy13_base!C49</f>
        <v>1053</v>
      </c>
      <c r="D56">
        <f>data_fy13_base!D49</f>
        <v>10</v>
      </c>
      <c r="E56">
        <f>data_fy13_base!F49</f>
        <v>16805.04</v>
      </c>
      <c r="F56">
        <f>data_fy13_base!G49</f>
        <v>16972.7</v>
      </c>
      <c r="G56">
        <f>data_fy13_base!H49</f>
        <v>16947.54</v>
      </c>
      <c r="H56">
        <f>data_fy13_base!I49</f>
        <v>517.16999999999996</v>
      </c>
      <c r="I56">
        <f>data_fy13_base!J49</f>
        <v>58.57</v>
      </c>
      <c r="J56">
        <f>data_fy13_base!K49</f>
        <v>63.8</v>
      </c>
      <c r="K56">
        <f>data_fy13_base!L49</f>
        <v>27.07</v>
      </c>
      <c r="L56">
        <f>data_fy13_base!M49</f>
        <v>3.16</v>
      </c>
      <c r="M56">
        <f>data_fy13_base!N49</f>
        <v>16777.599999999999</v>
      </c>
      <c r="N56">
        <f>data_fy13_base!O49</f>
        <v>506.12</v>
      </c>
      <c r="O56">
        <f>data_fy13_base!P49</f>
        <v>60</v>
      </c>
      <c r="P56">
        <f>data_fy13_base!Q49</f>
        <v>65.489999999999995</v>
      </c>
      <c r="Q56">
        <f>data_fy13_base!W49</f>
        <v>24.33</v>
      </c>
      <c r="R56">
        <f>data_fy13_base!Y49</f>
        <v>2.83</v>
      </c>
      <c r="S56">
        <f>data_fy13_base!S49</f>
        <v>8491479</v>
      </c>
      <c r="T56">
        <f>data_fy13_base!T49</f>
        <v>1006656</v>
      </c>
      <c r="U56">
        <f>data_fy13_base!U49</f>
        <v>1098765</v>
      </c>
      <c r="V56">
        <f>data_fy13_base!V49</f>
        <v>477671</v>
      </c>
      <c r="W56">
        <f>data_fy13_base!X49</f>
        <v>55561</v>
      </c>
      <c r="Y56">
        <f>data_fy13_base!E49</f>
        <v>16651.099999999999</v>
      </c>
      <c r="Z56">
        <f t="shared" si="0"/>
        <v>8771965.9900000002</v>
      </c>
      <c r="AA56">
        <f t="shared" si="1"/>
        <v>0</v>
      </c>
      <c r="AB56">
        <f t="shared" si="2"/>
        <v>8771965.9900000002</v>
      </c>
      <c r="AC56">
        <f t="shared" si="3"/>
        <v>1038029.57</v>
      </c>
      <c r="AD56">
        <f t="shared" si="4"/>
        <v>0</v>
      </c>
      <c r="AE56">
        <f t="shared" si="5"/>
        <v>1038029.57</v>
      </c>
      <c r="AF56">
        <f t="shared" si="6"/>
        <v>1132940.8400000001</v>
      </c>
      <c r="AG56">
        <f t="shared" si="7"/>
        <v>0</v>
      </c>
      <c r="AH56">
        <f t="shared" si="8"/>
        <v>1132940.8400000001</v>
      </c>
      <c r="AI56">
        <f>data_fy13_base!Z49</f>
        <v>19422.990000000002</v>
      </c>
      <c r="AJ56">
        <f t="shared" si="9"/>
        <v>493538.18</v>
      </c>
      <c r="AK56">
        <f t="shared" si="10"/>
        <v>0</v>
      </c>
      <c r="AL56">
        <f t="shared" si="11"/>
        <v>493538.18</v>
      </c>
      <c r="AM56">
        <f t="shared" si="12"/>
        <v>57492.05</v>
      </c>
      <c r="AN56">
        <f t="shared" si="13"/>
        <v>0</v>
      </c>
      <c r="AO56">
        <f t="shared" si="14"/>
        <v>57492.05</v>
      </c>
      <c r="AQ56">
        <f t="shared" si="15"/>
        <v>9214539.5299999993</v>
      </c>
      <c r="AR56">
        <f t="shared" si="16"/>
        <v>0</v>
      </c>
      <c r="AS56">
        <f t="shared" si="17"/>
        <v>9214539.5299999993</v>
      </c>
      <c r="AT56">
        <f t="shared" si="29"/>
        <v>1088630.49</v>
      </c>
      <c r="AU56">
        <f t="shared" si="18"/>
        <v>0</v>
      </c>
      <c r="AV56">
        <f t="shared" si="19"/>
        <v>1088630.49</v>
      </c>
      <c r="AW56">
        <f t="shared" si="20"/>
        <v>1187948.28</v>
      </c>
      <c r="AX56">
        <f t="shared" si="21"/>
        <v>0</v>
      </c>
      <c r="AY56">
        <f t="shared" si="22"/>
        <v>1187948.28</v>
      </c>
      <c r="AZ56">
        <f>data_fy13_base!AA49</f>
        <v>19604.650000000001</v>
      </c>
      <c r="BA56">
        <f t="shared" si="23"/>
        <v>520307.41</v>
      </c>
      <c r="BB56">
        <f t="shared" si="24"/>
        <v>0</v>
      </c>
      <c r="BC56">
        <f t="shared" si="25"/>
        <v>520307.41</v>
      </c>
      <c r="BD56">
        <f t="shared" si="26"/>
        <v>60578.37</v>
      </c>
      <c r="BE56">
        <f t="shared" si="27"/>
        <v>0</v>
      </c>
      <c r="BF56">
        <f t="shared" si="28"/>
        <v>60578.37</v>
      </c>
    </row>
    <row r="57" spans="1:58" x14ac:dyDescent="0.2">
      <c r="A57">
        <f>data_fy13_base!A50</f>
        <v>1062</v>
      </c>
      <c r="B57" t="str">
        <f>data_fy13_base!B50</f>
        <v>Center Point-Urbana</v>
      </c>
      <c r="C57">
        <f>data_fy13_base!C50</f>
        <v>1062</v>
      </c>
      <c r="D57">
        <f>data_fy13_base!D50</f>
        <v>10</v>
      </c>
      <c r="E57">
        <f>data_fy13_base!F50</f>
        <v>1333.45</v>
      </c>
      <c r="F57">
        <f>data_fy13_base!G50</f>
        <v>1342.56</v>
      </c>
      <c r="G57">
        <f>data_fy13_base!H50</f>
        <v>1352.74</v>
      </c>
      <c r="H57">
        <f>data_fy13_base!I50</f>
        <v>517.16999999999996</v>
      </c>
      <c r="I57">
        <f>data_fy13_base!J50</f>
        <v>58.57</v>
      </c>
      <c r="J57">
        <f>data_fy13_base!K50</f>
        <v>63.8</v>
      </c>
      <c r="K57">
        <f>data_fy13_base!L50</f>
        <v>27.07</v>
      </c>
      <c r="L57">
        <f>data_fy13_base!M50</f>
        <v>3.16</v>
      </c>
      <c r="M57">
        <f>data_fy13_base!N50</f>
        <v>1310.8</v>
      </c>
      <c r="N57">
        <f>data_fy13_base!O50</f>
        <v>511.77</v>
      </c>
      <c r="O57">
        <f>data_fy13_base!P50</f>
        <v>56.63</v>
      </c>
      <c r="P57">
        <f>data_fy13_base!Q50</f>
        <v>57.98</v>
      </c>
      <c r="Q57">
        <f>data_fy13_base!W50</f>
        <v>24.33</v>
      </c>
      <c r="R57">
        <f>data_fy13_base!Y50</f>
        <v>2.83</v>
      </c>
      <c r="S57">
        <f>data_fy13_base!S50</f>
        <v>670828</v>
      </c>
      <c r="T57">
        <f>data_fy13_base!T50</f>
        <v>74231</v>
      </c>
      <c r="U57">
        <f>data_fy13_base!U50</f>
        <v>76000</v>
      </c>
      <c r="V57">
        <f>data_fy13_base!V50</f>
        <v>34641</v>
      </c>
      <c r="W57">
        <f>data_fy13_base!X50</f>
        <v>4029</v>
      </c>
      <c r="Y57">
        <f>data_fy13_base!E50</f>
        <v>1317.6</v>
      </c>
      <c r="Z57">
        <f t="shared" si="0"/>
        <v>701569.3</v>
      </c>
      <c r="AA57">
        <f t="shared" si="1"/>
        <v>0</v>
      </c>
      <c r="AB57">
        <f t="shared" si="2"/>
        <v>701569.3</v>
      </c>
      <c r="AC57">
        <f t="shared" si="3"/>
        <v>77698.87</v>
      </c>
      <c r="AD57">
        <f t="shared" si="4"/>
        <v>0</v>
      </c>
      <c r="AE57">
        <f t="shared" si="5"/>
        <v>77698.87</v>
      </c>
      <c r="AF57">
        <f t="shared" si="6"/>
        <v>79754.33</v>
      </c>
      <c r="AG57">
        <f t="shared" si="7"/>
        <v>0</v>
      </c>
      <c r="AH57">
        <f t="shared" si="8"/>
        <v>79754.33</v>
      </c>
      <c r="AI57">
        <f>data_fy13_base!Z50</f>
        <v>1423.92</v>
      </c>
      <c r="AJ57">
        <f t="shared" si="9"/>
        <v>36181.81</v>
      </c>
      <c r="AK57">
        <f t="shared" si="10"/>
        <v>0</v>
      </c>
      <c r="AL57">
        <f t="shared" si="11"/>
        <v>36181.81</v>
      </c>
      <c r="AM57">
        <f t="shared" si="12"/>
        <v>4214.8</v>
      </c>
      <c r="AN57">
        <f t="shared" si="13"/>
        <v>0</v>
      </c>
      <c r="AO57">
        <f t="shared" si="14"/>
        <v>4214.8</v>
      </c>
      <c r="AQ57">
        <f t="shared" si="15"/>
        <v>738691.3</v>
      </c>
      <c r="AR57">
        <f t="shared" si="16"/>
        <v>0</v>
      </c>
      <c r="AS57">
        <f t="shared" si="17"/>
        <v>738691.3</v>
      </c>
      <c r="AT57">
        <f t="shared" si="29"/>
        <v>81887.16</v>
      </c>
      <c r="AU57">
        <f t="shared" si="18"/>
        <v>0</v>
      </c>
      <c r="AV57">
        <f t="shared" si="19"/>
        <v>81887.16</v>
      </c>
      <c r="AW57">
        <f t="shared" si="20"/>
        <v>84247.37</v>
      </c>
      <c r="AX57">
        <f t="shared" si="21"/>
        <v>0</v>
      </c>
      <c r="AY57">
        <f t="shared" si="22"/>
        <v>84247.37</v>
      </c>
      <c r="AZ57">
        <f>data_fy13_base!AA50</f>
        <v>1440.83</v>
      </c>
      <c r="BA57">
        <f t="shared" si="23"/>
        <v>38239.629999999997</v>
      </c>
      <c r="BB57">
        <f t="shared" si="24"/>
        <v>0</v>
      </c>
      <c r="BC57">
        <f t="shared" si="25"/>
        <v>38239.629999999997</v>
      </c>
      <c r="BD57">
        <f t="shared" si="26"/>
        <v>4452.16</v>
      </c>
      <c r="BE57">
        <f t="shared" si="27"/>
        <v>0</v>
      </c>
      <c r="BF57">
        <f t="shared" si="28"/>
        <v>4452.16</v>
      </c>
    </row>
    <row r="58" spans="1:58" x14ac:dyDescent="0.2">
      <c r="A58">
        <f>data_fy13_base!A51</f>
        <v>1071</v>
      </c>
      <c r="B58" t="str">
        <f>data_fy13_base!B51</f>
        <v>Centerville</v>
      </c>
      <c r="C58">
        <f>data_fy13_base!C51</f>
        <v>1071</v>
      </c>
      <c r="D58">
        <f>data_fy13_base!D51</f>
        <v>15</v>
      </c>
      <c r="E58">
        <f>data_fy13_base!F51</f>
        <v>1355.72</v>
      </c>
      <c r="F58">
        <f>data_fy13_base!G51</f>
        <v>1343.59</v>
      </c>
      <c r="G58">
        <f>data_fy13_base!H51</f>
        <v>1319.87</v>
      </c>
      <c r="H58">
        <f>data_fy13_base!I51</f>
        <v>517.16999999999996</v>
      </c>
      <c r="I58">
        <f>data_fy13_base!J51</f>
        <v>58.57</v>
      </c>
      <c r="J58">
        <f>data_fy13_base!K51</f>
        <v>63.8</v>
      </c>
      <c r="K58">
        <f>data_fy13_base!L51</f>
        <v>27.07</v>
      </c>
      <c r="L58">
        <f>data_fy13_base!M51</f>
        <v>3.16</v>
      </c>
      <c r="M58">
        <f>data_fy13_base!N51</f>
        <v>1393</v>
      </c>
      <c r="N58">
        <f>data_fy13_base!O51</f>
        <v>517.58000000000004</v>
      </c>
      <c r="O58">
        <f>data_fy13_base!P51</f>
        <v>59.43</v>
      </c>
      <c r="P58">
        <f>data_fy13_base!Q51</f>
        <v>62.59</v>
      </c>
      <c r="Q58">
        <f>data_fy13_base!W51</f>
        <v>26.11</v>
      </c>
      <c r="R58">
        <f>data_fy13_base!Y51</f>
        <v>2.81</v>
      </c>
      <c r="S58">
        <f>data_fy13_base!S51</f>
        <v>720989</v>
      </c>
      <c r="T58">
        <f>data_fy13_base!T51</f>
        <v>82786</v>
      </c>
      <c r="U58">
        <f>data_fy13_base!U51</f>
        <v>87188</v>
      </c>
      <c r="V58">
        <f>data_fy13_base!V51</f>
        <v>40875</v>
      </c>
      <c r="W58">
        <f>data_fy13_base!X51</f>
        <v>4399</v>
      </c>
      <c r="Y58">
        <f>data_fy13_base!E51</f>
        <v>1382.9</v>
      </c>
      <c r="Z58">
        <f t="shared" si="0"/>
        <v>744373.58</v>
      </c>
      <c r="AA58">
        <f t="shared" si="1"/>
        <v>0</v>
      </c>
      <c r="AB58">
        <f t="shared" si="2"/>
        <v>744373.58</v>
      </c>
      <c r="AC58">
        <f t="shared" si="3"/>
        <v>85421.73</v>
      </c>
      <c r="AD58">
        <f t="shared" si="4"/>
        <v>0</v>
      </c>
      <c r="AE58">
        <f t="shared" si="5"/>
        <v>85421.73</v>
      </c>
      <c r="AF58">
        <f t="shared" si="6"/>
        <v>90082.11</v>
      </c>
      <c r="AG58">
        <f t="shared" si="7"/>
        <v>0</v>
      </c>
      <c r="AH58">
        <f t="shared" si="8"/>
        <v>90082.11</v>
      </c>
      <c r="AI58">
        <f>data_fy13_base!Z51</f>
        <v>1543.01</v>
      </c>
      <c r="AJ58">
        <f t="shared" si="9"/>
        <v>41954.44</v>
      </c>
      <c r="AK58">
        <f t="shared" si="10"/>
        <v>0</v>
      </c>
      <c r="AL58">
        <f t="shared" si="11"/>
        <v>41954.44</v>
      </c>
      <c r="AM58">
        <f t="shared" si="12"/>
        <v>4536.45</v>
      </c>
      <c r="AN58">
        <f t="shared" si="13"/>
        <v>0</v>
      </c>
      <c r="AO58">
        <f t="shared" si="14"/>
        <v>4536.45</v>
      </c>
      <c r="AQ58">
        <f t="shared" si="15"/>
        <v>758904.94</v>
      </c>
      <c r="AR58">
        <f t="shared" si="16"/>
        <v>0</v>
      </c>
      <c r="AS58">
        <f t="shared" si="17"/>
        <v>758904.94</v>
      </c>
      <c r="AT58">
        <f t="shared" si="29"/>
        <v>87050.78</v>
      </c>
      <c r="AU58">
        <f t="shared" si="18"/>
        <v>0</v>
      </c>
      <c r="AV58">
        <f t="shared" si="19"/>
        <v>87050.78</v>
      </c>
      <c r="AW58">
        <f t="shared" si="20"/>
        <v>91904.26</v>
      </c>
      <c r="AX58">
        <f t="shared" si="21"/>
        <v>0</v>
      </c>
      <c r="AY58">
        <f t="shared" si="22"/>
        <v>91904.26</v>
      </c>
      <c r="AZ58">
        <f>data_fy13_base!AA51</f>
        <v>1517.42</v>
      </c>
      <c r="BA58">
        <f t="shared" si="23"/>
        <v>42973.33</v>
      </c>
      <c r="BB58">
        <f t="shared" si="24"/>
        <v>0</v>
      </c>
      <c r="BC58">
        <f t="shared" si="25"/>
        <v>42973.33</v>
      </c>
      <c r="BD58">
        <f t="shared" si="26"/>
        <v>4658.4799999999996</v>
      </c>
      <c r="BE58">
        <f t="shared" si="27"/>
        <v>0</v>
      </c>
      <c r="BF58">
        <f t="shared" si="28"/>
        <v>4658.4799999999996</v>
      </c>
    </row>
    <row r="59" spans="1:58" x14ac:dyDescent="0.2">
      <c r="A59">
        <f>data_fy13_base!A52</f>
        <v>1080</v>
      </c>
      <c r="B59" t="str">
        <f>data_fy13_base!B52</f>
        <v>Central</v>
      </c>
      <c r="C59">
        <f>data_fy13_base!C52</f>
        <v>1080</v>
      </c>
      <c r="D59">
        <f>data_fy13_base!D52</f>
        <v>1</v>
      </c>
      <c r="E59">
        <f>data_fy13_base!F52</f>
        <v>456.82</v>
      </c>
      <c r="F59">
        <f>data_fy13_base!G52</f>
        <v>451.15</v>
      </c>
      <c r="G59">
        <f>data_fy13_base!H52</f>
        <v>438.14</v>
      </c>
      <c r="H59">
        <f>data_fy13_base!I52</f>
        <v>517.16999999999996</v>
      </c>
      <c r="I59">
        <f>data_fy13_base!J52</f>
        <v>58.57</v>
      </c>
      <c r="J59">
        <f>data_fy13_base!K52</f>
        <v>63.8</v>
      </c>
      <c r="K59">
        <f>data_fy13_base!L52</f>
        <v>27.07</v>
      </c>
      <c r="L59">
        <f>data_fy13_base!M52</f>
        <v>3.16</v>
      </c>
      <c r="M59">
        <f>data_fy13_base!N52</f>
        <v>478.7</v>
      </c>
      <c r="N59">
        <f>data_fy13_base!O52</f>
        <v>532.87</v>
      </c>
      <c r="O59">
        <f>data_fy13_base!P52</f>
        <v>54.55</v>
      </c>
      <c r="P59">
        <f>data_fy13_base!Q52</f>
        <v>53.12</v>
      </c>
      <c r="Q59">
        <f>data_fy13_base!W52</f>
        <v>27.28</v>
      </c>
      <c r="R59">
        <f>data_fy13_base!Y52</f>
        <v>2.9</v>
      </c>
      <c r="S59">
        <f>data_fy13_base!S52</f>
        <v>255085</v>
      </c>
      <c r="T59">
        <f>data_fy13_base!T52</f>
        <v>26113</v>
      </c>
      <c r="U59">
        <f>data_fy13_base!U52</f>
        <v>25429</v>
      </c>
      <c r="V59">
        <f>data_fy13_base!V52</f>
        <v>15009</v>
      </c>
      <c r="W59">
        <f>data_fy13_base!X52</f>
        <v>1596</v>
      </c>
      <c r="Y59">
        <f>data_fy13_base!E52</f>
        <v>472.1</v>
      </c>
      <c r="Z59">
        <f t="shared" si="0"/>
        <v>261335.67999999999</v>
      </c>
      <c r="AA59">
        <f t="shared" si="1"/>
        <v>0</v>
      </c>
      <c r="AB59">
        <f t="shared" si="2"/>
        <v>261335.67999999999</v>
      </c>
      <c r="AC59">
        <f t="shared" si="3"/>
        <v>26857.77</v>
      </c>
      <c r="AD59">
        <f t="shared" si="4"/>
        <v>0</v>
      </c>
      <c r="AE59">
        <f t="shared" si="5"/>
        <v>26857.77</v>
      </c>
      <c r="AF59">
        <f t="shared" si="6"/>
        <v>26281.81</v>
      </c>
      <c r="AG59">
        <f t="shared" si="7"/>
        <v>0</v>
      </c>
      <c r="AH59">
        <f t="shared" si="8"/>
        <v>26281.81</v>
      </c>
      <c r="AI59">
        <f>data_fy13_base!Z52</f>
        <v>544.04999999999995</v>
      </c>
      <c r="AJ59">
        <f t="shared" si="9"/>
        <v>15429.26</v>
      </c>
      <c r="AK59">
        <f t="shared" si="10"/>
        <v>0</v>
      </c>
      <c r="AL59">
        <f t="shared" si="11"/>
        <v>15429.26</v>
      </c>
      <c r="AM59">
        <f t="shared" si="12"/>
        <v>1648.47</v>
      </c>
      <c r="AN59">
        <f t="shared" si="13"/>
        <v>0</v>
      </c>
      <c r="AO59">
        <f t="shared" si="14"/>
        <v>1648.47</v>
      </c>
      <c r="AQ59">
        <f t="shared" si="15"/>
        <v>262703.48</v>
      </c>
      <c r="AR59">
        <f t="shared" si="16"/>
        <v>0</v>
      </c>
      <c r="AS59">
        <f t="shared" si="17"/>
        <v>262703.48</v>
      </c>
      <c r="AT59">
        <f t="shared" si="29"/>
        <v>27103.13</v>
      </c>
      <c r="AU59">
        <f t="shared" si="18"/>
        <v>0</v>
      </c>
      <c r="AV59">
        <f t="shared" si="19"/>
        <v>27103.13</v>
      </c>
      <c r="AW59">
        <f t="shared" si="20"/>
        <v>26641.74</v>
      </c>
      <c r="AX59">
        <f t="shared" si="21"/>
        <v>0</v>
      </c>
      <c r="AY59">
        <f t="shared" si="22"/>
        <v>26641.74</v>
      </c>
      <c r="AZ59">
        <f>data_fy13_base!AA52</f>
        <v>529.48</v>
      </c>
      <c r="BA59">
        <f t="shared" si="23"/>
        <v>15614.37</v>
      </c>
      <c r="BB59">
        <f t="shared" si="24"/>
        <v>0</v>
      </c>
      <c r="BC59">
        <f t="shared" si="25"/>
        <v>15614.37</v>
      </c>
      <c r="BD59">
        <f t="shared" si="26"/>
        <v>1673.16</v>
      </c>
      <c r="BE59">
        <f t="shared" si="27"/>
        <v>0</v>
      </c>
      <c r="BF59">
        <f t="shared" si="28"/>
        <v>1673.16</v>
      </c>
    </row>
    <row r="60" spans="1:58" x14ac:dyDescent="0.2">
      <c r="A60">
        <f>data_fy13_base!A53</f>
        <v>1089</v>
      </c>
      <c r="B60" t="str">
        <f>data_fy13_base!B53</f>
        <v>Central City</v>
      </c>
      <c r="C60">
        <f>data_fy13_base!C53</f>
        <v>1089</v>
      </c>
      <c r="D60">
        <f>data_fy13_base!D53</f>
        <v>10</v>
      </c>
      <c r="E60">
        <f>data_fy13_base!F53</f>
        <v>479.84</v>
      </c>
      <c r="F60">
        <f>data_fy13_base!G53</f>
        <v>487.74</v>
      </c>
      <c r="G60">
        <f>data_fy13_base!H53</f>
        <v>484.17</v>
      </c>
      <c r="H60">
        <f>data_fy13_base!I53</f>
        <v>517.16999999999996</v>
      </c>
      <c r="I60">
        <f>data_fy13_base!J53</f>
        <v>58.57</v>
      </c>
      <c r="J60">
        <f>data_fy13_base!K53</f>
        <v>63.8</v>
      </c>
      <c r="K60">
        <f>data_fy13_base!L53</f>
        <v>27.07</v>
      </c>
      <c r="L60">
        <f>data_fy13_base!M53</f>
        <v>3.16</v>
      </c>
      <c r="M60">
        <f>data_fy13_base!N53</f>
        <v>480.4</v>
      </c>
      <c r="N60">
        <f>data_fy13_base!O53</f>
        <v>561.9</v>
      </c>
      <c r="O60">
        <f>data_fy13_base!P53</f>
        <v>54.11</v>
      </c>
      <c r="P60">
        <f>data_fy13_base!Q53</f>
        <v>62.11</v>
      </c>
      <c r="Q60">
        <f>data_fy13_base!W53</f>
        <v>24.33</v>
      </c>
      <c r="R60">
        <f>data_fy13_base!Y53</f>
        <v>2.83</v>
      </c>
      <c r="S60">
        <f>data_fy13_base!S53</f>
        <v>269937</v>
      </c>
      <c r="T60">
        <f>data_fy13_base!T53</f>
        <v>25994</v>
      </c>
      <c r="U60">
        <f>data_fy13_base!U53</f>
        <v>29838</v>
      </c>
      <c r="V60">
        <f>data_fy13_base!V53</f>
        <v>12787</v>
      </c>
      <c r="W60">
        <f>data_fy13_base!X53</f>
        <v>1487</v>
      </c>
      <c r="Y60">
        <f>data_fy13_base!E53</f>
        <v>489.5</v>
      </c>
      <c r="Z60">
        <f t="shared" si="0"/>
        <v>285177.81</v>
      </c>
      <c r="AA60">
        <f t="shared" si="1"/>
        <v>0</v>
      </c>
      <c r="AB60">
        <f t="shared" si="2"/>
        <v>285177.81</v>
      </c>
      <c r="AC60">
        <f t="shared" si="3"/>
        <v>27632.28</v>
      </c>
      <c r="AD60">
        <f t="shared" si="4"/>
        <v>0</v>
      </c>
      <c r="AE60">
        <f t="shared" si="5"/>
        <v>27632.28</v>
      </c>
      <c r="AF60">
        <f t="shared" si="6"/>
        <v>31651.07</v>
      </c>
      <c r="AG60">
        <f t="shared" si="7"/>
        <v>0</v>
      </c>
      <c r="AH60">
        <f t="shared" si="8"/>
        <v>31651.07</v>
      </c>
      <c r="AI60">
        <f>data_fy13_base!Z53</f>
        <v>529.94000000000005</v>
      </c>
      <c r="AJ60">
        <f t="shared" si="9"/>
        <v>13465.78</v>
      </c>
      <c r="AK60">
        <f t="shared" si="10"/>
        <v>0</v>
      </c>
      <c r="AL60">
        <f t="shared" si="11"/>
        <v>13465.78</v>
      </c>
      <c r="AM60">
        <f t="shared" si="12"/>
        <v>1568.62</v>
      </c>
      <c r="AN60">
        <f t="shared" si="13"/>
        <v>0</v>
      </c>
      <c r="AO60">
        <f t="shared" si="14"/>
        <v>1568.62</v>
      </c>
      <c r="AQ60">
        <f t="shared" si="15"/>
        <v>289871.34000000003</v>
      </c>
      <c r="AR60">
        <f t="shared" si="16"/>
        <v>0</v>
      </c>
      <c r="AS60">
        <f t="shared" si="17"/>
        <v>289871.34000000003</v>
      </c>
      <c r="AT60">
        <f t="shared" si="29"/>
        <v>28257.78</v>
      </c>
      <c r="AU60">
        <f t="shared" si="18"/>
        <v>0</v>
      </c>
      <c r="AV60">
        <f t="shared" si="19"/>
        <v>28257.78</v>
      </c>
      <c r="AW60">
        <f t="shared" si="20"/>
        <v>32298.03</v>
      </c>
      <c r="AX60">
        <f t="shared" si="21"/>
        <v>0</v>
      </c>
      <c r="AY60">
        <f t="shared" si="22"/>
        <v>32298.03</v>
      </c>
      <c r="AZ60">
        <f>data_fy13_base!AA53</f>
        <v>520.67999999999995</v>
      </c>
      <c r="BA60">
        <f t="shared" si="23"/>
        <v>13818.85</v>
      </c>
      <c r="BB60">
        <f t="shared" si="24"/>
        <v>0</v>
      </c>
      <c r="BC60">
        <f t="shared" si="25"/>
        <v>13818.85</v>
      </c>
      <c r="BD60">
        <f t="shared" si="26"/>
        <v>1608.9</v>
      </c>
      <c r="BE60">
        <f t="shared" si="27"/>
        <v>0</v>
      </c>
      <c r="BF60">
        <f t="shared" si="28"/>
        <v>1608.9</v>
      </c>
    </row>
    <row r="61" spans="1:58" x14ac:dyDescent="0.2">
      <c r="A61">
        <f>data_fy13_base!A54</f>
        <v>1082</v>
      </c>
      <c r="B61" t="str">
        <f>data_fy13_base!B54</f>
        <v>Central Clinton</v>
      </c>
      <c r="C61">
        <f>data_fy13_base!C54</f>
        <v>1082</v>
      </c>
      <c r="D61">
        <f>data_fy13_base!D54</f>
        <v>9</v>
      </c>
      <c r="E61">
        <f>data_fy13_base!F54</f>
        <v>1540.88</v>
      </c>
      <c r="F61">
        <f>data_fy13_base!G54</f>
        <v>1526.43</v>
      </c>
      <c r="G61">
        <f>data_fy13_base!H54</f>
        <v>1533.03</v>
      </c>
      <c r="H61">
        <f>data_fy13_base!I54</f>
        <v>517.16999999999996</v>
      </c>
      <c r="I61">
        <f>data_fy13_base!J54</f>
        <v>58.57</v>
      </c>
      <c r="J61">
        <f>data_fy13_base!K54</f>
        <v>63.8</v>
      </c>
      <c r="K61">
        <f>data_fy13_base!L54</f>
        <v>27.07</v>
      </c>
      <c r="L61">
        <f>data_fy13_base!M54</f>
        <v>3.16</v>
      </c>
      <c r="M61">
        <f>data_fy13_base!N54</f>
        <v>1524.3</v>
      </c>
      <c r="N61">
        <f>data_fy13_base!O54</f>
        <v>531.96</v>
      </c>
      <c r="O61">
        <f>data_fy13_base!P54</f>
        <v>57.31</v>
      </c>
      <c r="P61">
        <f>data_fy13_base!Q54</f>
        <v>53.13</v>
      </c>
      <c r="Q61">
        <f>data_fy13_base!W54</f>
        <v>23.58</v>
      </c>
      <c r="R61">
        <f>data_fy13_base!Y54</f>
        <v>2.77</v>
      </c>
      <c r="S61">
        <f>data_fy13_base!S54</f>
        <v>810867</v>
      </c>
      <c r="T61">
        <f>data_fy13_base!T54</f>
        <v>87358</v>
      </c>
      <c r="U61">
        <f>data_fy13_base!U54</f>
        <v>80986</v>
      </c>
      <c r="V61">
        <f>data_fy13_base!V54</f>
        <v>40130</v>
      </c>
      <c r="W61">
        <f>data_fy13_base!X54</f>
        <v>4714</v>
      </c>
      <c r="Y61">
        <f>data_fy13_base!E54</f>
        <v>1487.6</v>
      </c>
      <c r="Z61">
        <f t="shared" si="0"/>
        <v>822122.14</v>
      </c>
      <c r="AA61">
        <f t="shared" si="1"/>
        <v>0</v>
      </c>
      <c r="AB61">
        <f t="shared" si="2"/>
        <v>822122.14</v>
      </c>
      <c r="AC61">
        <f t="shared" si="3"/>
        <v>88735.34</v>
      </c>
      <c r="AD61">
        <f t="shared" si="4"/>
        <v>0</v>
      </c>
      <c r="AE61">
        <f t="shared" si="5"/>
        <v>88735.34</v>
      </c>
      <c r="AF61">
        <f t="shared" si="6"/>
        <v>82829.570000000007</v>
      </c>
      <c r="AG61">
        <f t="shared" si="7"/>
        <v>0</v>
      </c>
      <c r="AH61">
        <f t="shared" si="8"/>
        <v>82829.570000000007</v>
      </c>
      <c r="AI61">
        <f>data_fy13_base!Z54</f>
        <v>1645.88</v>
      </c>
      <c r="AJ61">
        <f t="shared" si="9"/>
        <v>40587.4</v>
      </c>
      <c r="AK61">
        <f t="shared" si="10"/>
        <v>0</v>
      </c>
      <c r="AL61">
        <f t="shared" si="11"/>
        <v>40587.4</v>
      </c>
      <c r="AM61">
        <f t="shared" si="12"/>
        <v>4773.05</v>
      </c>
      <c r="AN61">
        <f t="shared" si="13"/>
        <v>0</v>
      </c>
      <c r="AO61">
        <f t="shared" si="14"/>
        <v>4773.05</v>
      </c>
      <c r="AQ61">
        <f t="shared" si="15"/>
        <v>884711.66</v>
      </c>
      <c r="AR61">
        <f t="shared" si="16"/>
        <v>0</v>
      </c>
      <c r="AS61">
        <f t="shared" si="17"/>
        <v>884711.66</v>
      </c>
      <c r="AT61">
        <f t="shared" si="29"/>
        <v>95673.24</v>
      </c>
      <c r="AU61">
        <f t="shared" si="18"/>
        <v>0</v>
      </c>
      <c r="AV61">
        <f t="shared" si="19"/>
        <v>95673.24</v>
      </c>
      <c r="AW61">
        <f t="shared" si="20"/>
        <v>89879.53</v>
      </c>
      <c r="AX61">
        <f t="shared" si="21"/>
        <v>0</v>
      </c>
      <c r="AY61">
        <f t="shared" si="22"/>
        <v>89879.53</v>
      </c>
      <c r="AZ61">
        <f>data_fy13_base!AA54</f>
        <v>1700.75</v>
      </c>
      <c r="BA61">
        <f t="shared" si="23"/>
        <v>43862.34</v>
      </c>
      <c r="BB61">
        <f t="shared" si="24"/>
        <v>0</v>
      </c>
      <c r="BC61">
        <f t="shared" si="25"/>
        <v>43862.34</v>
      </c>
      <c r="BD61">
        <f t="shared" si="26"/>
        <v>5153.2700000000004</v>
      </c>
      <c r="BE61">
        <f t="shared" si="27"/>
        <v>0</v>
      </c>
      <c r="BF61">
        <f t="shared" si="28"/>
        <v>5153.2700000000004</v>
      </c>
    </row>
    <row r="62" spans="1:58" x14ac:dyDescent="0.2">
      <c r="A62">
        <f>data_fy13_base!A55</f>
        <v>1093</v>
      </c>
      <c r="B62" t="str">
        <f>data_fy13_base!B55</f>
        <v>Central Decatur</v>
      </c>
      <c r="C62">
        <f>data_fy13_base!C55</f>
        <v>1093</v>
      </c>
      <c r="D62">
        <f>data_fy13_base!D55</f>
        <v>13</v>
      </c>
      <c r="E62">
        <f>data_fy13_base!F55</f>
        <v>643.07000000000005</v>
      </c>
      <c r="F62">
        <f>data_fy13_base!G55</f>
        <v>650.73</v>
      </c>
      <c r="G62">
        <f>data_fy13_base!H55</f>
        <v>648.63</v>
      </c>
      <c r="H62">
        <f>data_fy13_base!I55</f>
        <v>517.16999999999996</v>
      </c>
      <c r="I62">
        <f>data_fy13_base!J55</f>
        <v>58.57</v>
      </c>
      <c r="J62">
        <f>data_fy13_base!K55</f>
        <v>63.8</v>
      </c>
      <c r="K62">
        <f>data_fy13_base!L55</f>
        <v>27.07</v>
      </c>
      <c r="L62">
        <f>data_fy13_base!M55</f>
        <v>3.16</v>
      </c>
      <c r="M62">
        <f>data_fy13_base!N55</f>
        <v>658.4</v>
      </c>
      <c r="N62">
        <f>data_fy13_base!O55</f>
        <v>541.59</v>
      </c>
      <c r="O62">
        <f>data_fy13_base!P55</f>
        <v>55.36</v>
      </c>
      <c r="P62">
        <f>data_fy13_base!Q55</f>
        <v>73.430000000000007</v>
      </c>
      <c r="Q62">
        <f>data_fy13_base!W55</f>
        <v>27.1</v>
      </c>
      <c r="R62">
        <f>data_fy13_base!Y55</f>
        <v>2.86</v>
      </c>
      <c r="S62">
        <f>data_fy13_base!S55</f>
        <v>356583</v>
      </c>
      <c r="T62">
        <f>data_fy13_base!T55</f>
        <v>36449</v>
      </c>
      <c r="U62">
        <f>data_fy13_base!U55</f>
        <v>48346</v>
      </c>
      <c r="V62">
        <f>data_fy13_base!V55</f>
        <v>20672</v>
      </c>
      <c r="W62">
        <f>data_fy13_base!X55</f>
        <v>2182</v>
      </c>
      <c r="Y62">
        <f>data_fy13_base!E55</f>
        <v>672.7</v>
      </c>
      <c r="Z62">
        <f t="shared" si="0"/>
        <v>378245.76</v>
      </c>
      <c r="AA62">
        <f t="shared" si="1"/>
        <v>0</v>
      </c>
      <c r="AB62">
        <f t="shared" si="2"/>
        <v>378245.76</v>
      </c>
      <c r="AC62">
        <f t="shared" si="3"/>
        <v>38814.79</v>
      </c>
      <c r="AD62">
        <f t="shared" si="4"/>
        <v>0</v>
      </c>
      <c r="AE62">
        <f t="shared" si="5"/>
        <v>38814.79</v>
      </c>
      <c r="AF62">
        <f t="shared" si="6"/>
        <v>51111.75</v>
      </c>
      <c r="AG62">
        <f t="shared" si="7"/>
        <v>0</v>
      </c>
      <c r="AH62">
        <f t="shared" si="8"/>
        <v>51111.75</v>
      </c>
      <c r="AI62">
        <f>data_fy13_base!Z55</f>
        <v>767.43</v>
      </c>
      <c r="AJ62">
        <f t="shared" si="9"/>
        <v>21626.18</v>
      </c>
      <c r="AK62">
        <f t="shared" si="10"/>
        <v>0</v>
      </c>
      <c r="AL62">
        <f t="shared" si="11"/>
        <v>21626.18</v>
      </c>
      <c r="AM62">
        <f t="shared" si="12"/>
        <v>2294.62</v>
      </c>
      <c r="AN62">
        <f t="shared" si="13"/>
        <v>0</v>
      </c>
      <c r="AO62">
        <f t="shared" si="14"/>
        <v>2294.62</v>
      </c>
      <c r="AQ62">
        <f t="shared" si="15"/>
        <v>375417.84</v>
      </c>
      <c r="AR62">
        <f t="shared" si="16"/>
        <v>2827.9199999999837</v>
      </c>
      <c r="AS62">
        <f t="shared" si="17"/>
        <v>378245.76</v>
      </c>
      <c r="AT62">
        <f t="shared" si="29"/>
        <v>38674.230000000003</v>
      </c>
      <c r="AU62">
        <f t="shared" si="18"/>
        <v>140.55999999999767</v>
      </c>
      <c r="AV62">
        <f t="shared" si="19"/>
        <v>38814.79</v>
      </c>
      <c r="AW62">
        <f t="shared" si="20"/>
        <v>50564.59</v>
      </c>
      <c r="AX62">
        <f t="shared" si="21"/>
        <v>547.16000000000349</v>
      </c>
      <c r="AY62">
        <f t="shared" si="22"/>
        <v>51111.75</v>
      </c>
      <c r="AZ62">
        <f>data_fy13_base!AA55</f>
        <v>738.75</v>
      </c>
      <c r="BA62">
        <f t="shared" si="23"/>
        <v>21652.76</v>
      </c>
      <c r="BB62">
        <f t="shared" si="24"/>
        <v>0</v>
      </c>
      <c r="BC62">
        <f t="shared" si="25"/>
        <v>21652.76</v>
      </c>
      <c r="BD62">
        <f t="shared" si="26"/>
        <v>2304.9</v>
      </c>
      <c r="BE62">
        <f t="shared" si="27"/>
        <v>0</v>
      </c>
      <c r="BF62">
        <f t="shared" si="28"/>
        <v>2304.9</v>
      </c>
    </row>
    <row r="63" spans="1:58" x14ac:dyDescent="0.2">
      <c r="A63">
        <f>data_fy13_base!A56</f>
        <v>1079</v>
      </c>
      <c r="B63" t="str">
        <f>data_fy13_base!B56</f>
        <v>Central Lee</v>
      </c>
      <c r="C63">
        <f>data_fy13_base!C56</f>
        <v>1079</v>
      </c>
      <c r="D63">
        <f>data_fy13_base!D56</f>
        <v>15</v>
      </c>
      <c r="E63">
        <f>data_fy13_base!F56</f>
        <v>751.83</v>
      </c>
      <c r="F63">
        <f>data_fy13_base!G56</f>
        <v>754.85</v>
      </c>
      <c r="G63">
        <f>data_fy13_base!H56</f>
        <v>754.67</v>
      </c>
      <c r="H63">
        <f>data_fy13_base!I56</f>
        <v>517.16999999999996</v>
      </c>
      <c r="I63">
        <f>data_fy13_base!J56</f>
        <v>58.57</v>
      </c>
      <c r="J63">
        <f>data_fy13_base!K56</f>
        <v>63.8</v>
      </c>
      <c r="K63">
        <f>data_fy13_base!L56</f>
        <v>27.07</v>
      </c>
      <c r="L63">
        <f>data_fy13_base!M56</f>
        <v>3.16</v>
      </c>
      <c r="M63">
        <f>data_fy13_base!N56</f>
        <v>812.6</v>
      </c>
      <c r="N63">
        <f>data_fy13_base!O56</f>
        <v>544.29999999999995</v>
      </c>
      <c r="O63">
        <f>data_fy13_base!P56</f>
        <v>70.8</v>
      </c>
      <c r="P63">
        <f>data_fy13_base!Q56</f>
        <v>58.59</v>
      </c>
      <c r="Q63">
        <f>data_fy13_base!W56</f>
        <v>26.11</v>
      </c>
      <c r="R63">
        <f>data_fy13_base!Y56</f>
        <v>2.81</v>
      </c>
      <c r="S63">
        <f>data_fy13_base!S56</f>
        <v>442298</v>
      </c>
      <c r="T63">
        <f>data_fy13_base!T56</f>
        <v>57532</v>
      </c>
      <c r="U63">
        <f>data_fy13_base!U56</f>
        <v>47610</v>
      </c>
      <c r="V63">
        <f>data_fy13_base!V56</f>
        <v>23787</v>
      </c>
      <c r="W63">
        <f>data_fy13_base!X56</f>
        <v>2560</v>
      </c>
      <c r="Y63">
        <f>data_fy13_base!E56</f>
        <v>832.6</v>
      </c>
      <c r="Z63">
        <f t="shared" si="0"/>
        <v>470410.67</v>
      </c>
      <c r="AA63">
        <f t="shared" si="1"/>
        <v>0</v>
      </c>
      <c r="AB63">
        <f t="shared" si="2"/>
        <v>470410.67</v>
      </c>
      <c r="AC63">
        <f t="shared" si="3"/>
        <v>60896.36</v>
      </c>
      <c r="AD63">
        <f t="shared" si="4"/>
        <v>0</v>
      </c>
      <c r="AE63">
        <f t="shared" si="5"/>
        <v>60896.36</v>
      </c>
      <c r="AF63">
        <f t="shared" si="6"/>
        <v>50905.16</v>
      </c>
      <c r="AG63">
        <f t="shared" si="7"/>
        <v>0</v>
      </c>
      <c r="AH63">
        <f t="shared" si="8"/>
        <v>50905.16</v>
      </c>
      <c r="AI63">
        <f>data_fy13_base!Z56</f>
        <v>928.29</v>
      </c>
      <c r="AJ63">
        <f t="shared" si="9"/>
        <v>25240.21</v>
      </c>
      <c r="AK63">
        <f t="shared" si="10"/>
        <v>0</v>
      </c>
      <c r="AL63">
        <f t="shared" si="11"/>
        <v>25240.21</v>
      </c>
      <c r="AM63">
        <f t="shared" si="12"/>
        <v>2729.17</v>
      </c>
      <c r="AN63">
        <f t="shared" si="13"/>
        <v>0</v>
      </c>
      <c r="AO63">
        <f t="shared" si="14"/>
        <v>2729.17</v>
      </c>
      <c r="AQ63">
        <f t="shared" si="15"/>
        <v>440948.3</v>
      </c>
      <c r="AR63">
        <f t="shared" si="16"/>
        <v>29462.369999999995</v>
      </c>
      <c r="AS63">
        <f t="shared" si="17"/>
        <v>470410.67</v>
      </c>
      <c r="AT63">
        <f t="shared" si="29"/>
        <v>56823.31</v>
      </c>
      <c r="AU63">
        <f t="shared" si="18"/>
        <v>4073.0500000000029</v>
      </c>
      <c r="AV63">
        <f t="shared" si="19"/>
        <v>60896.36</v>
      </c>
      <c r="AW63">
        <f t="shared" si="20"/>
        <v>47959.24</v>
      </c>
      <c r="AX63">
        <f t="shared" si="21"/>
        <v>2945.9200000000055</v>
      </c>
      <c r="AY63">
        <f t="shared" si="22"/>
        <v>50905.16</v>
      </c>
      <c r="AZ63">
        <f>data_fy13_base!AA56</f>
        <v>848.48</v>
      </c>
      <c r="BA63">
        <f t="shared" si="23"/>
        <v>24028.95</v>
      </c>
      <c r="BB63">
        <f t="shared" si="24"/>
        <v>1211.2599999999984</v>
      </c>
      <c r="BC63">
        <f t="shared" si="25"/>
        <v>25240.21</v>
      </c>
      <c r="BD63">
        <f t="shared" si="26"/>
        <v>2604.83</v>
      </c>
      <c r="BE63">
        <f t="shared" si="27"/>
        <v>124.34000000000015</v>
      </c>
      <c r="BF63">
        <f t="shared" si="28"/>
        <v>2729.17</v>
      </c>
    </row>
    <row r="64" spans="1:58" x14ac:dyDescent="0.2">
      <c r="A64">
        <f>data_fy13_base!A57</f>
        <v>1095</v>
      </c>
      <c r="B64" t="str">
        <f>data_fy13_base!B57</f>
        <v>Central Lyon</v>
      </c>
      <c r="C64">
        <f>data_fy13_base!C57</f>
        <v>1095</v>
      </c>
      <c r="D64">
        <f>data_fy13_base!D57</f>
        <v>12</v>
      </c>
      <c r="E64">
        <f>data_fy13_base!F57</f>
        <v>715.26</v>
      </c>
      <c r="F64">
        <f>data_fy13_base!G57</f>
        <v>726.31</v>
      </c>
      <c r="G64">
        <f>data_fy13_base!H57</f>
        <v>733.52</v>
      </c>
      <c r="H64">
        <f>data_fy13_base!I57</f>
        <v>517.16999999999996</v>
      </c>
      <c r="I64">
        <f>data_fy13_base!J57</f>
        <v>58.57</v>
      </c>
      <c r="J64">
        <f>data_fy13_base!K57</f>
        <v>63.8</v>
      </c>
      <c r="K64">
        <f>data_fy13_base!L57</f>
        <v>27.07</v>
      </c>
      <c r="L64">
        <f>data_fy13_base!M57</f>
        <v>3.16</v>
      </c>
      <c r="M64">
        <f>data_fy13_base!N57</f>
        <v>714.6</v>
      </c>
      <c r="N64">
        <f>data_fy13_base!O57</f>
        <v>501.28</v>
      </c>
      <c r="O64">
        <f>data_fy13_base!P57</f>
        <v>57.87</v>
      </c>
      <c r="P64">
        <f>data_fy13_base!Q57</f>
        <v>52.29</v>
      </c>
      <c r="Q64">
        <f>data_fy13_base!W57</f>
        <v>27.12</v>
      </c>
      <c r="R64">
        <f>data_fy13_base!Y57</f>
        <v>3.25</v>
      </c>
      <c r="S64">
        <f>data_fy13_base!S57</f>
        <v>358215</v>
      </c>
      <c r="T64">
        <f>data_fy13_base!T57</f>
        <v>41354</v>
      </c>
      <c r="U64">
        <f>data_fy13_base!U57</f>
        <v>37366</v>
      </c>
      <c r="V64">
        <f>data_fy13_base!V57</f>
        <v>21487</v>
      </c>
      <c r="W64">
        <f>data_fy13_base!X57</f>
        <v>2575</v>
      </c>
      <c r="Y64">
        <f>data_fy13_base!E57</f>
        <v>696.5</v>
      </c>
      <c r="Z64">
        <f t="shared" si="0"/>
        <v>363552.11</v>
      </c>
      <c r="AA64">
        <f t="shared" si="1"/>
        <v>0</v>
      </c>
      <c r="AB64">
        <f t="shared" si="2"/>
        <v>363552.11</v>
      </c>
      <c r="AC64">
        <f t="shared" si="3"/>
        <v>41936.269999999997</v>
      </c>
      <c r="AD64">
        <f t="shared" si="4"/>
        <v>0</v>
      </c>
      <c r="AE64">
        <f t="shared" si="5"/>
        <v>41936.269999999997</v>
      </c>
      <c r="AF64">
        <f t="shared" si="6"/>
        <v>38196.06</v>
      </c>
      <c r="AG64">
        <f t="shared" si="7"/>
        <v>0</v>
      </c>
      <c r="AH64">
        <f t="shared" si="8"/>
        <v>38196.06</v>
      </c>
      <c r="AI64">
        <f>data_fy13_base!Z57</f>
        <v>778.13</v>
      </c>
      <c r="AJ64">
        <f t="shared" si="9"/>
        <v>21943.27</v>
      </c>
      <c r="AK64">
        <f t="shared" si="10"/>
        <v>0</v>
      </c>
      <c r="AL64">
        <f t="shared" si="11"/>
        <v>21943.27</v>
      </c>
      <c r="AM64">
        <f t="shared" si="12"/>
        <v>2630.08</v>
      </c>
      <c r="AN64">
        <f t="shared" si="13"/>
        <v>0</v>
      </c>
      <c r="AO64">
        <f t="shared" si="14"/>
        <v>2630.08</v>
      </c>
      <c r="AQ64">
        <f t="shared" si="15"/>
        <v>388729.5</v>
      </c>
      <c r="AR64">
        <f t="shared" si="16"/>
        <v>0</v>
      </c>
      <c r="AS64">
        <f t="shared" si="17"/>
        <v>388729.5</v>
      </c>
      <c r="AT64">
        <f t="shared" si="29"/>
        <v>44811.040000000001</v>
      </c>
      <c r="AU64">
        <f t="shared" si="18"/>
        <v>0</v>
      </c>
      <c r="AV64">
        <f t="shared" si="19"/>
        <v>44811.040000000001</v>
      </c>
      <c r="AW64">
        <f t="shared" si="20"/>
        <v>41120.300000000003</v>
      </c>
      <c r="AX64">
        <f t="shared" si="21"/>
        <v>0</v>
      </c>
      <c r="AY64">
        <f t="shared" si="22"/>
        <v>41120.300000000003</v>
      </c>
      <c r="AZ64">
        <f>data_fy13_base!AA57</f>
        <v>797.71</v>
      </c>
      <c r="BA64">
        <f t="shared" si="23"/>
        <v>23396.83</v>
      </c>
      <c r="BB64">
        <f t="shared" si="24"/>
        <v>0</v>
      </c>
      <c r="BC64">
        <f t="shared" si="25"/>
        <v>23396.83</v>
      </c>
      <c r="BD64">
        <f t="shared" si="26"/>
        <v>2799.96</v>
      </c>
      <c r="BE64">
        <f t="shared" si="27"/>
        <v>0</v>
      </c>
      <c r="BF64">
        <f t="shared" si="28"/>
        <v>2799.96</v>
      </c>
    </row>
    <row r="65" spans="1:58" x14ac:dyDescent="0.2">
      <c r="A65">
        <f>data_fy13_base!A58</f>
        <v>4772</v>
      </c>
      <c r="B65" t="str">
        <f>data_fy13_base!B58</f>
        <v>Central Springs</v>
      </c>
      <c r="C65">
        <f>data_fy13_base!C58</f>
        <v>4772</v>
      </c>
      <c r="D65">
        <f>data_fy13_base!D58</f>
        <v>7</v>
      </c>
      <c r="E65">
        <f>data_fy13_base!F58</f>
        <v>843.58</v>
      </c>
      <c r="F65">
        <f>data_fy13_base!G58</f>
        <v>826.06</v>
      </c>
      <c r="G65">
        <f>data_fy13_base!H58</f>
        <v>811.25</v>
      </c>
      <c r="H65">
        <f>data_fy13_base!I58</f>
        <v>517.16999999999996</v>
      </c>
      <c r="I65">
        <f>data_fy13_base!J58</f>
        <v>58.57</v>
      </c>
      <c r="J65">
        <f>data_fy13_base!K58</f>
        <v>63.8</v>
      </c>
      <c r="K65">
        <f>data_fy13_base!L58</f>
        <v>27.07</v>
      </c>
      <c r="L65">
        <f>data_fy13_base!M58</f>
        <v>3.16</v>
      </c>
      <c r="M65">
        <f>data_fy13_base!N58</f>
        <v>865.3</v>
      </c>
      <c r="N65">
        <f>data_fy13_base!O58</f>
        <v>547.86</v>
      </c>
      <c r="O65">
        <f>data_fy13_base!P58</f>
        <v>61.43</v>
      </c>
      <c r="P65">
        <f>data_fy13_base!Q58</f>
        <v>54.93</v>
      </c>
      <c r="Q65">
        <f>data_fy13_base!W58</f>
        <v>34.51</v>
      </c>
      <c r="R65">
        <f>data_fy13_base!Y58</f>
        <v>3.96</v>
      </c>
      <c r="S65">
        <f>data_fy13_base!S58</f>
        <v>474063</v>
      </c>
      <c r="T65">
        <f>data_fy13_base!T58</f>
        <v>53155</v>
      </c>
      <c r="U65">
        <f>data_fy13_base!U58</f>
        <v>47531</v>
      </c>
      <c r="V65">
        <f>data_fy13_base!V58</f>
        <v>33998</v>
      </c>
      <c r="W65">
        <f>data_fy13_base!X58</f>
        <v>3901</v>
      </c>
      <c r="Y65">
        <f>data_fy13_base!E58</f>
        <v>865.2</v>
      </c>
      <c r="Z65">
        <f t="shared" si="0"/>
        <v>491909.46</v>
      </c>
      <c r="AA65">
        <f t="shared" si="1"/>
        <v>0</v>
      </c>
      <c r="AB65">
        <f t="shared" si="2"/>
        <v>491909.46</v>
      </c>
      <c r="AC65">
        <f t="shared" si="3"/>
        <v>55173.8</v>
      </c>
      <c r="AD65">
        <f t="shared" si="4"/>
        <v>0</v>
      </c>
      <c r="AE65">
        <f t="shared" si="5"/>
        <v>55173.8</v>
      </c>
      <c r="AF65">
        <f t="shared" si="6"/>
        <v>49731.7</v>
      </c>
      <c r="AG65">
        <f t="shared" si="7"/>
        <v>0</v>
      </c>
      <c r="AH65">
        <f t="shared" si="8"/>
        <v>49731.7</v>
      </c>
      <c r="AI65">
        <f>data_fy13_base!Z58</f>
        <v>984.36</v>
      </c>
      <c r="AJ65">
        <f t="shared" si="9"/>
        <v>35033.370000000003</v>
      </c>
      <c r="AK65">
        <f t="shared" si="10"/>
        <v>0</v>
      </c>
      <c r="AL65">
        <f t="shared" si="11"/>
        <v>35033.370000000003</v>
      </c>
      <c r="AM65">
        <f t="shared" si="12"/>
        <v>4026.03</v>
      </c>
      <c r="AN65">
        <f t="shared" si="13"/>
        <v>0</v>
      </c>
      <c r="AO65">
        <f t="shared" si="14"/>
        <v>4026.03</v>
      </c>
      <c r="AQ65">
        <f t="shared" si="15"/>
        <v>497762.81</v>
      </c>
      <c r="AR65">
        <f t="shared" si="16"/>
        <v>0</v>
      </c>
      <c r="AS65">
        <f t="shared" si="17"/>
        <v>497762.81</v>
      </c>
      <c r="AT65">
        <f t="shared" si="29"/>
        <v>55853.43</v>
      </c>
      <c r="AU65">
        <f t="shared" si="18"/>
        <v>0</v>
      </c>
      <c r="AV65">
        <f t="shared" si="19"/>
        <v>55853.43</v>
      </c>
      <c r="AW65">
        <f t="shared" si="20"/>
        <v>50724.47</v>
      </c>
      <c r="AX65">
        <f t="shared" si="21"/>
        <v>0</v>
      </c>
      <c r="AY65">
        <f t="shared" si="22"/>
        <v>50724.47</v>
      </c>
      <c r="AZ65">
        <f>data_fy13_base!AA58</f>
        <v>963.93</v>
      </c>
      <c r="BA65">
        <f t="shared" si="23"/>
        <v>35395.51</v>
      </c>
      <c r="BB65">
        <f t="shared" si="24"/>
        <v>0</v>
      </c>
      <c r="BC65">
        <f t="shared" si="25"/>
        <v>35395.51</v>
      </c>
      <c r="BD65">
        <f t="shared" si="26"/>
        <v>4067.78</v>
      </c>
      <c r="BE65">
        <f t="shared" si="27"/>
        <v>0</v>
      </c>
      <c r="BF65">
        <f t="shared" si="28"/>
        <v>4067.78</v>
      </c>
    </row>
    <row r="66" spans="1:58" x14ac:dyDescent="0.2">
      <c r="A66">
        <f>data_fy13_base!A59</f>
        <v>1107</v>
      </c>
      <c r="B66" t="str">
        <f>data_fy13_base!B59</f>
        <v>Chariton</v>
      </c>
      <c r="C66">
        <f>data_fy13_base!C59</f>
        <v>1107</v>
      </c>
      <c r="D66">
        <f>data_fy13_base!D59</f>
        <v>15</v>
      </c>
      <c r="E66">
        <f>data_fy13_base!F59</f>
        <v>1333.51</v>
      </c>
      <c r="F66">
        <f>data_fy13_base!G59</f>
        <v>1290.44</v>
      </c>
      <c r="G66">
        <f>data_fy13_base!H59</f>
        <v>1267.69</v>
      </c>
      <c r="H66">
        <f>data_fy13_base!I59</f>
        <v>517.16999999999996</v>
      </c>
      <c r="I66">
        <f>data_fy13_base!J59</f>
        <v>58.57</v>
      </c>
      <c r="J66">
        <f>data_fy13_base!K59</f>
        <v>63.8</v>
      </c>
      <c r="K66">
        <f>data_fy13_base!L59</f>
        <v>27.07</v>
      </c>
      <c r="L66">
        <f>data_fy13_base!M59</f>
        <v>3.16</v>
      </c>
      <c r="M66">
        <f>data_fy13_base!N59</f>
        <v>1380.4</v>
      </c>
      <c r="N66">
        <f>data_fy13_base!O59</f>
        <v>507.62</v>
      </c>
      <c r="O66">
        <f>data_fy13_base!P59</f>
        <v>53.87</v>
      </c>
      <c r="P66">
        <f>data_fy13_base!Q59</f>
        <v>70.95</v>
      </c>
      <c r="Q66">
        <f>data_fy13_base!W59</f>
        <v>26.11</v>
      </c>
      <c r="R66">
        <f>data_fy13_base!Y59</f>
        <v>2.81</v>
      </c>
      <c r="S66">
        <f>data_fy13_base!S59</f>
        <v>700719</v>
      </c>
      <c r="T66">
        <f>data_fy13_base!T59</f>
        <v>74362</v>
      </c>
      <c r="U66">
        <f>data_fy13_base!U59</f>
        <v>97939</v>
      </c>
      <c r="V66">
        <f>data_fy13_base!V59</f>
        <v>40951</v>
      </c>
      <c r="W66">
        <f>data_fy13_base!X59</f>
        <v>4407</v>
      </c>
      <c r="Y66">
        <f>data_fy13_base!E59</f>
        <v>1361.1</v>
      </c>
      <c r="Z66">
        <f t="shared" si="0"/>
        <v>719082.74</v>
      </c>
      <c r="AA66">
        <f t="shared" si="1"/>
        <v>0</v>
      </c>
      <c r="AB66">
        <f t="shared" si="2"/>
        <v>719082.74</v>
      </c>
      <c r="AC66">
        <f t="shared" si="3"/>
        <v>76507.429999999993</v>
      </c>
      <c r="AD66">
        <f t="shared" si="4"/>
        <v>0</v>
      </c>
      <c r="AE66">
        <f t="shared" si="5"/>
        <v>76507.429999999993</v>
      </c>
      <c r="AF66">
        <f t="shared" si="6"/>
        <v>100040.85</v>
      </c>
      <c r="AG66">
        <f t="shared" si="7"/>
        <v>0</v>
      </c>
      <c r="AH66">
        <f t="shared" si="8"/>
        <v>100040.85</v>
      </c>
      <c r="AI66">
        <f>data_fy13_base!Z59</f>
        <v>1533.65</v>
      </c>
      <c r="AJ66">
        <f t="shared" si="9"/>
        <v>41699.94</v>
      </c>
      <c r="AK66">
        <f t="shared" si="10"/>
        <v>0</v>
      </c>
      <c r="AL66">
        <f t="shared" si="11"/>
        <v>41699.94</v>
      </c>
      <c r="AM66">
        <f t="shared" si="12"/>
        <v>4508.93</v>
      </c>
      <c r="AN66">
        <f t="shared" si="13"/>
        <v>0</v>
      </c>
      <c r="AO66">
        <f t="shared" si="14"/>
        <v>4508.93</v>
      </c>
      <c r="AQ66">
        <f t="shared" si="15"/>
        <v>733190.47</v>
      </c>
      <c r="AR66">
        <f t="shared" si="16"/>
        <v>0</v>
      </c>
      <c r="AS66">
        <f t="shared" si="17"/>
        <v>733190.47</v>
      </c>
      <c r="AT66">
        <f t="shared" si="29"/>
        <v>78210.36</v>
      </c>
      <c r="AU66">
        <f t="shared" si="18"/>
        <v>0</v>
      </c>
      <c r="AV66">
        <f t="shared" si="19"/>
        <v>78210.36</v>
      </c>
      <c r="AW66">
        <f t="shared" si="20"/>
        <v>101546.79</v>
      </c>
      <c r="AX66">
        <f t="shared" si="21"/>
        <v>0</v>
      </c>
      <c r="AY66">
        <f t="shared" si="22"/>
        <v>101546.79</v>
      </c>
      <c r="AZ66">
        <f>data_fy13_base!AA59</f>
        <v>1507.79</v>
      </c>
      <c r="BA66">
        <f t="shared" si="23"/>
        <v>42700.61</v>
      </c>
      <c r="BB66">
        <f t="shared" si="24"/>
        <v>0</v>
      </c>
      <c r="BC66">
        <f t="shared" si="25"/>
        <v>42700.61</v>
      </c>
      <c r="BD66">
        <f t="shared" si="26"/>
        <v>4628.92</v>
      </c>
      <c r="BE66">
        <f t="shared" si="27"/>
        <v>0</v>
      </c>
      <c r="BF66">
        <f t="shared" si="28"/>
        <v>4628.92</v>
      </c>
    </row>
    <row r="67" spans="1:58" x14ac:dyDescent="0.2">
      <c r="A67">
        <f>data_fy13_base!A60</f>
        <v>1116</v>
      </c>
      <c r="B67" t="str">
        <f>data_fy13_base!B60</f>
        <v>Charles City</v>
      </c>
      <c r="C67">
        <f>data_fy13_base!C60</f>
        <v>1116</v>
      </c>
      <c r="D67">
        <f>data_fy13_base!D60</f>
        <v>7</v>
      </c>
      <c r="E67">
        <f>data_fy13_base!F60</f>
        <v>1544.73</v>
      </c>
      <c r="F67">
        <f>data_fy13_base!G60</f>
        <v>1496.96</v>
      </c>
      <c r="G67">
        <f>data_fy13_base!H60</f>
        <v>1489.88</v>
      </c>
      <c r="H67">
        <f>data_fy13_base!I60</f>
        <v>517.16999999999996</v>
      </c>
      <c r="I67">
        <f>data_fy13_base!J60</f>
        <v>58.57</v>
      </c>
      <c r="J67">
        <f>data_fy13_base!K60</f>
        <v>63.8</v>
      </c>
      <c r="K67">
        <f>data_fy13_base!L60</f>
        <v>27.07</v>
      </c>
      <c r="L67">
        <f>data_fy13_base!M60</f>
        <v>3.16</v>
      </c>
      <c r="M67">
        <f>data_fy13_base!N60</f>
        <v>1549.5</v>
      </c>
      <c r="N67">
        <f>data_fy13_base!O60</f>
        <v>515.57000000000005</v>
      </c>
      <c r="O67">
        <f>data_fy13_base!P60</f>
        <v>61.22</v>
      </c>
      <c r="P67">
        <f>data_fy13_base!Q60</f>
        <v>59.67</v>
      </c>
      <c r="Q67">
        <f>data_fy13_base!W60</f>
        <v>34.51</v>
      </c>
      <c r="R67">
        <f>data_fy13_base!Y60</f>
        <v>3.96</v>
      </c>
      <c r="S67">
        <f>data_fy13_base!S60</f>
        <v>798876</v>
      </c>
      <c r="T67">
        <f>data_fy13_base!T60</f>
        <v>94860</v>
      </c>
      <c r="U67">
        <f>data_fy13_base!U60</f>
        <v>92459</v>
      </c>
      <c r="V67">
        <f>data_fy13_base!V60</f>
        <v>61993</v>
      </c>
      <c r="W67">
        <f>data_fy13_base!X60</f>
        <v>7114</v>
      </c>
      <c r="Y67">
        <f>data_fy13_base!E60</f>
        <v>1579.7</v>
      </c>
      <c r="Z67">
        <f t="shared" si="0"/>
        <v>847129.92</v>
      </c>
      <c r="AA67">
        <f t="shared" si="1"/>
        <v>0</v>
      </c>
      <c r="AB67">
        <f t="shared" si="2"/>
        <v>847129.92</v>
      </c>
      <c r="AC67">
        <f t="shared" si="3"/>
        <v>100405.73</v>
      </c>
      <c r="AD67">
        <f t="shared" si="4"/>
        <v>0</v>
      </c>
      <c r="AE67">
        <f t="shared" si="5"/>
        <v>100405.73</v>
      </c>
      <c r="AF67">
        <f t="shared" si="6"/>
        <v>98288.93</v>
      </c>
      <c r="AG67">
        <f t="shared" si="7"/>
        <v>0</v>
      </c>
      <c r="AH67">
        <f t="shared" si="8"/>
        <v>98288.93</v>
      </c>
      <c r="AI67">
        <f>data_fy13_base!Z60</f>
        <v>1814.95</v>
      </c>
      <c r="AJ67">
        <f t="shared" si="9"/>
        <v>64594.07</v>
      </c>
      <c r="AK67">
        <f t="shared" si="10"/>
        <v>0</v>
      </c>
      <c r="AL67">
        <f t="shared" si="11"/>
        <v>64594.07</v>
      </c>
      <c r="AM67">
        <f t="shared" si="12"/>
        <v>7423.15</v>
      </c>
      <c r="AN67">
        <f t="shared" si="13"/>
        <v>0</v>
      </c>
      <c r="AO67">
        <f t="shared" si="14"/>
        <v>7423.15</v>
      </c>
      <c r="AQ67">
        <f t="shared" si="15"/>
        <v>861604.05</v>
      </c>
      <c r="AR67">
        <f t="shared" si="16"/>
        <v>0</v>
      </c>
      <c r="AS67">
        <f t="shared" si="17"/>
        <v>861604.05</v>
      </c>
      <c r="AT67">
        <f t="shared" si="29"/>
        <v>101952.18</v>
      </c>
      <c r="AU67">
        <f t="shared" si="18"/>
        <v>0</v>
      </c>
      <c r="AV67">
        <f t="shared" si="19"/>
        <v>101952.18</v>
      </c>
      <c r="AW67">
        <f t="shared" si="20"/>
        <v>100206.64</v>
      </c>
      <c r="AX67">
        <f t="shared" si="21"/>
        <v>0</v>
      </c>
      <c r="AY67">
        <f t="shared" si="22"/>
        <v>100206.64</v>
      </c>
      <c r="AZ67">
        <f>data_fy13_base!AA60</f>
        <v>1782.34</v>
      </c>
      <c r="BA67">
        <f t="shared" si="23"/>
        <v>65447.519999999997</v>
      </c>
      <c r="BB67">
        <f t="shared" si="24"/>
        <v>0</v>
      </c>
      <c r="BC67">
        <f t="shared" si="25"/>
        <v>65447.519999999997</v>
      </c>
      <c r="BD67">
        <f t="shared" si="26"/>
        <v>7521.47</v>
      </c>
      <c r="BE67">
        <f t="shared" si="27"/>
        <v>0</v>
      </c>
      <c r="BF67">
        <f t="shared" si="28"/>
        <v>7521.47</v>
      </c>
    </row>
    <row r="68" spans="1:58" x14ac:dyDescent="0.2">
      <c r="A68">
        <f>data_fy13_base!A61</f>
        <v>1134</v>
      </c>
      <c r="B68" t="str">
        <f>data_fy13_base!B61</f>
        <v>Charter Oak-Ute</v>
      </c>
      <c r="C68">
        <f>data_fy13_base!C61</f>
        <v>1134</v>
      </c>
      <c r="D68">
        <f>data_fy13_base!D61</f>
        <v>12</v>
      </c>
      <c r="E68">
        <f>data_fy13_base!F61</f>
        <v>309.31</v>
      </c>
      <c r="F68">
        <f>data_fy13_base!G61</f>
        <v>300.3</v>
      </c>
      <c r="G68">
        <f>data_fy13_base!H61</f>
        <v>294.08999999999997</v>
      </c>
      <c r="H68">
        <f>data_fy13_base!I61</f>
        <v>517.16999999999996</v>
      </c>
      <c r="I68">
        <f>data_fy13_base!J61</f>
        <v>58.57</v>
      </c>
      <c r="J68">
        <f>data_fy13_base!K61</f>
        <v>63.8</v>
      </c>
      <c r="K68">
        <f>data_fy13_base!L61</f>
        <v>27.07</v>
      </c>
      <c r="L68">
        <f>data_fy13_base!M61</f>
        <v>3.16</v>
      </c>
      <c r="M68">
        <f>data_fy13_base!N61</f>
        <v>317.10000000000002</v>
      </c>
      <c r="N68">
        <f>data_fy13_base!O61</f>
        <v>584.32000000000005</v>
      </c>
      <c r="O68">
        <f>data_fy13_base!P61</f>
        <v>60.66</v>
      </c>
      <c r="P68">
        <f>data_fy13_base!Q61</f>
        <v>66.52</v>
      </c>
      <c r="Q68">
        <f>data_fy13_base!W61</f>
        <v>27.12</v>
      </c>
      <c r="R68">
        <f>data_fy13_base!Y61</f>
        <v>3.25</v>
      </c>
      <c r="S68">
        <f>data_fy13_base!S61</f>
        <v>185288</v>
      </c>
      <c r="T68">
        <f>data_fy13_base!T61</f>
        <v>19235</v>
      </c>
      <c r="U68">
        <f>data_fy13_base!U61</f>
        <v>21093</v>
      </c>
      <c r="V68">
        <f>data_fy13_base!V61</f>
        <v>9971</v>
      </c>
      <c r="W68">
        <f>data_fy13_base!X61</f>
        <v>1195</v>
      </c>
      <c r="Y68">
        <f>data_fy13_base!E61</f>
        <v>304.60000000000002</v>
      </c>
      <c r="Z68">
        <f t="shared" si="0"/>
        <v>184286.05</v>
      </c>
      <c r="AA68">
        <f t="shared" si="1"/>
        <v>1001.9500000000116</v>
      </c>
      <c r="AB68">
        <f t="shared" si="2"/>
        <v>185288</v>
      </c>
      <c r="AC68">
        <f t="shared" si="3"/>
        <v>19189.8</v>
      </c>
      <c r="AD68">
        <f t="shared" si="4"/>
        <v>45.200000000000728</v>
      </c>
      <c r="AE68">
        <f t="shared" si="5"/>
        <v>19235</v>
      </c>
      <c r="AF68">
        <f t="shared" si="6"/>
        <v>21038.720000000001</v>
      </c>
      <c r="AG68">
        <f t="shared" si="7"/>
        <v>54.279999999998836</v>
      </c>
      <c r="AH68">
        <f t="shared" si="8"/>
        <v>21093</v>
      </c>
      <c r="AI68">
        <f>data_fy13_base!Z61</f>
        <v>348.34</v>
      </c>
      <c r="AJ68">
        <f t="shared" si="9"/>
        <v>9823.19</v>
      </c>
      <c r="AK68">
        <f t="shared" si="10"/>
        <v>147.80999999999949</v>
      </c>
      <c r="AL68">
        <f t="shared" si="11"/>
        <v>9971</v>
      </c>
      <c r="AM68">
        <f t="shared" si="12"/>
        <v>1177.3900000000001</v>
      </c>
      <c r="AN68">
        <f t="shared" si="13"/>
        <v>17.6099999999999</v>
      </c>
      <c r="AO68">
        <f t="shared" si="14"/>
        <v>1195</v>
      </c>
      <c r="AQ68">
        <f t="shared" si="15"/>
        <v>193788.9</v>
      </c>
      <c r="AR68">
        <f t="shared" si="16"/>
        <v>0</v>
      </c>
      <c r="AS68">
        <f t="shared" si="17"/>
        <v>193788.9</v>
      </c>
      <c r="AT68">
        <f t="shared" si="29"/>
        <v>20241.25</v>
      </c>
      <c r="AU68">
        <f t="shared" si="18"/>
        <v>0</v>
      </c>
      <c r="AV68">
        <f t="shared" si="19"/>
        <v>20241.25</v>
      </c>
      <c r="AW68">
        <f t="shared" si="20"/>
        <v>22183.71</v>
      </c>
      <c r="AX68">
        <f t="shared" si="21"/>
        <v>0</v>
      </c>
      <c r="AY68">
        <f t="shared" si="22"/>
        <v>22183.71</v>
      </c>
      <c r="AZ68">
        <f>data_fy13_base!AA61</f>
        <v>353.49</v>
      </c>
      <c r="BA68">
        <f t="shared" si="23"/>
        <v>10367.86</v>
      </c>
      <c r="BB68">
        <f t="shared" si="24"/>
        <v>0</v>
      </c>
      <c r="BC68">
        <f t="shared" si="25"/>
        <v>10367.86</v>
      </c>
      <c r="BD68">
        <f t="shared" si="26"/>
        <v>1240.75</v>
      </c>
      <c r="BE68">
        <f t="shared" si="27"/>
        <v>0</v>
      </c>
      <c r="BF68">
        <f t="shared" si="28"/>
        <v>1240.75</v>
      </c>
    </row>
    <row r="69" spans="1:58" x14ac:dyDescent="0.2">
      <c r="A69">
        <f>data_fy13_base!A62</f>
        <v>1152</v>
      </c>
      <c r="B69" t="str">
        <f>data_fy13_base!B62</f>
        <v>Cherokee</v>
      </c>
      <c r="C69">
        <f>data_fy13_base!C62</f>
        <v>1152</v>
      </c>
      <c r="D69">
        <f>data_fy13_base!D62</f>
        <v>12</v>
      </c>
      <c r="E69">
        <f>data_fy13_base!F62</f>
        <v>898.1</v>
      </c>
      <c r="F69">
        <f>data_fy13_base!G62</f>
        <v>901.09</v>
      </c>
      <c r="G69">
        <f>data_fy13_base!H62</f>
        <v>903.92</v>
      </c>
      <c r="H69">
        <f>data_fy13_base!I62</f>
        <v>517.16999999999996</v>
      </c>
      <c r="I69">
        <f>data_fy13_base!J62</f>
        <v>58.57</v>
      </c>
      <c r="J69">
        <f>data_fy13_base!K62</f>
        <v>63.8</v>
      </c>
      <c r="K69">
        <f>data_fy13_base!L62</f>
        <v>27.07</v>
      </c>
      <c r="L69">
        <f>data_fy13_base!M62</f>
        <v>3.16</v>
      </c>
      <c r="M69">
        <f>data_fy13_base!N62</f>
        <v>932.2</v>
      </c>
      <c r="N69">
        <f>data_fy13_base!O62</f>
        <v>530.20000000000005</v>
      </c>
      <c r="O69">
        <f>data_fy13_base!P62</f>
        <v>59.58</v>
      </c>
      <c r="P69">
        <f>data_fy13_base!Q62</f>
        <v>63.55</v>
      </c>
      <c r="Q69">
        <f>data_fy13_base!W62</f>
        <v>27.12</v>
      </c>
      <c r="R69">
        <f>data_fy13_base!Y62</f>
        <v>3.25</v>
      </c>
      <c r="S69">
        <f>data_fy13_base!S62</f>
        <v>494252</v>
      </c>
      <c r="T69">
        <f>data_fy13_base!T62</f>
        <v>55540</v>
      </c>
      <c r="U69">
        <f>data_fy13_base!U62</f>
        <v>59241</v>
      </c>
      <c r="V69">
        <f>data_fy13_base!V62</f>
        <v>29597</v>
      </c>
      <c r="W69">
        <f>data_fy13_base!X62</f>
        <v>3547</v>
      </c>
      <c r="Y69">
        <f>data_fy13_base!E62</f>
        <v>959.2</v>
      </c>
      <c r="Z69">
        <f t="shared" si="0"/>
        <v>528413.68999999994</v>
      </c>
      <c r="AA69">
        <f t="shared" si="1"/>
        <v>0</v>
      </c>
      <c r="AB69">
        <f t="shared" si="2"/>
        <v>528413.68999999994</v>
      </c>
      <c r="AC69">
        <f t="shared" si="3"/>
        <v>59393.66</v>
      </c>
      <c r="AD69">
        <f t="shared" si="4"/>
        <v>0</v>
      </c>
      <c r="AE69">
        <f t="shared" si="5"/>
        <v>59393.66</v>
      </c>
      <c r="AF69">
        <f t="shared" si="6"/>
        <v>63403.12</v>
      </c>
      <c r="AG69">
        <f t="shared" si="7"/>
        <v>0</v>
      </c>
      <c r="AH69">
        <f t="shared" si="8"/>
        <v>63403.12</v>
      </c>
      <c r="AI69">
        <f>data_fy13_base!Z62</f>
        <v>1108.8499999999999</v>
      </c>
      <c r="AJ69">
        <f t="shared" si="9"/>
        <v>31269.57</v>
      </c>
      <c r="AK69">
        <f t="shared" si="10"/>
        <v>0</v>
      </c>
      <c r="AL69">
        <f t="shared" si="11"/>
        <v>31269.57</v>
      </c>
      <c r="AM69">
        <f t="shared" si="12"/>
        <v>3747.91</v>
      </c>
      <c r="AN69">
        <f t="shared" si="13"/>
        <v>0</v>
      </c>
      <c r="AO69">
        <f t="shared" si="14"/>
        <v>3747.91</v>
      </c>
      <c r="AQ69">
        <f t="shared" si="15"/>
        <v>514072.44</v>
      </c>
      <c r="AR69">
        <f t="shared" si="16"/>
        <v>14341.249999999942</v>
      </c>
      <c r="AS69">
        <f t="shared" si="17"/>
        <v>528413.68999999994</v>
      </c>
      <c r="AT69">
        <f t="shared" si="29"/>
        <v>57801.72</v>
      </c>
      <c r="AU69">
        <f t="shared" si="18"/>
        <v>1591.9400000000023</v>
      </c>
      <c r="AV69">
        <f t="shared" si="19"/>
        <v>59393.66</v>
      </c>
      <c r="AW69">
        <f t="shared" si="20"/>
        <v>61744.38</v>
      </c>
      <c r="AX69">
        <f t="shared" si="21"/>
        <v>1658.7400000000052</v>
      </c>
      <c r="AY69">
        <f t="shared" si="22"/>
        <v>63403.12</v>
      </c>
      <c r="AZ69">
        <f>data_fy13_base!AA62</f>
        <v>1049.25</v>
      </c>
      <c r="BA69">
        <f t="shared" si="23"/>
        <v>30774.5</v>
      </c>
      <c r="BB69">
        <f t="shared" si="24"/>
        <v>495.06999999999971</v>
      </c>
      <c r="BC69">
        <f t="shared" si="25"/>
        <v>31269.57</v>
      </c>
      <c r="BD69">
        <f t="shared" si="26"/>
        <v>3682.87</v>
      </c>
      <c r="BE69">
        <f t="shared" si="27"/>
        <v>65.039999999999964</v>
      </c>
      <c r="BF69">
        <f t="shared" si="28"/>
        <v>3747.91</v>
      </c>
    </row>
    <row r="70" spans="1:58" x14ac:dyDescent="0.2">
      <c r="A70">
        <f>data_fy13_base!A63</f>
        <v>1197</v>
      </c>
      <c r="B70" t="str">
        <f>data_fy13_base!B63</f>
        <v>Clarinda</v>
      </c>
      <c r="C70">
        <f>data_fy13_base!C63</f>
        <v>1197</v>
      </c>
      <c r="D70">
        <f>data_fy13_base!D63</f>
        <v>13</v>
      </c>
      <c r="E70">
        <f>data_fy13_base!F63</f>
        <v>972.8</v>
      </c>
      <c r="F70">
        <f>data_fy13_base!G63</f>
        <v>982.5</v>
      </c>
      <c r="G70">
        <f>data_fy13_base!H63</f>
        <v>988.5</v>
      </c>
      <c r="H70">
        <f>data_fy13_base!I63</f>
        <v>517.16999999999996</v>
      </c>
      <c r="I70">
        <f>data_fy13_base!J63</f>
        <v>58.57</v>
      </c>
      <c r="J70">
        <f>data_fy13_base!K63</f>
        <v>63.8</v>
      </c>
      <c r="K70">
        <f>data_fy13_base!L63</f>
        <v>27.07</v>
      </c>
      <c r="L70">
        <f>data_fy13_base!M63</f>
        <v>3.16</v>
      </c>
      <c r="M70">
        <f>data_fy13_base!N63</f>
        <v>949.7</v>
      </c>
      <c r="N70">
        <f>data_fy13_base!O63</f>
        <v>497.48</v>
      </c>
      <c r="O70">
        <f>data_fy13_base!P63</f>
        <v>45.74</v>
      </c>
      <c r="P70">
        <f>data_fy13_base!Q63</f>
        <v>54.03</v>
      </c>
      <c r="Q70">
        <f>data_fy13_base!W63</f>
        <v>27.1</v>
      </c>
      <c r="R70">
        <f>data_fy13_base!Y63</f>
        <v>2.86</v>
      </c>
      <c r="S70">
        <f>data_fy13_base!S63</f>
        <v>472457</v>
      </c>
      <c r="T70">
        <f>data_fy13_base!T63</f>
        <v>43439</v>
      </c>
      <c r="U70">
        <f>data_fy13_base!U63</f>
        <v>51312</v>
      </c>
      <c r="V70">
        <f>data_fy13_base!V63</f>
        <v>28097</v>
      </c>
      <c r="W70">
        <f>data_fy13_base!X63</f>
        <v>2965</v>
      </c>
      <c r="Y70">
        <f>data_fy13_base!E63</f>
        <v>947.2</v>
      </c>
      <c r="Z70">
        <f t="shared" si="0"/>
        <v>490810.62</v>
      </c>
      <c r="AA70">
        <f t="shared" si="1"/>
        <v>0</v>
      </c>
      <c r="AB70">
        <f t="shared" si="2"/>
        <v>490810.62</v>
      </c>
      <c r="AC70">
        <f t="shared" si="3"/>
        <v>45541.38</v>
      </c>
      <c r="AD70">
        <f t="shared" si="4"/>
        <v>0</v>
      </c>
      <c r="AE70">
        <f t="shared" si="5"/>
        <v>45541.38</v>
      </c>
      <c r="AF70">
        <f t="shared" si="6"/>
        <v>53592.58</v>
      </c>
      <c r="AG70">
        <f t="shared" si="7"/>
        <v>0</v>
      </c>
      <c r="AH70">
        <f t="shared" si="8"/>
        <v>53592.58</v>
      </c>
      <c r="AI70">
        <f>data_fy13_base!Z63</f>
        <v>1030.93</v>
      </c>
      <c r="AJ70">
        <f t="shared" si="9"/>
        <v>29051.61</v>
      </c>
      <c r="AK70">
        <f t="shared" si="10"/>
        <v>0</v>
      </c>
      <c r="AL70">
        <f t="shared" si="11"/>
        <v>29051.61</v>
      </c>
      <c r="AM70">
        <f t="shared" si="12"/>
        <v>3082.48</v>
      </c>
      <c r="AN70">
        <f t="shared" si="13"/>
        <v>0</v>
      </c>
      <c r="AO70">
        <f t="shared" si="14"/>
        <v>3082.48</v>
      </c>
      <c r="AQ70">
        <f t="shared" si="15"/>
        <v>525000.69999999995</v>
      </c>
      <c r="AR70">
        <f t="shared" si="16"/>
        <v>0</v>
      </c>
      <c r="AS70">
        <f t="shared" si="17"/>
        <v>525000.69999999995</v>
      </c>
      <c r="AT70">
        <f t="shared" si="29"/>
        <v>49145.86</v>
      </c>
      <c r="AU70">
        <f t="shared" si="18"/>
        <v>0</v>
      </c>
      <c r="AV70">
        <f t="shared" si="19"/>
        <v>49145.86</v>
      </c>
      <c r="AW70">
        <f t="shared" si="20"/>
        <v>57618.94</v>
      </c>
      <c r="AX70">
        <f t="shared" si="21"/>
        <v>0</v>
      </c>
      <c r="AY70">
        <f t="shared" si="22"/>
        <v>57618.94</v>
      </c>
      <c r="AZ70">
        <f>data_fy13_base!AA63</f>
        <v>1057.3699999999999</v>
      </c>
      <c r="BA70">
        <f t="shared" si="23"/>
        <v>30991.51</v>
      </c>
      <c r="BB70">
        <f t="shared" si="24"/>
        <v>0</v>
      </c>
      <c r="BC70">
        <f t="shared" si="25"/>
        <v>30991.51</v>
      </c>
      <c r="BD70">
        <f t="shared" si="26"/>
        <v>3298.99</v>
      </c>
      <c r="BE70">
        <f t="shared" si="27"/>
        <v>0</v>
      </c>
      <c r="BF70">
        <f t="shared" si="28"/>
        <v>3298.99</v>
      </c>
    </row>
    <row r="71" spans="1:58" x14ac:dyDescent="0.2">
      <c r="A71">
        <f>data_fy13_base!A64</f>
        <v>1206</v>
      </c>
      <c r="B71" t="str">
        <f>data_fy13_base!B64</f>
        <v>Clarion-Goldfield</v>
      </c>
      <c r="C71">
        <f>data_fy13_base!C64</f>
        <v>1206</v>
      </c>
      <c r="D71">
        <f>data_fy13_base!D64</f>
        <v>5</v>
      </c>
      <c r="E71">
        <f>data_fy13_base!F64</f>
        <v>709.77</v>
      </c>
      <c r="F71">
        <f>data_fy13_base!G64</f>
        <v>705.89</v>
      </c>
      <c r="G71">
        <f>data_fy13_base!H64</f>
        <v>699.98</v>
      </c>
      <c r="H71">
        <f>data_fy13_base!I64</f>
        <v>517.16999999999996</v>
      </c>
      <c r="I71">
        <f>data_fy13_base!J64</f>
        <v>58.57</v>
      </c>
      <c r="J71">
        <f>data_fy13_base!K64</f>
        <v>63.8</v>
      </c>
      <c r="K71">
        <f>data_fy13_base!L64</f>
        <v>27.07</v>
      </c>
      <c r="L71">
        <f>data_fy13_base!M64</f>
        <v>3.16</v>
      </c>
      <c r="M71">
        <f>data_fy13_base!N64</f>
        <v>776</v>
      </c>
      <c r="N71">
        <f>data_fy13_base!O64</f>
        <v>532.17999999999995</v>
      </c>
      <c r="O71">
        <f>data_fy13_base!P64</f>
        <v>61.51</v>
      </c>
      <c r="P71">
        <f>data_fy13_base!Q64</f>
        <v>65.790000000000006</v>
      </c>
      <c r="Q71">
        <f>data_fy13_base!W64</f>
        <v>29.24</v>
      </c>
      <c r="R71">
        <f>data_fy13_base!Y64</f>
        <v>3.49</v>
      </c>
      <c r="S71">
        <f>data_fy13_base!S64</f>
        <v>412972</v>
      </c>
      <c r="T71">
        <f>data_fy13_base!T64</f>
        <v>47732</v>
      </c>
      <c r="U71">
        <f>data_fy13_base!U64</f>
        <v>51053</v>
      </c>
      <c r="V71">
        <f>data_fy13_base!V64</f>
        <v>25348</v>
      </c>
      <c r="W71">
        <f>data_fy13_base!X64</f>
        <v>3025</v>
      </c>
      <c r="Y71">
        <f>data_fy13_base!E64</f>
        <v>798.6</v>
      </c>
      <c r="Z71">
        <f t="shared" si="0"/>
        <v>441521.98</v>
      </c>
      <c r="AA71">
        <f t="shared" si="1"/>
        <v>0</v>
      </c>
      <c r="AB71">
        <f t="shared" si="2"/>
        <v>441521.98</v>
      </c>
      <c r="AC71">
        <f t="shared" si="3"/>
        <v>50990.61</v>
      </c>
      <c r="AD71">
        <f t="shared" si="4"/>
        <v>0</v>
      </c>
      <c r="AE71">
        <f t="shared" si="5"/>
        <v>50990.61</v>
      </c>
      <c r="AF71">
        <f t="shared" si="6"/>
        <v>54576.32</v>
      </c>
      <c r="AG71">
        <f t="shared" si="7"/>
        <v>0</v>
      </c>
      <c r="AH71">
        <f t="shared" si="8"/>
        <v>54576.32</v>
      </c>
      <c r="AI71">
        <f>data_fy13_base!Z64</f>
        <v>900.12</v>
      </c>
      <c r="AJ71">
        <f t="shared" si="9"/>
        <v>27291.64</v>
      </c>
      <c r="AK71">
        <f t="shared" si="10"/>
        <v>0</v>
      </c>
      <c r="AL71">
        <f t="shared" si="11"/>
        <v>27291.64</v>
      </c>
      <c r="AM71">
        <f t="shared" si="12"/>
        <v>3258.43</v>
      </c>
      <c r="AN71">
        <f t="shared" si="13"/>
        <v>0</v>
      </c>
      <c r="AO71">
        <f t="shared" si="14"/>
        <v>3258.43</v>
      </c>
      <c r="AQ71">
        <f t="shared" si="15"/>
        <v>407677.69</v>
      </c>
      <c r="AR71">
        <f t="shared" si="16"/>
        <v>33844.289999999979</v>
      </c>
      <c r="AS71">
        <f t="shared" si="17"/>
        <v>441521.98</v>
      </c>
      <c r="AT71">
        <f t="shared" si="29"/>
        <v>47050.65</v>
      </c>
      <c r="AU71">
        <f t="shared" si="18"/>
        <v>3939.9599999999991</v>
      </c>
      <c r="AV71">
        <f t="shared" si="19"/>
        <v>50990.61</v>
      </c>
      <c r="AW71">
        <f t="shared" si="20"/>
        <v>50386.57</v>
      </c>
      <c r="AX71">
        <f t="shared" si="21"/>
        <v>4189.75</v>
      </c>
      <c r="AY71">
        <f t="shared" si="22"/>
        <v>54576.32</v>
      </c>
      <c r="AZ71">
        <f>data_fy13_base!AA64</f>
        <v>812.3</v>
      </c>
      <c r="BA71">
        <f t="shared" si="23"/>
        <v>25546.84</v>
      </c>
      <c r="BB71">
        <f t="shared" si="24"/>
        <v>1744.7999999999993</v>
      </c>
      <c r="BC71">
        <f t="shared" si="25"/>
        <v>27291.64</v>
      </c>
      <c r="BD71">
        <f t="shared" si="26"/>
        <v>3046.13</v>
      </c>
      <c r="BE71">
        <f t="shared" si="27"/>
        <v>212.29999999999973</v>
      </c>
      <c r="BF71">
        <f t="shared" si="28"/>
        <v>3258.43</v>
      </c>
    </row>
    <row r="72" spans="1:58" x14ac:dyDescent="0.2">
      <c r="A72">
        <f>data_fy13_base!A65</f>
        <v>1211</v>
      </c>
      <c r="B72" t="str">
        <f>data_fy13_base!B65</f>
        <v>Clarke</v>
      </c>
      <c r="C72">
        <f>data_fy13_base!C65</f>
        <v>1211</v>
      </c>
      <c r="D72">
        <f>data_fy13_base!D65</f>
        <v>13</v>
      </c>
      <c r="E72">
        <f>data_fy13_base!F65</f>
        <v>1429.69</v>
      </c>
      <c r="F72">
        <f>data_fy13_base!G65</f>
        <v>1442.64</v>
      </c>
      <c r="G72">
        <f>data_fy13_base!H65</f>
        <v>1452.64</v>
      </c>
      <c r="H72">
        <f>data_fy13_base!I65</f>
        <v>517.16999999999996</v>
      </c>
      <c r="I72">
        <f>data_fy13_base!J65</f>
        <v>58.57</v>
      </c>
      <c r="J72">
        <f>data_fy13_base!K65</f>
        <v>63.8</v>
      </c>
      <c r="K72">
        <f>data_fy13_base!L65</f>
        <v>27.07</v>
      </c>
      <c r="L72">
        <f>data_fy13_base!M65</f>
        <v>3.16</v>
      </c>
      <c r="M72">
        <f>data_fy13_base!N65</f>
        <v>1386.4</v>
      </c>
      <c r="N72">
        <f>data_fy13_base!O65</f>
        <v>516.88</v>
      </c>
      <c r="O72">
        <f>data_fy13_base!P65</f>
        <v>52.77</v>
      </c>
      <c r="P72">
        <f>data_fy13_base!Q65</f>
        <v>68.319999999999993</v>
      </c>
      <c r="Q72">
        <f>data_fy13_base!W65</f>
        <v>27.1</v>
      </c>
      <c r="R72">
        <f>data_fy13_base!Y65</f>
        <v>2.86</v>
      </c>
      <c r="S72">
        <f>data_fy13_base!S65</f>
        <v>716602</v>
      </c>
      <c r="T72">
        <f>data_fy13_base!T65</f>
        <v>73160</v>
      </c>
      <c r="U72">
        <f>data_fy13_base!U65</f>
        <v>94719</v>
      </c>
      <c r="V72">
        <f>data_fy13_base!V65</f>
        <v>42768</v>
      </c>
      <c r="W72">
        <f>data_fy13_base!X65</f>
        <v>4514</v>
      </c>
      <c r="Y72">
        <f>data_fy13_base!E65</f>
        <v>1435.6</v>
      </c>
      <c r="Z72">
        <f t="shared" si="0"/>
        <v>771735.49</v>
      </c>
      <c r="AA72">
        <f t="shared" si="1"/>
        <v>0</v>
      </c>
      <c r="AB72">
        <f t="shared" si="2"/>
        <v>771735.49</v>
      </c>
      <c r="AC72">
        <f t="shared" si="3"/>
        <v>79115.92</v>
      </c>
      <c r="AD72">
        <f t="shared" si="4"/>
        <v>0</v>
      </c>
      <c r="AE72">
        <f t="shared" si="5"/>
        <v>79115.92</v>
      </c>
      <c r="AF72">
        <f t="shared" si="6"/>
        <v>101740.97</v>
      </c>
      <c r="AG72">
        <f t="shared" si="7"/>
        <v>0</v>
      </c>
      <c r="AH72">
        <f t="shared" si="8"/>
        <v>101740.97</v>
      </c>
      <c r="AI72">
        <f>data_fy13_base!Z65</f>
        <v>1645.75</v>
      </c>
      <c r="AJ72">
        <f t="shared" si="9"/>
        <v>46377.24</v>
      </c>
      <c r="AK72">
        <f t="shared" si="10"/>
        <v>0</v>
      </c>
      <c r="AL72">
        <f t="shared" si="11"/>
        <v>46377.24</v>
      </c>
      <c r="AM72">
        <f t="shared" si="12"/>
        <v>4920.79</v>
      </c>
      <c r="AN72">
        <f t="shared" si="13"/>
        <v>0</v>
      </c>
      <c r="AO72">
        <f t="shared" si="14"/>
        <v>4920.79</v>
      </c>
      <c r="AQ72">
        <f t="shared" si="15"/>
        <v>799311.09</v>
      </c>
      <c r="AR72">
        <f t="shared" si="16"/>
        <v>0</v>
      </c>
      <c r="AS72">
        <f t="shared" si="17"/>
        <v>799311.09</v>
      </c>
      <c r="AT72">
        <f t="shared" si="29"/>
        <v>82278.66</v>
      </c>
      <c r="AU72">
        <f t="shared" si="18"/>
        <v>0</v>
      </c>
      <c r="AV72">
        <f t="shared" si="19"/>
        <v>82278.66</v>
      </c>
      <c r="AW72">
        <f t="shared" si="20"/>
        <v>105110.81</v>
      </c>
      <c r="AX72">
        <f t="shared" si="21"/>
        <v>0</v>
      </c>
      <c r="AY72">
        <f t="shared" si="22"/>
        <v>105110.81</v>
      </c>
      <c r="AZ72">
        <f>data_fy13_base!AA65</f>
        <v>1641.94</v>
      </c>
      <c r="BA72">
        <f t="shared" si="23"/>
        <v>48125.26</v>
      </c>
      <c r="BB72">
        <f t="shared" si="24"/>
        <v>0</v>
      </c>
      <c r="BC72">
        <f t="shared" si="25"/>
        <v>48125.26</v>
      </c>
      <c r="BD72">
        <f t="shared" si="26"/>
        <v>5122.8500000000004</v>
      </c>
      <c r="BE72">
        <f t="shared" si="27"/>
        <v>0</v>
      </c>
      <c r="BF72">
        <f t="shared" si="28"/>
        <v>5122.8500000000004</v>
      </c>
    </row>
    <row r="73" spans="1:58" x14ac:dyDescent="0.2">
      <c r="A73">
        <f>data_fy13_base!A66</f>
        <v>1215</v>
      </c>
      <c r="B73" t="str">
        <f>data_fy13_base!B66</f>
        <v>Clarksville</v>
      </c>
      <c r="C73">
        <f>data_fy13_base!C66</f>
        <v>1215</v>
      </c>
      <c r="D73">
        <f>data_fy13_base!D66</f>
        <v>7</v>
      </c>
      <c r="E73">
        <f>data_fy13_base!F66</f>
        <v>333.6</v>
      </c>
      <c r="F73">
        <f>data_fy13_base!G66</f>
        <v>326.26</v>
      </c>
      <c r="G73">
        <f>data_fy13_base!H66</f>
        <v>320.75</v>
      </c>
      <c r="H73">
        <f>data_fy13_base!I66</f>
        <v>517.16999999999996</v>
      </c>
      <c r="I73">
        <f>data_fy13_base!J66</f>
        <v>58.57</v>
      </c>
      <c r="J73">
        <f>data_fy13_base!K66</f>
        <v>63.8</v>
      </c>
      <c r="K73">
        <f>data_fy13_base!L66</f>
        <v>27.07</v>
      </c>
      <c r="L73">
        <f>data_fy13_base!M66</f>
        <v>3.16</v>
      </c>
      <c r="M73">
        <f>data_fy13_base!N66</f>
        <v>355.1</v>
      </c>
      <c r="N73">
        <f>data_fy13_base!O66</f>
        <v>606.12</v>
      </c>
      <c r="O73">
        <f>data_fy13_base!P66</f>
        <v>64.44</v>
      </c>
      <c r="P73">
        <f>data_fy13_base!Q66</f>
        <v>65.760000000000005</v>
      </c>
      <c r="Q73">
        <f>data_fy13_base!W66</f>
        <v>34.51</v>
      </c>
      <c r="R73">
        <f>data_fy13_base!Y66</f>
        <v>3.96</v>
      </c>
      <c r="S73">
        <f>data_fy13_base!S66</f>
        <v>215233</v>
      </c>
      <c r="T73">
        <f>data_fy13_base!T66</f>
        <v>22883</v>
      </c>
      <c r="U73">
        <f>data_fy13_base!U66</f>
        <v>23351</v>
      </c>
      <c r="V73">
        <f>data_fy13_base!V66</f>
        <v>13929</v>
      </c>
      <c r="W73">
        <f>data_fy13_base!X66</f>
        <v>1598</v>
      </c>
      <c r="Y73">
        <f>data_fy13_base!E66</f>
        <v>339.8</v>
      </c>
      <c r="Z73">
        <f t="shared" si="0"/>
        <v>212990.04</v>
      </c>
      <c r="AA73">
        <f t="shared" si="1"/>
        <v>2242.9599999999919</v>
      </c>
      <c r="AB73">
        <f t="shared" si="2"/>
        <v>215233</v>
      </c>
      <c r="AC73">
        <f t="shared" si="3"/>
        <v>22691.84</v>
      </c>
      <c r="AD73">
        <f t="shared" si="4"/>
        <v>191.15999999999985</v>
      </c>
      <c r="AE73">
        <f t="shared" si="5"/>
        <v>22883</v>
      </c>
      <c r="AF73">
        <f t="shared" si="6"/>
        <v>23211.74</v>
      </c>
      <c r="AG73">
        <f t="shared" si="7"/>
        <v>139.2599999999984</v>
      </c>
      <c r="AH73">
        <f t="shared" si="8"/>
        <v>23351</v>
      </c>
      <c r="AI73">
        <f>data_fy13_base!Z66</f>
        <v>391.88</v>
      </c>
      <c r="AJ73">
        <f t="shared" si="9"/>
        <v>13947.01</v>
      </c>
      <c r="AK73">
        <f t="shared" si="10"/>
        <v>0</v>
      </c>
      <c r="AL73">
        <f t="shared" si="11"/>
        <v>13947.01</v>
      </c>
      <c r="AM73">
        <f t="shared" si="12"/>
        <v>1602.79</v>
      </c>
      <c r="AN73">
        <f t="shared" si="13"/>
        <v>0</v>
      </c>
      <c r="AO73">
        <f t="shared" si="14"/>
        <v>1602.79</v>
      </c>
      <c r="AQ73">
        <f t="shared" si="15"/>
        <v>216279.55</v>
      </c>
      <c r="AR73">
        <f t="shared" si="16"/>
        <v>0</v>
      </c>
      <c r="AS73">
        <f t="shared" si="17"/>
        <v>216279.55</v>
      </c>
      <c r="AT73">
        <f t="shared" si="29"/>
        <v>23091.79</v>
      </c>
      <c r="AU73">
        <f t="shared" si="18"/>
        <v>0</v>
      </c>
      <c r="AV73">
        <f t="shared" si="19"/>
        <v>23091.79</v>
      </c>
      <c r="AW73">
        <f t="shared" si="20"/>
        <v>23672.26</v>
      </c>
      <c r="AX73">
        <f t="shared" si="21"/>
        <v>0</v>
      </c>
      <c r="AY73">
        <f t="shared" si="22"/>
        <v>23672.26</v>
      </c>
      <c r="AZ73">
        <f>data_fy13_base!AA66</f>
        <v>386.2</v>
      </c>
      <c r="BA73">
        <f t="shared" si="23"/>
        <v>14181.26</v>
      </c>
      <c r="BB73">
        <f t="shared" si="24"/>
        <v>0</v>
      </c>
      <c r="BC73">
        <f t="shared" si="25"/>
        <v>14181.26</v>
      </c>
      <c r="BD73">
        <f t="shared" si="26"/>
        <v>1629.76</v>
      </c>
      <c r="BE73">
        <f t="shared" si="27"/>
        <v>0</v>
      </c>
      <c r="BF73">
        <f t="shared" si="28"/>
        <v>1629.76</v>
      </c>
    </row>
    <row r="74" spans="1:58" x14ac:dyDescent="0.2">
      <c r="A74">
        <f>data_fy13_base!A67</f>
        <v>1218</v>
      </c>
      <c r="B74" t="str">
        <f>data_fy13_base!B67</f>
        <v>Clay Central-Everly</v>
      </c>
      <c r="C74">
        <f>data_fy13_base!C67</f>
        <v>1218</v>
      </c>
      <c r="D74">
        <f>data_fy13_base!D67</f>
        <v>5</v>
      </c>
      <c r="E74">
        <f>data_fy13_base!F67</f>
        <v>366.15</v>
      </c>
      <c r="F74">
        <f>data_fy13_base!G67</f>
        <v>369.33</v>
      </c>
      <c r="G74">
        <f>data_fy13_base!H67</f>
        <v>370.65</v>
      </c>
      <c r="H74">
        <f>data_fy13_base!I67</f>
        <v>517.16999999999996</v>
      </c>
      <c r="I74">
        <f>data_fy13_base!J67</f>
        <v>58.57</v>
      </c>
      <c r="J74">
        <f>data_fy13_base!K67</f>
        <v>63.8</v>
      </c>
      <c r="K74">
        <f>data_fy13_base!L67</f>
        <v>27.07</v>
      </c>
      <c r="L74">
        <f>data_fy13_base!M67</f>
        <v>3.16</v>
      </c>
      <c r="M74">
        <f>data_fy13_base!N67</f>
        <v>388</v>
      </c>
      <c r="N74">
        <f>data_fy13_base!O67</f>
        <v>574.15</v>
      </c>
      <c r="O74">
        <f>data_fy13_base!P67</f>
        <v>62.92</v>
      </c>
      <c r="P74">
        <f>data_fy13_base!Q67</f>
        <v>56.17</v>
      </c>
      <c r="Q74">
        <f>data_fy13_base!W67</f>
        <v>29.24</v>
      </c>
      <c r="R74">
        <f>data_fy13_base!Y67</f>
        <v>3.49</v>
      </c>
      <c r="S74">
        <f>data_fy13_base!S67</f>
        <v>222770</v>
      </c>
      <c r="T74">
        <f>data_fy13_base!T67</f>
        <v>24413</v>
      </c>
      <c r="U74">
        <f>data_fy13_base!U67</f>
        <v>21794</v>
      </c>
      <c r="V74">
        <f>data_fy13_base!V67</f>
        <v>12461</v>
      </c>
      <c r="W74">
        <f>data_fy13_base!X67</f>
        <v>1487</v>
      </c>
      <c r="Y74">
        <f>data_fy13_base!E67</f>
        <v>345</v>
      </c>
      <c r="Z74">
        <f t="shared" ref="Z74:Z137" si="30">ROUND(($Y74*(AA$5+N74)),2)</f>
        <v>205219.8</v>
      </c>
      <c r="AA74">
        <f t="shared" ref="AA74:AA137" si="31">IF(Z74&lt;S74,S74-Z74,0)</f>
        <v>17550.200000000012</v>
      </c>
      <c r="AB74">
        <f t="shared" ref="AB74:AB137" si="32">AA74+Z74</f>
        <v>222770</v>
      </c>
      <c r="AC74">
        <f t="shared" ref="AC74:AC137" si="33">ROUND(($Y74*(AD$5+O74)),2)</f>
        <v>22514.7</v>
      </c>
      <c r="AD74">
        <f t="shared" ref="AD74:AD137" si="34">IF(AC74&lt;T74,T74-AC74,0)</f>
        <v>1898.2999999999993</v>
      </c>
      <c r="AE74">
        <f t="shared" ref="AE74:AE137" si="35">AD74+AC74</f>
        <v>24413</v>
      </c>
      <c r="AF74">
        <f t="shared" ref="AF74:AF137" si="36">ROUND(($Y74*(AG$5+P74)),2)</f>
        <v>20258.400000000001</v>
      </c>
      <c r="AG74">
        <f t="shared" ref="AG74:AG137" si="37">IF(AF74&lt;U74,U74-AF74,0)</f>
        <v>1535.5999999999985</v>
      </c>
      <c r="AH74">
        <f t="shared" ref="AH74:AH137" si="38">AG74+AF74</f>
        <v>21794</v>
      </c>
      <c r="AI74">
        <f>data_fy13_base!Z67</f>
        <v>379.92</v>
      </c>
      <c r="AJ74">
        <f t="shared" ref="AJ74:AJ137" si="39">ROUND(($AI74*(AK$5+Q74)),2)</f>
        <v>11519.17</v>
      </c>
      <c r="AK74">
        <f t="shared" ref="AK74:AK137" si="40">IF(AJ74&lt;V74,V74-AJ74,0)</f>
        <v>941.82999999999993</v>
      </c>
      <c r="AL74">
        <f t="shared" ref="AL74:AL137" si="41">AK74+AJ74</f>
        <v>12461</v>
      </c>
      <c r="AM74">
        <f t="shared" ref="AM74:AM137" si="42">ROUND(($AI74*(AN$5+R74)),2)</f>
        <v>1375.31</v>
      </c>
      <c r="AN74">
        <f t="shared" ref="AN74:AN137" si="43">IF(AM74&lt;W74,W74-AM74,0)</f>
        <v>111.69000000000005</v>
      </c>
      <c r="AO74">
        <f t="shared" ref="AO74:AO137" si="44">AN74+AM74</f>
        <v>1487</v>
      </c>
      <c r="AQ74">
        <f t="shared" ref="AQ74:AQ137" si="45">ROUND($E74*(N74+AA$5+AR$5),2)</f>
        <v>225676.55</v>
      </c>
      <c r="AR74">
        <f t="shared" ref="AR74:AR137" si="46">IF(AQ74&lt;Z74,Z74-AQ74,0)</f>
        <v>0</v>
      </c>
      <c r="AS74">
        <f t="shared" ref="AS74:AS137" si="47">AR74+AQ74</f>
        <v>225676.55</v>
      </c>
      <c r="AT74">
        <f t="shared" si="29"/>
        <v>24788.36</v>
      </c>
      <c r="AU74">
        <f t="shared" ref="AU74:AU137" si="48">IF(AT74&lt;AC74,AC74-AT74,0)</f>
        <v>0</v>
      </c>
      <c r="AV74">
        <f t="shared" ref="AV74:AV137" si="49">AU74+AT74</f>
        <v>24788.36</v>
      </c>
      <c r="AW74">
        <f t="shared" ref="AW74:AW137" si="50">ROUND($E74*(P74+AG$5+AX$5),2)</f>
        <v>22470.63</v>
      </c>
      <c r="AX74">
        <f t="shared" ref="AX74:AX137" si="51">IF(AW74&lt;AF74,AF74-AW74,0)</f>
        <v>0</v>
      </c>
      <c r="AY74">
        <f t="shared" ref="AY74:AY137" si="52">AX74+AW74</f>
        <v>22470.63</v>
      </c>
      <c r="AZ74">
        <f>data_fy13_base!AA67</f>
        <v>401.41</v>
      </c>
      <c r="BA74">
        <f t="shared" ref="BA74:BA137" si="53">ROUND($AZ74*(Q74+AK$5+BB$5),2)</f>
        <v>12624.34</v>
      </c>
      <c r="BB74">
        <f t="shared" ref="BB74:BB137" si="54">IF(BA74&lt;AJ74,AJ74-BA74,0)</f>
        <v>0</v>
      </c>
      <c r="BC74">
        <f t="shared" ref="BC74:BC137" si="55">BB74+BA74</f>
        <v>12624.34</v>
      </c>
      <c r="BD74">
        <f t="shared" ref="BD74:BD137" si="56">ROUND($AZ74*(R74+AN$5+BE$5),2)</f>
        <v>1505.29</v>
      </c>
      <c r="BE74">
        <f t="shared" ref="BE74:BE137" si="57">IF(BD74&lt;AM74,AM74-BD74,0)</f>
        <v>0</v>
      </c>
      <c r="BF74">
        <f t="shared" ref="BF74:BF137" si="58">BE74+BD74</f>
        <v>1505.29</v>
      </c>
    </row>
    <row r="75" spans="1:58" x14ac:dyDescent="0.2">
      <c r="A75">
        <f>data_fy13_base!A68</f>
        <v>2763</v>
      </c>
      <c r="B75" t="str">
        <f>data_fy13_base!B68</f>
        <v>Clayton Ridge</v>
      </c>
      <c r="C75">
        <f>data_fy13_base!C68</f>
        <v>2763</v>
      </c>
      <c r="D75">
        <f>data_fy13_base!D68</f>
        <v>1</v>
      </c>
      <c r="E75">
        <f>data_fy13_base!F68</f>
        <v>634.57000000000005</v>
      </c>
      <c r="F75">
        <f>data_fy13_base!G68</f>
        <v>637.38</v>
      </c>
      <c r="G75">
        <f>data_fy13_base!H68</f>
        <v>635.94000000000005</v>
      </c>
      <c r="H75">
        <f>data_fy13_base!I68</f>
        <v>517.16999999999996</v>
      </c>
      <c r="I75">
        <f>data_fy13_base!J68</f>
        <v>58.57</v>
      </c>
      <c r="J75">
        <f>data_fy13_base!K68</f>
        <v>63.8</v>
      </c>
      <c r="K75">
        <f>data_fy13_base!L68</f>
        <v>27.07</v>
      </c>
      <c r="L75">
        <f>data_fy13_base!M68</f>
        <v>3.16</v>
      </c>
      <c r="M75">
        <f>data_fy13_base!N68</f>
        <v>645</v>
      </c>
      <c r="N75">
        <f>data_fy13_base!O68</f>
        <v>521.47</v>
      </c>
      <c r="O75">
        <f>data_fy13_base!P68</f>
        <v>59.01</v>
      </c>
      <c r="P75">
        <f>data_fy13_base!Q68</f>
        <v>51.63</v>
      </c>
      <c r="Q75">
        <f>data_fy13_base!W68</f>
        <v>27.28</v>
      </c>
      <c r="R75">
        <f>data_fy13_base!Y68</f>
        <v>2.9</v>
      </c>
      <c r="S75">
        <f>data_fy13_base!S68</f>
        <v>336348</v>
      </c>
      <c r="T75">
        <f>data_fy13_base!T68</f>
        <v>38061</v>
      </c>
      <c r="U75">
        <f>data_fy13_base!U68</f>
        <v>33301</v>
      </c>
      <c r="V75">
        <f>data_fy13_base!V68</f>
        <v>20095</v>
      </c>
      <c r="W75">
        <f>data_fy13_base!X68</f>
        <v>2136</v>
      </c>
      <c r="Y75">
        <f>data_fy13_base!E68</f>
        <v>628.79999999999995</v>
      </c>
      <c r="Z75">
        <f t="shared" si="30"/>
        <v>340910.21</v>
      </c>
      <c r="AA75">
        <f t="shared" si="31"/>
        <v>0</v>
      </c>
      <c r="AB75">
        <f t="shared" si="32"/>
        <v>340910.21</v>
      </c>
      <c r="AC75">
        <f t="shared" si="33"/>
        <v>38576.879999999997</v>
      </c>
      <c r="AD75">
        <f t="shared" si="34"/>
        <v>0</v>
      </c>
      <c r="AE75">
        <f t="shared" si="35"/>
        <v>38576.879999999997</v>
      </c>
      <c r="AF75">
        <f t="shared" si="36"/>
        <v>34068.379999999997</v>
      </c>
      <c r="AG75">
        <f t="shared" si="37"/>
        <v>0</v>
      </c>
      <c r="AH75">
        <f t="shared" si="38"/>
        <v>34068.379999999997</v>
      </c>
      <c r="AI75">
        <f>data_fy13_base!Z68</f>
        <v>708.34</v>
      </c>
      <c r="AJ75">
        <f t="shared" si="39"/>
        <v>20088.52</v>
      </c>
      <c r="AK75">
        <f t="shared" si="40"/>
        <v>6.4799999999995634</v>
      </c>
      <c r="AL75">
        <f t="shared" si="41"/>
        <v>20095</v>
      </c>
      <c r="AM75">
        <f t="shared" si="42"/>
        <v>2146.27</v>
      </c>
      <c r="AN75">
        <f t="shared" si="43"/>
        <v>0</v>
      </c>
      <c r="AO75">
        <f t="shared" si="44"/>
        <v>2146.27</v>
      </c>
      <c r="AQ75">
        <f t="shared" si="45"/>
        <v>357688.07</v>
      </c>
      <c r="AR75">
        <f t="shared" si="46"/>
        <v>0</v>
      </c>
      <c r="AS75">
        <f t="shared" si="47"/>
        <v>357688.07</v>
      </c>
      <c r="AT75">
        <f t="shared" ref="AT75:AT138" si="59">ROUND($E75*(O75+AD$5+AU$5),2)</f>
        <v>40479.22</v>
      </c>
      <c r="AU75">
        <f t="shared" si="48"/>
        <v>0</v>
      </c>
      <c r="AV75">
        <f t="shared" si="49"/>
        <v>40479.22</v>
      </c>
      <c r="AW75">
        <f t="shared" si="50"/>
        <v>36062.61</v>
      </c>
      <c r="AX75">
        <f t="shared" si="51"/>
        <v>0</v>
      </c>
      <c r="AY75">
        <f t="shared" si="52"/>
        <v>36062.61</v>
      </c>
      <c r="AZ75">
        <f>data_fy13_base!AA68</f>
        <v>714.9</v>
      </c>
      <c r="BA75">
        <f t="shared" si="53"/>
        <v>21082.400000000001</v>
      </c>
      <c r="BB75">
        <f t="shared" si="54"/>
        <v>0</v>
      </c>
      <c r="BC75">
        <f t="shared" si="55"/>
        <v>21082.400000000001</v>
      </c>
      <c r="BD75">
        <f t="shared" si="56"/>
        <v>2259.08</v>
      </c>
      <c r="BE75">
        <f t="shared" si="57"/>
        <v>0</v>
      </c>
      <c r="BF75">
        <f t="shared" si="58"/>
        <v>2259.08</v>
      </c>
    </row>
    <row r="76" spans="1:58" x14ac:dyDescent="0.2">
      <c r="A76">
        <f>data_fy13_base!A69</f>
        <v>1221</v>
      </c>
      <c r="B76" t="str">
        <f>data_fy13_base!B69</f>
        <v>Clear Creek Amana</v>
      </c>
      <c r="C76">
        <f>data_fy13_base!C69</f>
        <v>1221</v>
      </c>
      <c r="D76">
        <f>data_fy13_base!D69</f>
        <v>10</v>
      </c>
      <c r="E76">
        <f>data_fy13_base!F69</f>
        <v>1731.51</v>
      </c>
      <c r="F76">
        <f>data_fy13_base!G69</f>
        <v>1768.19</v>
      </c>
      <c r="G76">
        <f>data_fy13_base!H69</f>
        <v>1789.38</v>
      </c>
      <c r="H76">
        <f>data_fy13_base!I69</f>
        <v>517.16999999999996</v>
      </c>
      <c r="I76">
        <f>data_fy13_base!J69</f>
        <v>58.57</v>
      </c>
      <c r="J76">
        <f>data_fy13_base!K69</f>
        <v>63.8</v>
      </c>
      <c r="K76">
        <f>data_fy13_base!L69</f>
        <v>27.07</v>
      </c>
      <c r="L76">
        <f>data_fy13_base!M69</f>
        <v>3.16</v>
      </c>
      <c r="M76">
        <f>data_fy13_base!N69</f>
        <v>1576.5</v>
      </c>
      <c r="N76">
        <f>data_fy13_base!O69</f>
        <v>519.66</v>
      </c>
      <c r="O76">
        <f>data_fy13_base!P69</f>
        <v>56.21</v>
      </c>
      <c r="P76">
        <f>data_fy13_base!Q69</f>
        <v>49.57</v>
      </c>
      <c r="Q76">
        <f>data_fy13_base!W69</f>
        <v>24.33</v>
      </c>
      <c r="R76">
        <f>data_fy13_base!Y69</f>
        <v>2.83</v>
      </c>
      <c r="S76">
        <f>data_fy13_base!S69</f>
        <v>819244</v>
      </c>
      <c r="T76">
        <f>data_fy13_base!T69</f>
        <v>88615</v>
      </c>
      <c r="U76">
        <f>data_fy13_base!U69</f>
        <v>78147</v>
      </c>
      <c r="V76">
        <f>data_fy13_base!V69</f>
        <v>43244</v>
      </c>
      <c r="W76">
        <f>data_fy13_base!X69</f>
        <v>5030</v>
      </c>
      <c r="Y76">
        <f>data_fy13_base!E69</f>
        <v>1671.3</v>
      </c>
      <c r="Z76">
        <f t="shared" si="30"/>
        <v>903086.96</v>
      </c>
      <c r="AA76">
        <f t="shared" si="31"/>
        <v>0</v>
      </c>
      <c r="AB76">
        <f t="shared" si="32"/>
        <v>903086.96</v>
      </c>
      <c r="AC76">
        <f t="shared" si="33"/>
        <v>97854.62</v>
      </c>
      <c r="AD76">
        <f t="shared" si="34"/>
        <v>0</v>
      </c>
      <c r="AE76">
        <f t="shared" si="35"/>
        <v>97854.62</v>
      </c>
      <c r="AF76">
        <f t="shared" si="36"/>
        <v>87108.160000000003</v>
      </c>
      <c r="AG76">
        <f t="shared" si="37"/>
        <v>0</v>
      </c>
      <c r="AH76">
        <f t="shared" si="38"/>
        <v>87108.160000000003</v>
      </c>
      <c r="AI76">
        <f>data_fy13_base!Z69</f>
        <v>1888.17</v>
      </c>
      <c r="AJ76">
        <f t="shared" si="39"/>
        <v>47978.400000000001</v>
      </c>
      <c r="AK76">
        <f t="shared" si="40"/>
        <v>0</v>
      </c>
      <c r="AL76">
        <f t="shared" si="41"/>
        <v>47978.400000000001</v>
      </c>
      <c r="AM76">
        <f t="shared" si="42"/>
        <v>5588.98</v>
      </c>
      <c r="AN76">
        <f t="shared" si="43"/>
        <v>0</v>
      </c>
      <c r="AO76">
        <f t="shared" si="44"/>
        <v>5588.98</v>
      </c>
      <c r="AQ76">
        <f t="shared" si="45"/>
        <v>972866.21</v>
      </c>
      <c r="AR76">
        <f t="shared" si="46"/>
        <v>0</v>
      </c>
      <c r="AS76">
        <f t="shared" si="47"/>
        <v>972866.21</v>
      </c>
      <c r="AT76">
        <f t="shared" si="59"/>
        <v>105604.79</v>
      </c>
      <c r="AU76">
        <f t="shared" si="48"/>
        <v>0</v>
      </c>
      <c r="AV76">
        <f t="shared" si="49"/>
        <v>105604.79</v>
      </c>
      <c r="AW76">
        <f t="shared" si="50"/>
        <v>94834.8</v>
      </c>
      <c r="AX76">
        <f t="shared" si="51"/>
        <v>0</v>
      </c>
      <c r="AY76">
        <f t="shared" si="52"/>
        <v>94834.8</v>
      </c>
      <c r="AZ76">
        <f>data_fy13_base!AA69</f>
        <v>1950.55</v>
      </c>
      <c r="BA76">
        <f t="shared" si="53"/>
        <v>51767.6</v>
      </c>
      <c r="BB76">
        <f t="shared" si="54"/>
        <v>0</v>
      </c>
      <c r="BC76">
        <f t="shared" si="55"/>
        <v>51767.6</v>
      </c>
      <c r="BD76">
        <f t="shared" si="56"/>
        <v>6027.2</v>
      </c>
      <c r="BE76">
        <f t="shared" si="57"/>
        <v>0</v>
      </c>
      <c r="BF76">
        <f t="shared" si="58"/>
        <v>6027.2</v>
      </c>
    </row>
    <row r="77" spans="1:58" x14ac:dyDescent="0.2">
      <c r="A77">
        <f>data_fy13_base!A70</f>
        <v>1233</v>
      </c>
      <c r="B77" t="str">
        <f>data_fy13_base!B70</f>
        <v>Clear Lake</v>
      </c>
      <c r="C77">
        <f>data_fy13_base!C70</f>
        <v>1233</v>
      </c>
      <c r="D77">
        <f>data_fy13_base!D70</f>
        <v>7</v>
      </c>
      <c r="E77">
        <f>data_fy13_base!F70</f>
        <v>1275.53</v>
      </c>
      <c r="F77">
        <f>data_fy13_base!G70</f>
        <v>1269.3399999999999</v>
      </c>
      <c r="G77">
        <f>data_fy13_base!H70</f>
        <v>1258.53</v>
      </c>
      <c r="H77">
        <f>data_fy13_base!I70</f>
        <v>517.16999999999996</v>
      </c>
      <c r="I77">
        <f>data_fy13_base!J70</f>
        <v>58.57</v>
      </c>
      <c r="J77">
        <f>data_fy13_base!K70</f>
        <v>63.8</v>
      </c>
      <c r="K77">
        <f>data_fy13_base!L70</f>
        <v>27.07</v>
      </c>
      <c r="L77">
        <f>data_fy13_base!M70</f>
        <v>3.16</v>
      </c>
      <c r="M77">
        <f>data_fy13_base!N70</f>
        <v>1289.0999999999999</v>
      </c>
      <c r="N77">
        <f>data_fy13_base!O70</f>
        <v>495.81</v>
      </c>
      <c r="O77">
        <f>data_fy13_base!P70</f>
        <v>54.24</v>
      </c>
      <c r="P77">
        <f>data_fy13_base!Q70</f>
        <v>56.27</v>
      </c>
      <c r="Q77">
        <f>data_fy13_base!W70</f>
        <v>34.51</v>
      </c>
      <c r="R77">
        <f>data_fy13_base!Y70</f>
        <v>3.96</v>
      </c>
      <c r="S77">
        <f>data_fy13_base!S70</f>
        <v>639149</v>
      </c>
      <c r="T77">
        <f>data_fy13_base!T70</f>
        <v>69921</v>
      </c>
      <c r="U77">
        <f>data_fy13_base!U70</f>
        <v>72538</v>
      </c>
      <c r="V77">
        <f>data_fy13_base!V70</f>
        <v>51107</v>
      </c>
      <c r="W77">
        <f>data_fy13_base!X70</f>
        <v>5864</v>
      </c>
      <c r="Y77">
        <f>data_fy13_base!E70</f>
        <v>1263.4000000000001</v>
      </c>
      <c r="Z77">
        <f t="shared" si="30"/>
        <v>652546.1</v>
      </c>
      <c r="AA77">
        <f t="shared" si="31"/>
        <v>0</v>
      </c>
      <c r="AB77">
        <f t="shared" si="32"/>
        <v>652546.1</v>
      </c>
      <c r="AC77">
        <f t="shared" si="33"/>
        <v>71483.17</v>
      </c>
      <c r="AD77">
        <f t="shared" si="34"/>
        <v>0</v>
      </c>
      <c r="AE77">
        <f t="shared" si="35"/>
        <v>71483.17</v>
      </c>
      <c r="AF77">
        <f t="shared" si="36"/>
        <v>74313.19</v>
      </c>
      <c r="AG77">
        <f t="shared" si="37"/>
        <v>0</v>
      </c>
      <c r="AH77">
        <f t="shared" si="38"/>
        <v>74313.19</v>
      </c>
      <c r="AI77">
        <f>data_fy13_base!Z70</f>
        <v>1441.97</v>
      </c>
      <c r="AJ77">
        <f t="shared" si="39"/>
        <v>51319.71</v>
      </c>
      <c r="AK77">
        <f t="shared" si="40"/>
        <v>0</v>
      </c>
      <c r="AL77">
        <f t="shared" si="41"/>
        <v>51319.71</v>
      </c>
      <c r="AM77">
        <f t="shared" si="42"/>
        <v>5897.66</v>
      </c>
      <c r="AN77">
        <f t="shared" si="43"/>
        <v>0</v>
      </c>
      <c r="AO77">
        <f t="shared" si="44"/>
        <v>5897.66</v>
      </c>
      <c r="AQ77">
        <f t="shared" si="45"/>
        <v>686247.9</v>
      </c>
      <c r="AR77">
        <f t="shared" si="46"/>
        <v>0</v>
      </c>
      <c r="AS77">
        <f t="shared" si="47"/>
        <v>686247.9</v>
      </c>
      <c r="AT77">
        <f t="shared" si="59"/>
        <v>75281.78</v>
      </c>
      <c r="AU77">
        <f t="shared" si="48"/>
        <v>0</v>
      </c>
      <c r="AV77">
        <f t="shared" si="49"/>
        <v>75281.78</v>
      </c>
      <c r="AW77">
        <f t="shared" si="50"/>
        <v>78406.83</v>
      </c>
      <c r="AX77">
        <f t="shared" si="51"/>
        <v>0</v>
      </c>
      <c r="AY77">
        <f t="shared" si="52"/>
        <v>78406.83</v>
      </c>
      <c r="AZ77">
        <f>data_fy13_base!AA70</f>
        <v>1455.88</v>
      </c>
      <c r="BA77">
        <f t="shared" si="53"/>
        <v>53459.91</v>
      </c>
      <c r="BB77">
        <f t="shared" si="54"/>
        <v>0</v>
      </c>
      <c r="BC77">
        <f t="shared" si="55"/>
        <v>53459.91</v>
      </c>
      <c r="BD77">
        <f t="shared" si="56"/>
        <v>6143.81</v>
      </c>
      <c r="BE77">
        <f t="shared" si="57"/>
        <v>0</v>
      </c>
      <c r="BF77">
        <f t="shared" si="58"/>
        <v>6143.81</v>
      </c>
    </row>
    <row r="78" spans="1:58" x14ac:dyDescent="0.2">
      <c r="A78">
        <f>data_fy13_base!A71</f>
        <v>1224</v>
      </c>
      <c r="B78" t="str">
        <f>data_fy13_base!B71</f>
        <v>Clearfield</v>
      </c>
      <c r="C78">
        <f>data_fy13_base!C71</f>
        <v>1224</v>
      </c>
      <c r="D78">
        <f>data_fy13_base!D71</f>
        <v>13</v>
      </c>
      <c r="E78">
        <f>data_fy13_base!F71</f>
        <v>89.82</v>
      </c>
      <c r="F78">
        <f>data_fy13_base!G71</f>
        <v>91.03</v>
      </c>
      <c r="G78">
        <f>data_fy13_base!H71</f>
        <v>91.56</v>
      </c>
      <c r="H78">
        <f>data_fy13_base!I71</f>
        <v>517.16999999999996</v>
      </c>
      <c r="I78">
        <f>data_fy13_base!J71</f>
        <v>58.57</v>
      </c>
      <c r="J78">
        <f>data_fy13_base!K71</f>
        <v>63.8</v>
      </c>
      <c r="K78">
        <f>data_fy13_base!L71</f>
        <v>27.07</v>
      </c>
      <c r="L78">
        <f>data_fy13_base!M71</f>
        <v>3.16</v>
      </c>
      <c r="M78">
        <f>data_fy13_base!N71</f>
        <v>88.4</v>
      </c>
      <c r="N78">
        <f>data_fy13_base!O71</f>
        <v>475.75</v>
      </c>
      <c r="O78">
        <f>data_fy13_base!P71</f>
        <v>44.49</v>
      </c>
      <c r="P78">
        <f>data_fy13_base!Q71</f>
        <v>64.010000000000005</v>
      </c>
      <c r="Q78">
        <f>data_fy13_base!W71</f>
        <v>27.1</v>
      </c>
      <c r="R78">
        <f>data_fy13_base!Y71</f>
        <v>2.86</v>
      </c>
      <c r="S78">
        <f>data_fy13_base!S71</f>
        <v>42056</v>
      </c>
      <c r="T78">
        <f>data_fy13_base!T71</f>
        <v>3933</v>
      </c>
      <c r="U78">
        <f>data_fy13_base!U71</f>
        <v>5658</v>
      </c>
      <c r="V78">
        <f>data_fy13_base!V71</f>
        <v>2662</v>
      </c>
      <c r="W78">
        <f>data_fy13_base!X71</f>
        <v>281</v>
      </c>
      <c r="Y78">
        <f>data_fy13_base!E71</f>
        <v>82</v>
      </c>
      <c r="Z78">
        <f t="shared" si="30"/>
        <v>40708.080000000002</v>
      </c>
      <c r="AA78">
        <f t="shared" si="31"/>
        <v>1347.9199999999983</v>
      </c>
      <c r="AB78">
        <f t="shared" si="32"/>
        <v>42056</v>
      </c>
      <c r="AC78">
        <f t="shared" si="33"/>
        <v>3840.06</v>
      </c>
      <c r="AD78">
        <f t="shared" si="34"/>
        <v>92.940000000000055</v>
      </c>
      <c r="AE78">
        <f t="shared" si="35"/>
        <v>3933</v>
      </c>
      <c r="AF78">
        <f t="shared" si="36"/>
        <v>5457.92</v>
      </c>
      <c r="AG78">
        <f t="shared" si="37"/>
        <v>200.07999999999993</v>
      </c>
      <c r="AH78">
        <f t="shared" si="38"/>
        <v>5658</v>
      </c>
      <c r="AI78">
        <f>data_fy13_base!Z71</f>
        <v>92.43</v>
      </c>
      <c r="AJ78">
        <f t="shared" si="39"/>
        <v>2604.6799999999998</v>
      </c>
      <c r="AK78">
        <f t="shared" si="40"/>
        <v>57.320000000000164</v>
      </c>
      <c r="AL78">
        <f t="shared" si="41"/>
        <v>2662</v>
      </c>
      <c r="AM78">
        <f t="shared" si="42"/>
        <v>276.37</v>
      </c>
      <c r="AN78">
        <f t="shared" si="43"/>
        <v>4.6299999999999955</v>
      </c>
      <c r="AO78">
        <f t="shared" si="44"/>
        <v>281</v>
      </c>
      <c r="AQ78">
        <f t="shared" si="45"/>
        <v>46522.27</v>
      </c>
      <c r="AR78">
        <f t="shared" si="46"/>
        <v>0</v>
      </c>
      <c r="AS78">
        <f t="shared" si="47"/>
        <v>46522.27</v>
      </c>
      <c r="AT78">
        <f t="shared" si="59"/>
        <v>4425.43</v>
      </c>
      <c r="AU78">
        <f t="shared" si="48"/>
        <v>0</v>
      </c>
      <c r="AV78">
        <f t="shared" si="49"/>
        <v>4425.43</v>
      </c>
      <c r="AW78">
        <f t="shared" si="50"/>
        <v>6216.44</v>
      </c>
      <c r="AX78">
        <f t="shared" si="51"/>
        <v>0</v>
      </c>
      <c r="AY78">
        <f t="shared" si="52"/>
        <v>6216.44</v>
      </c>
      <c r="AZ78">
        <f>data_fy13_base!AA71</f>
        <v>100.35</v>
      </c>
      <c r="BA78">
        <f t="shared" si="53"/>
        <v>2941.26</v>
      </c>
      <c r="BB78">
        <f t="shared" si="54"/>
        <v>0</v>
      </c>
      <c r="BC78">
        <f t="shared" si="55"/>
        <v>2941.26</v>
      </c>
      <c r="BD78">
        <f t="shared" si="56"/>
        <v>313.08999999999997</v>
      </c>
      <c r="BE78">
        <f t="shared" si="57"/>
        <v>0</v>
      </c>
      <c r="BF78">
        <f t="shared" si="58"/>
        <v>313.08999999999997</v>
      </c>
    </row>
    <row r="79" spans="1:58" x14ac:dyDescent="0.2">
      <c r="A79">
        <f>data_fy13_base!A72</f>
        <v>1278</v>
      </c>
      <c r="B79" t="str">
        <f>data_fy13_base!B72</f>
        <v>Clinton</v>
      </c>
      <c r="C79">
        <f>data_fy13_base!C72</f>
        <v>1278</v>
      </c>
      <c r="D79">
        <f>data_fy13_base!D72</f>
        <v>9</v>
      </c>
      <c r="E79">
        <f>data_fy13_base!F72</f>
        <v>4042.26</v>
      </c>
      <c r="F79">
        <f>data_fy13_base!G72</f>
        <v>4019.14</v>
      </c>
      <c r="G79">
        <f>data_fy13_base!H72</f>
        <v>4023.07</v>
      </c>
      <c r="H79">
        <f>data_fy13_base!I72</f>
        <v>517.16999999999996</v>
      </c>
      <c r="I79">
        <f>data_fy13_base!J72</f>
        <v>58.57</v>
      </c>
      <c r="J79">
        <f>data_fy13_base!K72</f>
        <v>63.8</v>
      </c>
      <c r="K79">
        <f>data_fy13_base!L72</f>
        <v>27.07</v>
      </c>
      <c r="L79">
        <f>data_fy13_base!M72</f>
        <v>3.16</v>
      </c>
      <c r="M79">
        <f>data_fy13_base!N72</f>
        <v>4055.7</v>
      </c>
      <c r="N79">
        <f>data_fy13_base!O72</f>
        <v>518.54999999999995</v>
      </c>
      <c r="O79">
        <f>data_fy13_base!P72</f>
        <v>59.88</v>
      </c>
      <c r="P79">
        <f>data_fy13_base!Q72</f>
        <v>70.319999999999993</v>
      </c>
      <c r="Q79">
        <f>data_fy13_base!W72</f>
        <v>23.58</v>
      </c>
      <c r="R79">
        <f>data_fy13_base!Y72</f>
        <v>2.77</v>
      </c>
      <c r="S79">
        <f>data_fy13_base!S72</f>
        <v>2103083</v>
      </c>
      <c r="T79">
        <f>data_fy13_base!T72</f>
        <v>242855</v>
      </c>
      <c r="U79">
        <f>data_fy13_base!U72</f>
        <v>285197</v>
      </c>
      <c r="V79">
        <f>data_fy13_base!V72</f>
        <v>115657</v>
      </c>
      <c r="W79">
        <f>data_fy13_base!X72</f>
        <v>13587</v>
      </c>
      <c r="Y79">
        <f>data_fy13_base!E72</f>
        <v>3965.5</v>
      </c>
      <c r="Z79">
        <f t="shared" si="30"/>
        <v>2138356.2200000002</v>
      </c>
      <c r="AA79">
        <f t="shared" si="31"/>
        <v>0</v>
      </c>
      <c r="AB79">
        <f t="shared" si="32"/>
        <v>2138356.2200000002</v>
      </c>
      <c r="AC79">
        <f t="shared" si="33"/>
        <v>246733.41</v>
      </c>
      <c r="AD79">
        <f t="shared" si="34"/>
        <v>0</v>
      </c>
      <c r="AE79">
        <f t="shared" si="35"/>
        <v>246733.41</v>
      </c>
      <c r="AF79">
        <f t="shared" si="36"/>
        <v>288965.99</v>
      </c>
      <c r="AG79">
        <f t="shared" si="37"/>
        <v>0</v>
      </c>
      <c r="AH79">
        <f t="shared" si="38"/>
        <v>288965.99</v>
      </c>
      <c r="AI79">
        <f>data_fy13_base!Z72</f>
        <v>4722.99</v>
      </c>
      <c r="AJ79">
        <f t="shared" si="39"/>
        <v>116468.93</v>
      </c>
      <c r="AK79">
        <f t="shared" si="40"/>
        <v>0</v>
      </c>
      <c r="AL79">
        <f t="shared" si="41"/>
        <v>116468.93</v>
      </c>
      <c r="AM79">
        <f t="shared" si="42"/>
        <v>13696.67</v>
      </c>
      <c r="AN79">
        <f t="shared" si="43"/>
        <v>0</v>
      </c>
      <c r="AO79">
        <f t="shared" si="44"/>
        <v>13696.67</v>
      </c>
      <c r="AQ79">
        <f t="shared" si="45"/>
        <v>2266697.2999999998</v>
      </c>
      <c r="AR79">
        <f t="shared" si="46"/>
        <v>0</v>
      </c>
      <c r="AS79">
        <f t="shared" si="47"/>
        <v>2266697.2999999998</v>
      </c>
      <c r="AT79">
        <f t="shared" si="59"/>
        <v>261372.53</v>
      </c>
      <c r="AU79">
        <f t="shared" si="48"/>
        <v>0</v>
      </c>
      <c r="AV79">
        <f t="shared" si="49"/>
        <v>261372.53</v>
      </c>
      <c r="AW79">
        <f t="shared" si="50"/>
        <v>305271.48</v>
      </c>
      <c r="AX79">
        <f t="shared" si="51"/>
        <v>0</v>
      </c>
      <c r="AY79">
        <f t="shared" si="52"/>
        <v>305271.48</v>
      </c>
      <c r="AZ79">
        <f>data_fy13_base!AA72</f>
        <v>4807.33</v>
      </c>
      <c r="BA79">
        <f t="shared" si="53"/>
        <v>123981.04</v>
      </c>
      <c r="BB79">
        <f t="shared" si="54"/>
        <v>0</v>
      </c>
      <c r="BC79">
        <f t="shared" si="55"/>
        <v>123981.04</v>
      </c>
      <c r="BD79">
        <f t="shared" si="56"/>
        <v>14566.21</v>
      </c>
      <c r="BE79">
        <f t="shared" si="57"/>
        <v>0</v>
      </c>
      <c r="BF79">
        <f t="shared" si="58"/>
        <v>14566.21</v>
      </c>
    </row>
    <row r="80" spans="1:58" x14ac:dyDescent="0.2">
      <c r="A80">
        <f>data_fy13_base!A73</f>
        <v>1332</v>
      </c>
      <c r="B80" t="str">
        <f>data_fy13_base!B73</f>
        <v>Colfax-Mingo</v>
      </c>
      <c r="C80">
        <f>data_fy13_base!C73</f>
        <v>1332</v>
      </c>
      <c r="D80">
        <f>data_fy13_base!D73</f>
        <v>11</v>
      </c>
      <c r="E80">
        <f>data_fy13_base!F73</f>
        <v>718.37</v>
      </c>
      <c r="F80">
        <f>data_fy13_base!G73</f>
        <v>696.66</v>
      </c>
      <c r="G80">
        <f>data_fy13_base!H73</f>
        <v>675.35</v>
      </c>
      <c r="H80">
        <f>data_fy13_base!I73</f>
        <v>517.16999999999996</v>
      </c>
      <c r="I80">
        <f>data_fy13_base!J73</f>
        <v>58.57</v>
      </c>
      <c r="J80">
        <f>data_fy13_base!K73</f>
        <v>63.8</v>
      </c>
      <c r="K80">
        <f>data_fy13_base!L73</f>
        <v>27.07</v>
      </c>
      <c r="L80">
        <f>data_fy13_base!M73</f>
        <v>3.16</v>
      </c>
      <c r="M80">
        <f>data_fy13_base!N73</f>
        <v>771.6</v>
      </c>
      <c r="N80">
        <f>data_fy13_base!O73</f>
        <v>516.77</v>
      </c>
      <c r="O80">
        <f>data_fy13_base!P73</f>
        <v>49.63</v>
      </c>
      <c r="P80">
        <f>data_fy13_base!Q73</f>
        <v>58.84</v>
      </c>
      <c r="Q80">
        <f>data_fy13_base!W73</f>
        <v>20.56</v>
      </c>
      <c r="R80">
        <f>data_fy13_base!Y73</f>
        <v>2.64</v>
      </c>
      <c r="S80">
        <f>data_fy13_base!S73</f>
        <v>398740</v>
      </c>
      <c r="T80">
        <f>data_fy13_base!T73</f>
        <v>38295</v>
      </c>
      <c r="U80">
        <f>data_fy13_base!U73</f>
        <v>45401</v>
      </c>
      <c r="V80">
        <f>data_fy13_base!V73</f>
        <v>17422</v>
      </c>
      <c r="W80">
        <f>data_fy13_base!X73</f>
        <v>2237</v>
      </c>
      <c r="Y80">
        <f>data_fy13_base!E73</f>
        <v>731.5</v>
      </c>
      <c r="Z80">
        <f t="shared" si="30"/>
        <v>393151.99</v>
      </c>
      <c r="AA80">
        <f t="shared" si="31"/>
        <v>5588.0100000000093</v>
      </c>
      <c r="AB80">
        <f t="shared" si="32"/>
        <v>398740</v>
      </c>
      <c r="AC80">
        <f t="shared" si="33"/>
        <v>38016.06</v>
      </c>
      <c r="AD80">
        <f t="shared" si="34"/>
        <v>278.94000000000233</v>
      </c>
      <c r="AE80">
        <f t="shared" si="35"/>
        <v>38295</v>
      </c>
      <c r="AF80">
        <f t="shared" si="36"/>
        <v>44906.79</v>
      </c>
      <c r="AG80">
        <f t="shared" si="37"/>
        <v>494.20999999999913</v>
      </c>
      <c r="AH80">
        <f t="shared" si="38"/>
        <v>45401</v>
      </c>
      <c r="AI80">
        <f>data_fy13_base!Z73</f>
        <v>807.76</v>
      </c>
      <c r="AJ80">
        <f t="shared" si="39"/>
        <v>17479.93</v>
      </c>
      <c r="AK80">
        <f t="shared" si="40"/>
        <v>0</v>
      </c>
      <c r="AL80">
        <f t="shared" si="41"/>
        <v>17479.93</v>
      </c>
      <c r="AM80">
        <f t="shared" si="42"/>
        <v>2237.5</v>
      </c>
      <c r="AN80">
        <f t="shared" si="43"/>
        <v>0</v>
      </c>
      <c r="AO80">
        <f t="shared" si="44"/>
        <v>2237.5</v>
      </c>
      <c r="AQ80">
        <f t="shared" si="45"/>
        <v>401547.28</v>
      </c>
      <c r="AR80">
        <f t="shared" si="46"/>
        <v>0</v>
      </c>
      <c r="AS80">
        <f t="shared" si="47"/>
        <v>401547.28</v>
      </c>
      <c r="AT80">
        <f t="shared" si="59"/>
        <v>39086.51</v>
      </c>
      <c r="AU80">
        <f t="shared" si="48"/>
        <v>0</v>
      </c>
      <c r="AV80">
        <f t="shared" si="49"/>
        <v>39086.51</v>
      </c>
      <c r="AW80">
        <f t="shared" si="50"/>
        <v>46004.41</v>
      </c>
      <c r="AX80">
        <f t="shared" si="51"/>
        <v>0</v>
      </c>
      <c r="AY80">
        <f t="shared" si="52"/>
        <v>46004.41</v>
      </c>
      <c r="AZ80">
        <f>data_fy13_base!AA73</f>
        <v>795.39</v>
      </c>
      <c r="BA80">
        <f t="shared" si="53"/>
        <v>18111.03</v>
      </c>
      <c r="BB80">
        <f t="shared" si="54"/>
        <v>0</v>
      </c>
      <c r="BC80">
        <f t="shared" si="55"/>
        <v>18111.03</v>
      </c>
      <c r="BD80">
        <f t="shared" si="56"/>
        <v>2306.63</v>
      </c>
      <c r="BE80">
        <f t="shared" si="57"/>
        <v>0</v>
      </c>
      <c r="BF80">
        <f t="shared" si="58"/>
        <v>2306.63</v>
      </c>
    </row>
    <row r="81" spans="1:58" x14ac:dyDescent="0.2">
      <c r="A81">
        <f>data_fy13_base!A74</f>
        <v>1337</v>
      </c>
      <c r="B81" t="str">
        <f>data_fy13_base!B74</f>
        <v>College</v>
      </c>
      <c r="C81">
        <f>data_fy13_base!C74</f>
        <v>1337</v>
      </c>
      <c r="D81">
        <f>data_fy13_base!D74</f>
        <v>10</v>
      </c>
      <c r="E81">
        <f>data_fy13_base!F74</f>
        <v>4755.42</v>
      </c>
      <c r="F81">
        <f>data_fy13_base!G74</f>
        <v>4876.1899999999996</v>
      </c>
      <c r="G81">
        <f>data_fy13_base!H74</f>
        <v>4953.87</v>
      </c>
      <c r="H81">
        <f>data_fy13_base!I74</f>
        <v>517.16999999999996</v>
      </c>
      <c r="I81">
        <f>data_fy13_base!J74</f>
        <v>58.57</v>
      </c>
      <c r="J81">
        <f>data_fy13_base!K74</f>
        <v>63.8</v>
      </c>
      <c r="K81">
        <f>data_fy13_base!L74</f>
        <v>27.07</v>
      </c>
      <c r="L81">
        <f>data_fy13_base!M74</f>
        <v>3.16</v>
      </c>
      <c r="M81">
        <f>data_fy13_base!N74</f>
        <v>4507.8999999999996</v>
      </c>
      <c r="N81">
        <f>data_fy13_base!O74</f>
        <v>488.26</v>
      </c>
      <c r="O81">
        <f>data_fy13_base!P74</f>
        <v>60.98</v>
      </c>
      <c r="P81">
        <f>data_fy13_base!Q74</f>
        <v>63.5</v>
      </c>
      <c r="Q81">
        <f>data_fy13_base!W74</f>
        <v>24.33</v>
      </c>
      <c r="R81">
        <f>data_fy13_base!Y74</f>
        <v>2.83</v>
      </c>
      <c r="S81">
        <f>data_fy13_base!S74</f>
        <v>2201027</v>
      </c>
      <c r="T81">
        <f>data_fy13_base!T74</f>
        <v>274892</v>
      </c>
      <c r="U81">
        <f>data_fy13_base!U74</f>
        <v>286252</v>
      </c>
      <c r="V81">
        <f>data_fy13_base!V74</f>
        <v>120893</v>
      </c>
      <c r="W81">
        <f>data_fy13_base!X74</f>
        <v>14062</v>
      </c>
      <c r="Y81">
        <f>data_fy13_base!E74</f>
        <v>4568</v>
      </c>
      <c r="Z81">
        <f t="shared" si="30"/>
        <v>2324883.6</v>
      </c>
      <c r="AA81">
        <f t="shared" si="31"/>
        <v>0</v>
      </c>
      <c r="AB81">
        <f t="shared" si="32"/>
        <v>2324883.6</v>
      </c>
      <c r="AC81">
        <f t="shared" si="33"/>
        <v>289245.76</v>
      </c>
      <c r="AD81">
        <f t="shared" si="34"/>
        <v>0</v>
      </c>
      <c r="AE81">
        <f t="shared" si="35"/>
        <v>289245.76</v>
      </c>
      <c r="AF81">
        <f t="shared" si="36"/>
        <v>301716.40000000002</v>
      </c>
      <c r="AG81">
        <f t="shared" si="37"/>
        <v>0</v>
      </c>
      <c r="AH81">
        <f t="shared" si="38"/>
        <v>301716.40000000002</v>
      </c>
      <c r="AI81">
        <f>data_fy13_base!Z74</f>
        <v>5022.68</v>
      </c>
      <c r="AJ81">
        <f t="shared" si="39"/>
        <v>127626.3</v>
      </c>
      <c r="AK81">
        <f t="shared" si="40"/>
        <v>0</v>
      </c>
      <c r="AL81">
        <f t="shared" si="41"/>
        <v>127626.3</v>
      </c>
      <c r="AM81">
        <f t="shared" si="42"/>
        <v>14867.13</v>
      </c>
      <c r="AN81">
        <f t="shared" si="43"/>
        <v>0</v>
      </c>
      <c r="AO81">
        <f t="shared" si="44"/>
        <v>14867.13</v>
      </c>
      <c r="AQ81">
        <f t="shared" si="45"/>
        <v>2522560.09</v>
      </c>
      <c r="AR81">
        <f t="shared" si="46"/>
        <v>0</v>
      </c>
      <c r="AS81">
        <f t="shared" si="47"/>
        <v>2522560.09</v>
      </c>
      <c r="AT81">
        <f t="shared" si="59"/>
        <v>312716.42</v>
      </c>
      <c r="AU81">
        <f t="shared" si="48"/>
        <v>0</v>
      </c>
      <c r="AV81">
        <f t="shared" si="49"/>
        <v>312716.42</v>
      </c>
      <c r="AW81">
        <f t="shared" si="50"/>
        <v>326697.34999999998</v>
      </c>
      <c r="AX81">
        <f t="shared" si="51"/>
        <v>0</v>
      </c>
      <c r="AY81">
        <f t="shared" si="52"/>
        <v>326697.34999999998</v>
      </c>
      <c r="AZ81">
        <f>data_fy13_base!AA74</f>
        <v>5214.6499999999996</v>
      </c>
      <c r="BA81">
        <f t="shared" si="53"/>
        <v>138396.81</v>
      </c>
      <c r="BB81">
        <f t="shared" si="54"/>
        <v>0</v>
      </c>
      <c r="BC81">
        <f t="shared" si="55"/>
        <v>138396.81</v>
      </c>
      <c r="BD81">
        <f t="shared" si="56"/>
        <v>16113.27</v>
      </c>
      <c r="BE81">
        <f t="shared" si="57"/>
        <v>0</v>
      </c>
      <c r="BF81">
        <f t="shared" si="58"/>
        <v>16113.27</v>
      </c>
    </row>
    <row r="82" spans="1:58" x14ac:dyDescent="0.2">
      <c r="A82">
        <f>data_fy13_base!A75</f>
        <v>1350</v>
      </c>
      <c r="B82" t="str">
        <f>data_fy13_base!B75</f>
        <v>Collins-Maxwell</v>
      </c>
      <c r="C82">
        <f>data_fy13_base!C75</f>
        <v>1350</v>
      </c>
      <c r="D82">
        <f>data_fy13_base!D75</f>
        <v>11</v>
      </c>
      <c r="E82">
        <f>data_fy13_base!F75</f>
        <v>470.41</v>
      </c>
      <c r="F82">
        <f>data_fy13_base!G75</f>
        <v>461.65</v>
      </c>
      <c r="G82">
        <f>data_fy13_base!H75</f>
        <v>440</v>
      </c>
      <c r="H82">
        <f>data_fy13_base!I75</f>
        <v>517.16999999999996</v>
      </c>
      <c r="I82">
        <f>data_fy13_base!J75</f>
        <v>58.57</v>
      </c>
      <c r="J82">
        <f>data_fy13_base!K75</f>
        <v>63.8</v>
      </c>
      <c r="K82">
        <f>data_fy13_base!L75</f>
        <v>27.07</v>
      </c>
      <c r="L82">
        <f>data_fy13_base!M75</f>
        <v>3.16</v>
      </c>
      <c r="M82">
        <f>data_fy13_base!N75</f>
        <v>500.5</v>
      </c>
      <c r="N82">
        <f>data_fy13_base!O75</f>
        <v>535.87</v>
      </c>
      <c r="O82">
        <f>data_fy13_base!P75</f>
        <v>54.03</v>
      </c>
      <c r="P82">
        <f>data_fy13_base!Q75</f>
        <v>59.05</v>
      </c>
      <c r="Q82">
        <f>data_fy13_base!W75</f>
        <v>20.56</v>
      </c>
      <c r="R82">
        <f>data_fy13_base!Y75</f>
        <v>2.64</v>
      </c>
      <c r="S82">
        <f>data_fy13_base!S75</f>
        <v>268203</v>
      </c>
      <c r="T82">
        <f>data_fy13_base!T75</f>
        <v>27042</v>
      </c>
      <c r="U82">
        <f>data_fy13_base!U75</f>
        <v>29555</v>
      </c>
      <c r="V82">
        <f>data_fy13_base!V75</f>
        <v>11666</v>
      </c>
      <c r="W82">
        <f>data_fy13_base!X75</f>
        <v>1498</v>
      </c>
      <c r="Y82">
        <f>data_fy13_base!E75</f>
        <v>470</v>
      </c>
      <c r="Z82">
        <f t="shared" si="30"/>
        <v>261583.2</v>
      </c>
      <c r="AA82">
        <f t="shared" si="31"/>
        <v>6619.7999999999884</v>
      </c>
      <c r="AB82">
        <f t="shared" si="32"/>
        <v>268203</v>
      </c>
      <c r="AC82">
        <f t="shared" si="33"/>
        <v>26493.9</v>
      </c>
      <c r="AD82">
        <f t="shared" si="34"/>
        <v>548.09999999999854</v>
      </c>
      <c r="AE82">
        <f t="shared" si="35"/>
        <v>27042</v>
      </c>
      <c r="AF82">
        <f t="shared" si="36"/>
        <v>28952</v>
      </c>
      <c r="AG82">
        <f t="shared" si="37"/>
        <v>603</v>
      </c>
      <c r="AH82">
        <f t="shared" si="38"/>
        <v>29555</v>
      </c>
      <c r="AI82">
        <f>data_fy13_base!Z75</f>
        <v>516.80999999999995</v>
      </c>
      <c r="AJ82">
        <f t="shared" si="39"/>
        <v>11183.77</v>
      </c>
      <c r="AK82">
        <f t="shared" si="40"/>
        <v>482.22999999999956</v>
      </c>
      <c r="AL82">
        <f t="shared" si="41"/>
        <v>11666</v>
      </c>
      <c r="AM82">
        <f t="shared" si="42"/>
        <v>1431.56</v>
      </c>
      <c r="AN82">
        <f t="shared" si="43"/>
        <v>66.440000000000055</v>
      </c>
      <c r="AO82">
        <f t="shared" si="44"/>
        <v>1498</v>
      </c>
      <c r="AQ82">
        <f t="shared" si="45"/>
        <v>271929.90999999997</v>
      </c>
      <c r="AR82">
        <f t="shared" si="46"/>
        <v>0</v>
      </c>
      <c r="AS82">
        <f t="shared" si="47"/>
        <v>271929.90999999997</v>
      </c>
      <c r="AT82">
        <f t="shared" si="59"/>
        <v>27664.81</v>
      </c>
      <c r="AU82">
        <f t="shared" si="48"/>
        <v>0</v>
      </c>
      <c r="AV82">
        <f t="shared" si="49"/>
        <v>27664.81</v>
      </c>
      <c r="AW82">
        <f t="shared" si="50"/>
        <v>30223.84</v>
      </c>
      <c r="AX82">
        <f t="shared" si="51"/>
        <v>0</v>
      </c>
      <c r="AY82">
        <f t="shared" si="52"/>
        <v>30223.84</v>
      </c>
      <c r="AZ82">
        <f>data_fy13_base!AA75</f>
        <v>517.69000000000005</v>
      </c>
      <c r="BA82">
        <f t="shared" si="53"/>
        <v>11787.8</v>
      </c>
      <c r="BB82">
        <f t="shared" si="54"/>
        <v>0</v>
      </c>
      <c r="BC82">
        <f t="shared" si="55"/>
        <v>11787.8</v>
      </c>
      <c r="BD82">
        <f t="shared" si="56"/>
        <v>1501.3</v>
      </c>
      <c r="BE82">
        <f t="shared" si="57"/>
        <v>0</v>
      </c>
      <c r="BF82">
        <f t="shared" si="58"/>
        <v>1501.3</v>
      </c>
    </row>
    <row r="83" spans="1:58" x14ac:dyDescent="0.2">
      <c r="A83">
        <f>data_fy13_base!A76</f>
        <v>1359</v>
      </c>
      <c r="B83" t="str">
        <f>data_fy13_base!B76</f>
        <v>Colo-NESCO School</v>
      </c>
      <c r="C83">
        <f>data_fy13_base!C76</f>
        <v>1359</v>
      </c>
      <c r="D83">
        <f>data_fy13_base!D76</f>
        <v>11</v>
      </c>
      <c r="E83">
        <f>data_fy13_base!F76</f>
        <v>465.08</v>
      </c>
      <c r="F83">
        <f>data_fy13_base!G76</f>
        <v>466.05</v>
      </c>
      <c r="G83">
        <f>data_fy13_base!H76</f>
        <v>465.58</v>
      </c>
      <c r="H83">
        <f>data_fy13_base!I76</f>
        <v>517.16999999999996</v>
      </c>
      <c r="I83">
        <f>data_fy13_base!J76</f>
        <v>58.57</v>
      </c>
      <c r="J83">
        <f>data_fy13_base!K76</f>
        <v>63.8</v>
      </c>
      <c r="K83">
        <f>data_fy13_base!L76</f>
        <v>27.07</v>
      </c>
      <c r="L83">
        <f>data_fy13_base!M76</f>
        <v>3.16</v>
      </c>
      <c r="M83">
        <f>data_fy13_base!N76</f>
        <v>480.6</v>
      </c>
      <c r="N83">
        <f>data_fy13_base!O76</f>
        <v>566.26</v>
      </c>
      <c r="O83">
        <f>data_fy13_base!P76</f>
        <v>55.79</v>
      </c>
      <c r="P83">
        <f>data_fy13_base!Q76</f>
        <v>59.01</v>
      </c>
      <c r="Q83">
        <f>data_fy13_base!W76</f>
        <v>20.56</v>
      </c>
      <c r="R83">
        <f>data_fy13_base!Y76</f>
        <v>2.64</v>
      </c>
      <c r="S83">
        <f>data_fy13_base!S76</f>
        <v>272145</v>
      </c>
      <c r="T83">
        <f>data_fy13_base!T76</f>
        <v>26813</v>
      </c>
      <c r="U83">
        <f>data_fy13_base!U76</f>
        <v>28360</v>
      </c>
      <c r="V83">
        <f>data_fy13_base!V76</f>
        <v>10765</v>
      </c>
      <c r="W83">
        <f>data_fy13_base!X76</f>
        <v>1382</v>
      </c>
      <c r="Y83">
        <f>data_fy13_base!E76</f>
        <v>500.4</v>
      </c>
      <c r="Z83">
        <f t="shared" si="30"/>
        <v>293709.78000000003</v>
      </c>
      <c r="AA83">
        <f t="shared" si="31"/>
        <v>0</v>
      </c>
      <c r="AB83">
        <f t="shared" si="32"/>
        <v>293709.78000000003</v>
      </c>
      <c r="AC83">
        <f t="shared" si="33"/>
        <v>29088.25</v>
      </c>
      <c r="AD83">
        <f t="shared" si="34"/>
        <v>0</v>
      </c>
      <c r="AE83">
        <f t="shared" si="35"/>
        <v>29088.25</v>
      </c>
      <c r="AF83">
        <f t="shared" si="36"/>
        <v>30804.62</v>
      </c>
      <c r="AG83">
        <f t="shared" si="37"/>
        <v>0</v>
      </c>
      <c r="AH83">
        <f t="shared" si="38"/>
        <v>30804.62</v>
      </c>
      <c r="AI83">
        <f>data_fy13_base!Z76</f>
        <v>543.33000000000004</v>
      </c>
      <c r="AJ83">
        <f t="shared" si="39"/>
        <v>11757.66</v>
      </c>
      <c r="AK83">
        <f t="shared" si="40"/>
        <v>0</v>
      </c>
      <c r="AL83">
        <f t="shared" si="41"/>
        <v>11757.66</v>
      </c>
      <c r="AM83">
        <f t="shared" si="42"/>
        <v>1505.02</v>
      </c>
      <c r="AN83">
        <f t="shared" si="43"/>
        <v>0</v>
      </c>
      <c r="AO83">
        <f t="shared" si="44"/>
        <v>1505.02</v>
      </c>
      <c r="AQ83">
        <f t="shared" si="45"/>
        <v>282982.58</v>
      </c>
      <c r="AR83">
        <f t="shared" si="46"/>
        <v>10727.200000000012</v>
      </c>
      <c r="AS83">
        <f t="shared" si="47"/>
        <v>293709.78000000003</v>
      </c>
      <c r="AT83">
        <f t="shared" si="59"/>
        <v>28169.9</v>
      </c>
      <c r="AU83">
        <f t="shared" si="48"/>
        <v>918.34999999999854</v>
      </c>
      <c r="AV83">
        <f t="shared" si="49"/>
        <v>29088.25</v>
      </c>
      <c r="AW83">
        <f t="shared" si="50"/>
        <v>29862.79</v>
      </c>
      <c r="AX83">
        <f t="shared" si="51"/>
        <v>941.82999999999811</v>
      </c>
      <c r="AY83">
        <f t="shared" si="52"/>
        <v>30804.62</v>
      </c>
      <c r="AZ83">
        <f>data_fy13_base!AA76</f>
        <v>508.43</v>
      </c>
      <c r="BA83">
        <f t="shared" si="53"/>
        <v>11576.95</v>
      </c>
      <c r="BB83">
        <f t="shared" si="54"/>
        <v>180.70999999999913</v>
      </c>
      <c r="BC83">
        <f t="shared" si="55"/>
        <v>11757.66</v>
      </c>
      <c r="BD83">
        <f t="shared" si="56"/>
        <v>1474.45</v>
      </c>
      <c r="BE83">
        <f t="shared" si="57"/>
        <v>30.569999999999936</v>
      </c>
      <c r="BF83">
        <f t="shared" si="58"/>
        <v>1505.02</v>
      </c>
    </row>
    <row r="84" spans="1:58" x14ac:dyDescent="0.2">
      <c r="A84">
        <f>data_fy13_base!A77</f>
        <v>1368</v>
      </c>
      <c r="B84" t="str">
        <f>data_fy13_base!B77</f>
        <v>Columbus</v>
      </c>
      <c r="C84">
        <f>data_fy13_base!C77</f>
        <v>1368</v>
      </c>
      <c r="D84">
        <f>data_fy13_base!D77</f>
        <v>9</v>
      </c>
      <c r="E84">
        <f>data_fy13_base!F77</f>
        <v>796.77</v>
      </c>
      <c r="F84">
        <f>data_fy13_base!G77</f>
        <v>768.93</v>
      </c>
      <c r="G84">
        <f>data_fy13_base!H77</f>
        <v>751.47</v>
      </c>
      <c r="H84">
        <f>data_fy13_base!I77</f>
        <v>517.16999999999996</v>
      </c>
      <c r="I84">
        <f>data_fy13_base!J77</f>
        <v>58.57</v>
      </c>
      <c r="J84">
        <f>data_fy13_base!K77</f>
        <v>63.8</v>
      </c>
      <c r="K84">
        <f>data_fy13_base!L77</f>
        <v>27.07</v>
      </c>
      <c r="L84">
        <f>data_fy13_base!M77</f>
        <v>3.16</v>
      </c>
      <c r="M84">
        <f>data_fy13_base!N77</f>
        <v>898.7</v>
      </c>
      <c r="N84">
        <f>data_fy13_base!O77</f>
        <v>552.33000000000004</v>
      </c>
      <c r="O84">
        <f>data_fy13_base!P77</f>
        <v>66.13</v>
      </c>
      <c r="P84">
        <f>data_fy13_base!Q77</f>
        <v>68.2</v>
      </c>
      <c r="Q84">
        <f>data_fy13_base!W77</f>
        <v>23.58</v>
      </c>
      <c r="R84">
        <f>data_fy13_base!Y77</f>
        <v>2.77</v>
      </c>
      <c r="S84">
        <f>data_fy13_base!S77</f>
        <v>496379</v>
      </c>
      <c r="T84">
        <f>data_fy13_base!T77</f>
        <v>59431</v>
      </c>
      <c r="U84">
        <f>data_fy13_base!U77</f>
        <v>61291</v>
      </c>
      <c r="V84">
        <f>data_fy13_base!V77</f>
        <v>24722</v>
      </c>
      <c r="W84">
        <f>data_fy13_base!X77</f>
        <v>2904</v>
      </c>
      <c r="Y84">
        <f>data_fy13_base!E77</f>
        <v>826.2</v>
      </c>
      <c r="Z84">
        <f t="shared" si="30"/>
        <v>473429.12</v>
      </c>
      <c r="AA84">
        <f t="shared" si="31"/>
        <v>22949.880000000005</v>
      </c>
      <c r="AB84">
        <f t="shared" si="32"/>
        <v>496379</v>
      </c>
      <c r="AC84">
        <f t="shared" si="33"/>
        <v>56569.91</v>
      </c>
      <c r="AD84">
        <f t="shared" si="34"/>
        <v>2861.0899999999965</v>
      </c>
      <c r="AE84">
        <f t="shared" si="35"/>
        <v>59431</v>
      </c>
      <c r="AF84">
        <f t="shared" si="36"/>
        <v>58453.65</v>
      </c>
      <c r="AG84">
        <f t="shared" si="37"/>
        <v>2837.3499999999985</v>
      </c>
      <c r="AH84">
        <f t="shared" si="38"/>
        <v>61291</v>
      </c>
      <c r="AI84">
        <f>data_fy13_base!Z77</f>
        <v>963.11</v>
      </c>
      <c r="AJ84">
        <f t="shared" si="39"/>
        <v>23750.29</v>
      </c>
      <c r="AK84">
        <f t="shared" si="40"/>
        <v>971.70999999999913</v>
      </c>
      <c r="AL84">
        <f t="shared" si="41"/>
        <v>24722</v>
      </c>
      <c r="AM84">
        <f t="shared" si="42"/>
        <v>2793.02</v>
      </c>
      <c r="AN84">
        <f t="shared" si="43"/>
        <v>110.98000000000002</v>
      </c>
      <c r="AO84">
        <f t="shared" si="44"/>
        <v>2904</v>
      </c>
      <c r="AQ84">
        <f t="shared" si="45"/>
        <v>473703.67</v>
      </c>
      <c r="AR84">
        <f t="shared" si="46"/>
        <v>0</v>
      </c>
      <c r="AS84">
        <f t="shared" si="47"/>
        <v>473703.67</v>
      </c>
      <c r="AT84">
        <f t="shared" si="59"/>
        <v>56498.96</v>
      </c>
      <c r="AU84">
        <f t="shared" si="48"/>
        <v>70.950000000004366</v>
      </c>
      <c r="AV84">
        <f t="shared" si="49"/>
        <v>56569.91</v>
      </c>
      <c r="AW84">
        <f t="shared" si="50"/>
        <v>58482.92</v>
      </c>
      <c r="AX84">
        <f t="shared" si="51"/>
        <v>0</v>
      </c>
      <c r="AY84">
        <f t="shared" si="52"/>
        <v>58482.92</v>
      </c>
      <c r="AZ84">
        <f>data_fy13_base!AA77</f>
        <v>935.05</v>
      </c>
      <c r="BA84">
        <f t="shared" si="53"/>
        <v>24114.94</v>
      </c>
      <c r="BB84">
        <f t="shared" si="54"/>
        <v>0</v>
      </c>
      <c r="BC84">
        <f t="shared" si="55"/>
        <v>24114.94</v>
      </c>
      <c r="BD84">
        <f t="shared" si="56"/>
        <v>2833.2</v>
      </c>
      <c r="BE84">
        <f t="shared" si="57"/>
        <v>0</v>
      </c>
      <c r="BF84">
        <f t="shared" si="58"/>
        <v>2833.2</v>
      </c>
    </row>
    <row r="85" spans="1:58" x14ac:dyDescent="0.2">
      <c r="A85">
        <f>data_fy13_base!A78</f>
        <v>1413</v>
      </c>
      <c r="B85" t="str">
        <f>data_fy13_base!B78</f>
        <v>Coon Rapids-Bayard</v>
      </c>
      <c r="C85">
        <f>data_fy13_base!C78</f>
        <v>1413</v>
      </c>
      <c r="D85">
        <f>data_fy13_base!D78</f>
        <v>11</v>
      </c>
      <c r="E85">
        <f>data_fy13_base!F78</f>
        <v>399.32</v>
      </c>
      <c r="F85">
        <f>data_fy13_base!G78</f>
        <v>390.85</v>
      </c>
      <c r="G85">
        <f>data_fy13_base!H78</f>
        <v>377.89</v>
      </c>
      <c r="H85">
        <f>data_fy13_base!I78</f>
        <v>517.16999999999996</v>
      </c>
      <c r="I85">
        <f>data_fy13_base!J78</f>
        <v>58.57</v>
      </c>
      <c r="J85">
        <f>data_fy13_base!K78</f>
        <v>63.8</v>
      </c>
      <c r="K85">
        <f>data_fy13_base!L78</f>
        <v>27.07</v>
      </c>
      <c r="L85">
        <f>data_fy13_base!M78</f>
        <v>3.16</v>
      </c>
      <c r="M85">
        <f>data_fy13_base!N78</f>
        <v>426.5</v>
      </c>
      <c r="N85">
        <f>data_fy13_base!O78</f>
        <v>593.79</v>
      </c>
      <c r="O85">
        <f>data_fy13_base!P78</f>
        <v>63.09</v>
      </c>
      <c r="P85">
        <f>data_fy13_base!Q78</f>
        <v>67.63</v>
      </c>
      <c r="Q85">
        <f>data_fy13_base!W78</f>
        <v>20.56</v>
      </c>
      <c r="R85">
        <f>data_fy13_base!Y78</f>
        <v>2.64</v>
      </c>
      <c r="S85">
        <f>data_fy13_base!S78</f>
        <v>253251</v>
      </c>
      <c r="T85">
        <f>data_fy13_base!T78</f>
        <v>26908</v>
      </c>
      <c r="U85">
        <f>data_fy13_base!U78</f>
        <v>28844</v>
      </c>
      <c r="V85">
        <f>data_fy13_base!V78</f>
        <v>10163</v>
      </c>
      <c r="W85">
        <f>data_fy13_base!X78</f>
        <v>1305</v>
      </c>
      <c r="Y85">
        <f>data_fy13_base!E78</f>
        <v>393.6</v>
      </c>
      <c r="Z85">
        <f t="shared" si="30"/>
        <v>241859.33</v>
      </c>
      <c r="AA85">
        <f t="shared" si="31"/>
        <v>11391.670000000013</v>
      </c>
      <c r="AB85">
        <f t="shared" si="32"/>
        <v>253251</v>
      </c>
      <c r="AC85">
        <f t="shared" si="33"/>
        <v>25753.25</v>
      </c>
      <c r="AD85">
        <f t="shared" si="34"/>
        <v>1154.75</v>
      </c>
      <c r="AE85">
        <f t="shared" si="35"/>
        <v>26908</v>
      </c>
      <c r="AF85">
        <f t="shared" si="36"/>
        <v>27622.85</v>
      </c>
      <c r="AG85">
        <f t="shared" si="37"/>
        <v>1221.1500000000015</v>
      </c>
      <c r="AH85">
        <f t="shared" si="38"/>
        <v>28844</v>
      </c>
      <c r="AI85">
        <f>data_fy13_base!Z78</f>
        <v>446.79</v>
      </c>
      <c r="AJ85">
        <f t="shared" si="39"/>
        <v>9668.5400000000009</v>
      </c>
      <c r="AK85">
        <f t="shared" si="40"/>
        <v>494.45999999999913</v>
      </c>
      <c r="AL85">
        <f t="shared" si="41"/>
        <v>10163</v>
      </c>
      <c r="AM85">
        <f t="shared" si="42"/>
        <v>1237.6099999999999</v>
      </c>
      <c r="AN85">
        <f t="shared" si="43"/>
        <v>67.3900000000001</v>
      </c>
      <c r="AO85">
        <f t="shared" si="44"/>
        <v>1305</v>
      </c>
      <c r="AQ85">
        <f t="shared" si="45"/>
        <v>253963.53</v>
      </c>
      <c r="AR85">
        <f t="shared" si="46"/>
        <v>0</v>
      </c>
      <c r="AS85">
        <f t="shared" si="47"/>
        <v>253963.53</v>
      </c>
      <c r="AT85">
        <f t="shared" si="59"/>
        <v>27101.85</v>
      </c>
      <c r="AU85">
        <f t="shared" si="48"/>
        <v>0</v>
      </c>
      <c r="AV85">
        <f t="shared" si="49"/>
        <v>27101.85</v>
      </c>
      <c r="AW85">
        <f t="shared" si="50"/>
        <v>29082.48</v>
      </c>
      <c r="AX85">
        <f t="shared" si="51"/>
        <v>0</v>
      </c>
      <c r="AY85">
        <f t="shared" si="52"/>
        <v>29082.48</v>
      </c>
      <c r="AZ85">
        <f>data_fy13_base!AA78</f>
        <v>453.05</v>
      </c>
      <c r="BA85">
        <f t="shared" si="53"/>
        <v>10315.950000000001</v>
      </c>
      <c r="BB85">
        <f t="shared" si="54"/>
        <v>0</v>
      </c>
      <c r="BC85">
        <f t="shared" si="55"/>
        <v>10315.950000000001</v>
      </c>
      <c r="BD85">
        <f t="shared" si="56"/>
        <v>1313.85</v>
      </c>
      <c r="BE85">
        <f t="shared" si="57"/>
        <v>0</v>
      </c>
      <c r="BF85">
        <f t="shared" si="58"/>
        <v>1313.85</v>
      </c>
    </row>
    <row r="86" spans="1:58" x14ac:dyDescent="0.2">
      <c r="A86">
        <f>data_fy13_base!A79</f>
        <v>1431</v>
      </c>
      <c r="B86" t="str">
        <f>data_fy13_base!B79</f>
        <v>Corning</v>
      </c>
      <c r="C86">
        <f>data_fy13_base!C79</f>
        <v>1431</v>
      </c>
      <c r="D86">
        <f>data_fy13_base!D79</f>
        <v>13</v>
      </c>
      <c r="E86">
        <f>data_fy13_base!F79</f>
        <v>376.82</v>
      </c>
      <c r="F86">
        <f>data_fy13_base!G79</f>
        <v>380.92</v>
      </c>
      <c r="G86">
        <f>data_fy13_base!H79</f>
        <v>381.64</v>
      </c>
      <c r="H86">
        <f>data_fy13_base!I79</f>
        <v>517.16999999999996</v>
      </c>
      <c r="I86">
        <f>data_fy13_base!J79</f>
        <v>58.57</v>
      </c>
      <c r="J86">
        <f>data_fy13_base!K79</f>
        <v>63.8</v>
      </c>
      <c r="K86">
        <f>data_fy13_base!L79</f>
        <v>27.07</v>
      </c>
      <c r="L86">
        <f>data_fy13_base!M79</f>
        <v>3.16</v>
      </c>
      <c r="M86">
        <f>data_fy13_base!N79</f>
        <v>431.2</v>
      </c>
      <c r="N86">
        <f>data_fy13_base!O79</f>
        <v>600.17999999999995</v>
      </c>
      <c r="O86">
        <f>data_fy13_base!P79</f>
        <v>59.79</v>
      </c>
      <c r="P86">
        <f>data_fy13_base!Q79</f>
        <v>71.42</v>
      </c>
      <c r="Q86">
        <f>data_fy13_base!W79</f>
        <v>27.1</v>
      </c>
      <c r="R86">
        <f>data_fy13_base!Y79</f>
        <v>2.86</v>
      </c>
      <c r="S86">
        <f>data_fy13_base!S79</f>
        <v>258798</v>
      </c>
      <c r="T86">
        <f>data_fy13_base!T79</f>
        <v>25781</v>
      </c>
      <c r="U86">
        <f>data_fy13_base!U79</f>
        <v>30796</v>
      </c>
      <c r="V86">
        <f>data_fy13_base!V79</f>
        <v>13159</v>
      </c>
      <c r="W86">
        <f>data_fy13_base!X79</f>
        <v>1389</v>
      </c>
      <c r="Y86">
        <f>data_fy13_base!E79</f>
        <v>422</v>
      </c>
      <c r="Z86">
        <f t="shared" si="30"/>
        <v>262007.14</v>
      </c>
      <c r="AA86">
        <f t="shared" si="31"/>
        <v>0</v>
      </c>
      <c r="AB86">
        <f t="shared" si="32"/>
        <v>262007.14</v>
      </c>
      <c r="AC86">
        <f t="shared" si="33"/>
        <v>26218.86</v>
      </c>
      <c r="AD86">
        <f t="shared" si="34"/>
        <v>0</v>
      </c>
      <c r="AE86">
        <f t="shared" si="35"/>
        <v>26218.86</v>
      </c>
      <c r="AF86">
        <f t="shared" si="36"/>
        <v>31215.34</v>
      </c>
      <c r="AG86">
        <f t="shared" si="37"/>
        <v>0</v>
      </c>
      <c r="AH86">
        <f t="shared" si="38"/>
        <v>31215.34</v>
      </c>
      <c r="AI86">
        <f>data_fy13_base!Z79</f>
        <v>471.89</v>
      </c>
      <c r="AJ86">
        <f t="shared" si="39"/>
        <v>13297.86</v>
      </c>
      <c r="AK86">
        <f t="shared" si="40"/>
        <v>0</v>
      </c>
      <c r="AL86">
        <f t="shared" si="41"/>
        <v>13297.86</v>
      </c>
      <c r="AM86">
        <f t="shared" si="42"/>
        <v>1410.95</v>
      </c>
      <c r="AN86">
        <f t="shared" si="43"/>
        <v>0</v>
      </c>
      <c r="AO86">
        <f t="shared" si="44"/>
        <v>1410.95</v>
      </c>
      <c r="AQ86">
        <f t="shared" si="45"/>
        <v>242061.63</v>
      </c>
      <c r="AR86">
        <f t="shared" si="46"/>
        <v>19945.510000000009</v>
      </c>
      <c r="AS86">
        <f t="shared" si="47"/>
        <v>262007.14</v>
      </c>
      <c r="AT86">
        <f t="shared" si="59"/>
        <v>24331.27</v>
      </c>
      <c r="AU86">
        <f t="shared" si="48"/>
        <v>1887.5900000000001</v>
      </c>
      <c r="AV86">
        <f t="shared" si="49"/>
        <v>26218.86</v>
      </c>
      <c r="AW86">
        <f t="shared" si="50"/>
        <v>28871.95</v>
      </c>
      <c r="AX86">
        <f t="shared" si="51"/>
        <v>2343.3899999999994</v>
      </c>
      <c r="AY86">
        <f t="shared" si="52"/>
        <v>31215.34</v>
      </c>
      <c r="AZ86">
        <f>data_fy13_base!AA79</f>
        <v>427.22</v>
      </c>
      <c r="BA86">
        <f t="shared" si="53"/>
        <v>12521.82</v>
      </c>
      <c r="BB86">
        <f t="shared" si="54"/>
        <v>776.04000000000087</v>
      </c>
      <c r="BC86">
        <f t="shared" si="55"/>
        <v>13297.86</v>
      </c>
      <c r="BD86">
        <f t="shared" si="56"/>
        <v>1332.93</v>
      </c>
      <c r="BE86">
        <f t="shared" si="57"/>
        <v>78.019999999999982</v>
      </c>
      <c r="BF86">
        <f t="shared" si="58"/>
        <v>1410.95</v>
      </c>
    </row>
    <row r="87" spans="1:58" x14ac:dyDescent="0.2">
      <c r="A87">
        <f>data_fy13_base!A80</f>
        <v>1449</v>
      </c>
      <c r="B87" t="str">
        <f>data_fy13_base!B80</f>
        <v>Corwith-Wesley</v>
      </c>
      <c r="C87">
        <f>data_fy13_base!C80</f>
        <v>1449</v>
      </c>
      <c r="D87">
        <f>data_fy13_base!D80</f>
        <v>7</v>
      </c>
      <c r="E87">
        <f>data_fy13_base!F80</f>
        <v>106.37</v>
      </c>
      <c r="F87">
        <f>data_fy13_base!G80</f>
        <v>107.38</v>
      </c>
      <c r="G87">
        <f>data_fy13_base!H80</f>
        <v>108.22</v>
      </c>
      <c r="H87">
        <f>data_fy13_base!I80</f>
        <v>517.16999999999996</v>
      </c>
      <c r="I87">
        <f>data_fy13_base!J80</f>
        <v>58.57</v>
      </c>
      <c r="J87">
        <f>data_fy13_base!K80</f>
        <v>63.8</v>
      </c>
      <c r="K87">
        <f>data_fy13_base!L80</f>
        <v>27.07</v>
      </c>
      <c r="L87">
        <f>data_fy13_base!M80</f>
        <v>3.16</v>
      </c>
      <c r="M87">
        <f>data_fy13_base!N80</f>
        <v>113</v>
      </c>
      <c r="N87">
        <f>data_fy13_base!O80</f>
        <v>850.38</v>
      </c>
      <c r="O87">
        <f>data_fy13_base!P80</f>
        <v>107.27</v>
      </c>
      <c r="P87">
        <f>data_fy13_base!Q80</f>
        <v>77.48</v>
      </c>
      <c r="Q87">
        <f>data_fy13_base!W80</f>
        <v>34.51</v>
      </c>
      <c r="R87">
        <f>data_fy13_base!Y80</f>
        <v>3.96</v>
      </c>
      <c r="S87">
        <f>data_fy13_base!S80</f>
        <v>96093</v>
      </c>
      <c r="T87">
        <f>data_fy13_base!T80</f>
        <v>12122</v>
      </c>
      <c r="U87">
        <f>data_fy13_base!U80</f>
        <v>8755</v>
      </c>
      <c r="V87">
        <f>data_fy13_base!V80</f>
        <v>4289</v>
      </c>
      <c r="W87">
        <f>data_fy13_base!X80</f>
        <v>492</v>
      </c>
      <c r="Y87">
        <f>data_fy13_base!E80</f>
        <v>115</v>
      </c>
      <c r="Z87">
        <f t="shared" si="30"/>
        <v>100173.05</v>
      </c>
      <c r="AA87">
        <f t="shared" si="31"/>
        <v>0</v>
      </c>
      <c r="AB87">
        <f t="shared" si="32"/>
        <v>100173.05</v>
      </c>
      <c r="AC87">
        <f t="shared" si="33"/>
        <v>12605.15</v>
      </c>
      <c r="AD87">
        <f t="shared" si="34"/>
        <v>0</v>
      </c>
      <c r="AE87">
        <f t="shared" si="35"/>
        <v>12605.15</v>
      </c>
      <c r="AF87">
        <f t="shared" si="36"/>
        <v>9203.4500000000007</v>
      </c>
      <c r="AG87">
        <f t="shared" si="37"/>
        <v>0</v>
      </c>
      <c r="AH87">
        <f t="shared" si="38"/>
        <v>9203.4500000000007</v>
      </c>
      <c r="AI87">
        <f>data_fy13_base!Z80</f>
        <v>131.88999999999999</v>
      </c>
      <c r="AJ87">
        <f t="shared" si="39"/>
        <v>4693.97</v>
      </c>
      <c r="AK87">
        <f t="shared" si="40"/>
        <v>0</v>
      </c>
      <c r="AL87">
        <f t="shared" si="41"/>
        <v>4693.97</v>
      </c>
      <c r="AM87">
        <f t="shared" si="42"/>
        <v>539.42999999999995</v>
      </c>
      <c r="AN87">
        <f t="shared" si="43"/>
        <v>0</v>
      </c>
      <c r="AO87">
        <f t="shared" si="44"/>
        <v>539.42999999999995</v>
      </c>
      <c r="AQ87">
        <f t="shared" si="45"/>
        <v>94943.73</v>
      </c>
      <c r="AR87">
        <f t="shared" si="46"/>
        <v>5229.320000000007</v>
      </c>
      <c r="AS87">
        <f t="shared" si="47"/>
        <v>100173.05</v>
      </c>
      <c r="AT87">
        <f t="shared" si="59"/>
        <v>11918.76</v>
      </c>
      <c r="AU87">
        <f t="shared" si="48"/>
        <v>686.38999999999942</v>
      </c>
      <c r="AV87">
        <f t="shared" si="49"/>
        <v>12605.15</v>
      </c>
      <c r="AW87">
        <f t="shared" si="50"/>
        <v>8794.67</v>
      </c>
      <c r="AX87">
        <f t="shared" si="51"/>
        <v>408.78000000000065</v>
      </c>
      <c r="AY87">
        <f t="shared" si="52"/>
        <v>9203.4500000000007</v>
      </c>
      <c r="AZ87">
        <f>data_fy13_base!AA80</f>
        <v>123.43</v>
      </c>
      <c r="BA87">
        <f t="shared" si="53"/>
        <v>4532.3500000000004</v>
      </c>
      <c r="BB87">
        <f t="shared" si="54"/>
        <v>161.61999999999989</v>
      </c>
      <c r="BC87">
        <f t="shared" si="55"/>
        <v>4693.97</v>
      </c>
      <c r="BD87">
        <f t="shared" si="56"/>
        <v>520.87</v>
      </c>
      <c r="BE87">
        <f t="shared" si="57"/>
        <v>18.559999999999945</v>
      </c>
      <c r="BF87">
        <f t="shared" si="58"/>
        <v>539.42999999999995</v>
      </c>
    </row>
    <row r="88" spans="1:58" x14ac:dyDescent="0.2">
      <c r="A88">
        <f>data_fy13_base!A81</f>
        <v>1476</v>
      </c>
      <c r="B88" t="str">
        <f>data_fy13_base!B81</f>
        <v>Council Bluffs</v>
      </c>
      <c r="C88">
        <f>data_fy13_base!C81</f>
        <v>1476</v>
      </c>
      <c r="D88">
        <f>data_fy13_base!D81</f>
        <v>13</v>
      </c>
      <c r="E88">
        <f>data_fy13_base!F81</f>
        <v>8931.5300000000007</v>
      </c>
      <c r="F88">
        <f>data_fy13_base!G81</f>
        <v>8934.25</v>
      </c>
      <c r="G88">
        <f>data_fy13_base!H81</f>
        <v>8943.4</v>
      </c>
      <c r="H88">
        <f>data_fy13_base!I81</f>
        <v>517.16999999999996</v>
      </c>
      <c r="I88">
        <f>data_fy13_base!J81</f>
        <v>58.57</v>
      </c>
      <c r="J88">
        <f>data_fy13_base!K81</f>
        <v>63.8</v>
      </c>
      <c r="K88">
        <f>data_fy13_base!L81</f>
        <v>27.07</v>
      </c>
      <c r="L88">
        <f>data_fy13_base!M81</f>
        <v>3.16</v>
      </c>
      <c r="M88">
        <f>data_fy13_base!N81</f>
        <v>9032.9</v>
      </c>
      <c r="N88">
        <f>data_fy13_base!O81</f>
        <v>494.35</v>
      </c>
      <c r="O88">
        <f>data_fy13_base!P81</f>
        <v>57.56</v>
      </c>
      <c r="P88">
        <f>data_fy13_base!Q81</f>
        <v>75.02</v>
      </c>
      <c r="Q88">
        <f>data_fy13_base!W81</f>
        <v>27.1</v>
      </c>
      <c r="R88">
        <f>data_fy13_base!Y81</f>
        <v>2.86</v>
      </c>
      <c r="S88">
        <f>data_fy13_base!S81</f>
        <v>4465414</v>
      </c>
      <c r="T88">
        <f>data_fy13_base!T81</f>
        <v>519934</v>
      </c>
      <c r="U88">
        <f>data_fy13_base!U81</f>
        <v>677648</v>
      </c>
      <c r="V88">
        <f>data_fy13_base!V81</f>
        <v>288362</v>
      </c>
      <c r="W88">
        <f>data_fy13_base!X81</f>
        <v>30432</v>
      </c>
      <c r="Y88">
        <f>data_fy13_base!E81</f>
        <v>8944.6</v>
      </c>
      <c r="Z88">
        <f t="shared" si="30"/>
        <v>4606826.78</v>
      </c>
      <c r="AA88">
        <f t="shared" si="31"/>
        <v>0</v>
      </c>
      <c r="AB88">
        <f t="shared" si="32"/>
        <v>4606826.78</v>
      </c>
      <c r="AC88">
        <f t="shared" si="33"/>
        <v>535781.54</v>
      </c>
      <c r="AD88">
        <f t="shared" si="34"/>
        <v>0</v>
      </c>
      <c r="AE88">
        <f t="shared" si="35"/>
        <v>535781.54</v>
      </c>
      <c r="AF88">
        <f t="shared" si="36"/>
        <v>693832.62</v>
      </c>
      <c r="AG88">
        <f t="shared" si="37"/>
        <v>0</v>
      </c>
      <c r="AH88">
        <f t="shared" si="38"/>
        <v>693832.62</v>
      </c>
      <c r="AI88">
        <f>data_fy13_base!Z81</f>
        <v>10532.84</v>
      </c>
      <c r="AJ88">
        <f t="shared" si="39"/>
        <v>296815.43</v>
      </c>
      <c r="AK88">
        <f t="shared" si="40"/>
        <v>0</v>
      </c>
      <c r="AL88">
        <f t="shared" si="41"/>
        <v>296815.43</v>
      </c>
      <c r="AM88">
        <f t="shared" si="42"/>
        <v>31493.19</v>
      </c>
      <c r="AN88">
        <f t="shared" si="43"/>
        <v>0</v>
      </c>
      <c r="AO88">
        <f t="shared" si="44"/>
        <v>31493.19</v>
      </c>
      <c r="AQ88">
        <f t="shared" si="45"/>
        <v>4792212.42</v>
      </c>
      <c r="AR88">
        <f t="shared" si="46"/>
        <v>0</v>
      </c>
      <c r="AS88">
        <f t="shared" si="47"/>
        <v>4792212.42</v>
      </c>
      <c r="AT88">
        <f t="shared" si="59"/>
        <v>556791.57999999996</v>
      </c>
      <c r="AU88">
        <f t="shared" si="48"/>
        <v>0</v>
      </c>
      <c r="AV88">
        <f t="shared" si="49"/>
        <v>556791.57999999996</v>
      </c>
      <c r="AW88">
        <f t="shared" si="50"/>
        <v>716487.34</v>
      </c>
      <c r="AX88">
        <f t="shared" si="51"/>
        <v>0</v>
      </c>
      <c r="AY88">
        <f t="shared" si="52"/>
        <v>716487.34</v>
      </c>
      <c r="AZ88">
        <f>data_fy13_base!AA81</f>
        <v>10535.65</v>
      </c>
      <c r="BA88">
        <f t="shared" si="53"/>
        <v>308799.90000000002</v>
      </c>
      <c r="BB88">
        <f t="shared" si="54"/>
        <v>0</v>
      </c>
      <c r="BC88">
        <f t="shared" si="55"/>
        <v>308799.90000000002</v>
      </c>
      <c r="BD88">
        <f t="shared" si="56"/>
        <v>32871.230000000003</v>
      </c>
      <c r="BE88">
        <f t="shared" si="57"/>
        <v>0</v>
      </c>
      <c r="BF88">
        <f t="shared" si="58"/>
        <v>32871.230000000003</v>
      </c>
    </row>
    <row r="89" spans="1:58" x14ac:dyDescent="0.2">
      <c r="A89">
        <f>data_fy13_base!A82</f>
        <v>1503</v>
      </c>
      <c r="B89" t="str">
        <f>data_fy13_base!B82</f>
        <v>Creston</v>
      </c>
      <c r="C89">
        <f>data_fy13_base!C82</f>
        <v>1503</v>
      </c>
      <c r="D89">
        <f>data_fy13_base!D82</f>
        <v>13</v>
      </c>
      <c r="E89">
        <f>data_fy13_base!F82</f>
        <v>1425.07</v>
      </c>
      <c r="F89">
        <f>data_fy13_base!G82</f>
        <v>1430.87</v>
      </c>
      <c r="G89">
        <f>data_fy13_base!H82</f>
        <v>1439.76</v>
      </c>
      <c r="H89">
        <f>data_fy13_base!I82</f>
        <v>517.16999999999996</v>
      </c>
      <c r="I89">
        <f>data_fy13_base!J82</f>
        <v>58.57</v>
      </c>
      <c r="J89">
        <f>data_fy13_base!K82</f>
        <v>63.8</v>
      </c>
      <c r="K89">
        <f>data_fy13_base!L82</f>
        <v>27.07</v>
      </c>
      <c r="L89">
        <f>data_fy13_base!M82</f>
        <v>3.16</v>
      </c>
      <c r="M89">
        <f>data_fy13_base!N82</f>
        <v>1398.7</v>
      </c>
      <c r="N89">
        <f>data_fy13_base!O82</f>
        <v>531.08000000000004</v>
      </c>
      <c r="O89">
        <f>data_fy13_base!P82</f>
        <v>58.88</v>
      </c>
      <c r="P89">
        <f>data_fy13_base!Q82</f>
        <v>67.400000000000006</v>
      </c>
      <c r="Q89">
        <f>data_fy13_base!W82</f>
        <v>27.1</v>
      </c>
      <c r="R89">
        <f>data_fy13_base!Y82</f>
        <v>2.86</v>
      </c>
      <c r="S89">
        <f>data_fy13_base!S82</f>
        <v>742822</v>
      </c>
      <c r="T89">
        <f>data_fy13_base!T82</f>
        <v>82355</v>
      </c>
      <c r="U89">
        <f>data_fy13_base!U82</f>
        <v>94272</v>
      </c>
      <c r="V89">
        <f>data_fy13_base!V82</f>
        <v>42685</v>
      </c>
      <c r="W89">
        <f>data_fy13_base!X82</f>
        <v>4505</v>
      </c>
      <c r="Y89">
        <f>data_fy13_base!E82</f>
        <v>1407.2</v>
      </c>
      <c r="Z89">
        <f t="shared" si="30"/>
        <v>776450.74</v>
      </c>
      <c r="AA89">
        <f t="shared" si="31"/>
        <v>0</v>
      </c>
      <c r="AB89">
        <f t="shared" si="32"/>
        <v>776450.74</v>
      </c>
      <c r="AC89">
        <f t="shared" si="33"/>
        <v>86148.78</v>
      </c>
      <c r="AD89">
        <f t="shared" si="34"/>
        <v>0</v>
      </c>
      <c r="AE89">
        <f t="shared" si="35"/>
        <v>86148.78</v>
      </c>
      <c r="AF89">
        <f t="shared" si="36"/>
        <v>98433.64</v>
      </c>
      <c r="AG89">
        <f t="shared" si="37"/>
        <v>0</v>
      </c>
      <c r="AH89">
        <f t="shared" si="38"/>
        <v>98433.64</v>
      </c>
      <c r="AI89">
        <f>data_fy13_base!Z82</f>
        <v>1588.17</v>
      </c>
      <c r="AJ89">
        <f t="shared" si="39"/>
        <v>44754.63</v>
      </c>
      <c r="AK89">
        <f t="shared" si="40"/>
        <v>0</v>
      </c>
      <c r="AL89">
        <f t="shared" si="41"/>
        <v>44754.63</v>
      </c>
      <c r="AM89">
        <f t="shared" si="42"/>
        <v>4748.63</v>
      </c>
      <c r="AN89">
        <f t="shared" si="43"/>
        <v>0</v>
      </c>
      <c r="AO89">
        <f t="shared" si="44"/>
        <v>4748.63</v>
      </c>
      <c r="AQ89">
        <f t="shared" si="45"/>
        <v>816964.13</v>
      </c>
      <c r="AR89">
        <f t="shared" si="46"/>
        <v>0</v>
      </c>
      <c r="AS89">
        <f t="shared" si="47"/>
        <v>816964.13</v>
      </c>
      <c r="AT89">
        <f t="shared" si="59"/>
        <v>90719.96</v>
      </c>
      <c r="AU89">
        <f t="shared" si="48"/>
        <v>0</v>
      </c>
      <c r="AV89">
        <f t="shared" si="49"/>
        <v>90719.96</v>
      </c>
      <c r="AW89">
        <f t="shared" si="50"/>
        <v>103460.08</v>
      </c>
      <c r="AX89">
        <f t="shared" si="51"/>
        <v>0</v>
      </c>
      <c r="AY89">
        <f t="shared" si="52"/>
        <v>103460.08</v>
      </c>
      <c r="AZ89">
        <f>data_fy13_base!AA82</f>
        <v>1607.85</v>
      </c>
      <c r="BA89">
        <f t="shared" si="53"/>
        <v>47126.080000000002</v>
      </c>
      <c r="BB89">
        <f t="shared" si="54"/>
        <v>0</v>
      </c>
      <c r="BC89">
        <f t="shared" si="55"/>
        <v>47126.080000000002</v>
      </c>
      <c r="BD89">
        <f t="shared" si="56"/>
        <v>5016.49</v>
      </c>
      <c r="BE89">
        <f t="shared" si="57"/>
        <v>0</v>
      </c>
      <c r="BF89">
        <f t="shared" si="58"/>
        <v>5016.49</v>
      </c>
    </row>
    <row r="90" spans="1:58" x14ac:dyDescent="0.2">
      <c r="A90">
        <f>data_fy13_base!A83</f>
        <v>1576</v>
      </c>
      <c r="B90" t="str">
        <f>data_fy13_base!B83</f>
        <v>Dallas Center-Grimes</v>
      </c>
      <c r="C90">
        <f>data_fy13_base!C83</f>
        <v>1576</v>
      </c>
      <c r="D90">
        <f>data_fy13_base!D83</f>
        <v>11</v>
      </c>
      <c r="E90">
        <f>data_fy13_base!F83</f>
        <v>2236.56</v>
      </c>
      <c r="F90">
        <f>data_fy13_base!G83</f>
        <v>2251.29</v>
      </c>
      <c r="G90">
        <f>data_fy13_base!H83</f>
        <v>2271.02</v>
      </c>
      <c r="H90">
        <f>data_fy13_base!I83</f>
        <v>517.16999999999996</v>
      </c>
      <c r="I90">
        <f>data_fy13_base!J83</f>
        <v>58.57</v>
      </c>
      <c r="J90">
        <f>data_fy13_base!K83</f>
        <v>63.8</v>
      </c>
      <c r="K90">
        <f>data_fy13_base!L83</f>
        <v>27.07</v>
      </c>
      <c r="L90">
        <f>data_fy13_base!M83</f>
        <v>3.16</v>
      </c>
      <c r="M90">
        <f>data_fy13_base!N83</f>
        <v>1982.3</v>
      </c>
      <c r="N90">
        <f>data_fy13_base!O83</f>
        <v>490.9</v>
      </c>
      <c r="O90">
        <f>data_fy13_base!P83</f>
        <v>51.26</v>
      </c>
      <c r="P90">
        <f>data_fy13_base!Q83</f>
        <v>57.96</v>
      </c>
      <c r="Q90">
        <f>data_fy13_base!W83</f>
        <v>20.56</v>
      </c>
      <c r="R90">
        <f>data_fy13_base!Y83</f>
        <v>2.64</v>
      </c>
      <c r="S90">
        <f>data_fy13_base!S83</f>
        <v>973111</v>
      </c>
      <c r="T90">
        <f>data_fy13_base!T83</f>
        <v>101613</v>
      </c>
      <c r="U90">
        <f>data_fy13_base!U83</f>
        <v>114894</v>
      </c>
      <c r="V90">
        <f>data_fy13_base!V83</f>
        <v>43988</v>
      </c>
      <c r="W90">
        <f>data_fy13_base!X83</f>
        <v>5648</v>
      </c>
      <c r="Y90">
        <f>data_fy13_base!E83</f>
        <v>2139.8000000000002</v>
      </c>
      <c r="Z90">
        <f t="shared" si="30"/>
        <v>1094700.28</v>
      </c>
      <c r="AA90">
        <f t="shared" si="31"/>
        <v>0</v>
      </c>
      <c r="AB90">
        <f t="shared" si="32"/>
        <v>1094700.28</v>
      </c>
      <c r="AC90">
        <f t="shared" si="33"/>
        <v>114693.28</v>
      </c>
      <c r="AD90">
        <f t="shared" si="34"/>
        <v>0</v>
      </c>
      <c r="AE90">
        <f t="shared" si="35"/>
        <v>114693.28</v>
      </c>
      <c r="AF90">
        <f t="shared" si="36"/>
        <v>129479.3</v>
      </c>
      <c r="AG90">
        <f t="shared" si="37"/>
        <v>0</v>
      </c>
      <c r="AH90">
        <f t="shared" si="38"/>
        <v>129479.3</v>
      </c>
      <c r="AI90">
        <f>data_fy13_base!Z83</f>
        <v>2307.0700000000002</v>
      </c>
      <c r="AJ90">
        <f t="shared" si="39"/>
        <v>49924.99</v>
      </c>
      <c r="AK90">
        <f t="shared" si="40"/>
        <v>0</v>
      </c>
      <c r="AL90">
        <f t="shared" si="41"/>
        <v>49924.99</v>
      </c>
      <c r="AM90">
        <f t="shared" si="42"/>
        <v>6390.58</v>
      </c>
      <c r="AN90">
        <f t="shared" si="43"/>
        <v>0</v>
      </c>
      <c r="AO90">
        <f t="shared" si="44"/>
        <v>6390.58</v>
      </c>
      <c r="AQ90">
        <f t="shared" si="45"/>
        <v>1192310.1399999999</v>
      </c>
      <c r="AR90">
        <f t="shared" si="46"/>
        <v>0</v>
      </c>
      <c r="AS90">
        <f t="shared" si="47"/>
        <v>1192310.1399999999</v>
      </c>
      <c r="AT90">
        <f t="shared" si="59"/>
        <v>125336.82</v>
      </c>
      <c r="AU90">
        <f t="shared" si="48"/>
        <v>0</v>
      </c>
      <c r="AV90">
        <f t="shared" si="49"/>
        <v>125336.82</v>
      </c>
      <c r="AW90">
        <f t="shared" si="50"/>
        <v>141261.13</v>
      </c>
      <c r="AX90">
        <f t="shared" si="51"/>
        <v>0</v>
      </c>
      <c r="AY90">
        <f t="shared" si="52"/>
        <v>141261.13</v>
      </c>
      <c r="AZ90">
        <f>data_fy13_base!AA83</f>
        <v>2405.5100000000002</v>
      </c>
      <c r="BA90">
        <f t="shared" si="53"/>
        <v>54773.46</v>
      </c>
      <c r="BB90">
        <f t="shared" si="54"/>
        <v>0</v>
      </c>
      <c r="BC90">
        <f t="shared" si="55"/>
        <v>54773.46</v>
      </c>
      <c r="BD90">
        <f t="shared" si="56"/>
        <v>6975.98</v>
      </c>
      <c r="BE90">
        <f t="shared" si="57"/>
        <v>0</v>
      </c>
      <c r="BF90">
        <f t="shared" si="58"/>
        <v>6975.98</v>
      </c>
    </row>
    <row r="91" spans="1:58" x14ac:dyDescent="0.2">
      <c r="A91">
        <f>data_fy13_base!A84</f>
        <v>1602</v>
      </c>
      <c r="B91" t="str">
        <f>data_fy13_base!B84</f>
        <v>Danville</v>
      </c>
      <c r="C91">
        <f>data_fy13_base!C84</f>
        <v>1602</v>
      </c>
      <c r="D91">
        <f>data_fy13_base!D84</f>
        <v>15</v>
      </c>
      <c r="E91">
        <f>data_fy13_base!F84</f>
        <v>474.95</v>
      </c>
      <c r="F91">
        <f>data_fy13_base!G84</f>
        <v>474.23</v>
      </c>
      <c r="G91">
        <f>data_fy13_base!H84</f>
        <v>472.75</v>
      </c>
      <c r="H91">
        <f>data_fy13_base!I84</f>
        <v>517.16999999999996</v>
      </c>
      <c r="I91">
        <f>data_fy13_base!J84</f>
        <v>58.57</v>
      </c>
      <c r="J91">
        <f>data_fy13_base!K84</f>
        <v>63.8</v>
      </c>
      <c r="K91">
        <f>data_fy13_base!L84</f>
        <v>27.07</v>
      </c>
      <c r="L91">
        <f>data_fy13_base!M84</f>
        <v>3.16</v>
      </c>
      <c r="M91">
        <f>data_fy13_base!N84</f>
        <v>478.8</v>
      </c>
      <c r="N91">
        <f>data_fy13_base!O84</f>
        <v>532.12</v>
      </c>
      <c r="O91">
        <f>data_fy13_base!P84</f>
        <v>57.46</v>
      </c>
      <c r="P91">
        <f>data_fy13_base!Q84</f>
        <v>64.239999999999995</v>
      </c>
      <c r="Q91">
        <f>data_fy13_base!W84</f>
        <v>26.11</v>
      </c>
      <c r="R91">
        <f>data_fy13_base!Y84</f>
        <v>2.81</v>
      </c>
      <c r="S91">
        <f>data_fy13_base!S84</f>
        <v>254779</v>
      </c>
      <c r="T91">
        <f>data_fy13_base!T84</f>
        <v>27512</v>
      </c>
      <c r="U91">
        <f>data_fy13_base!U84</f>
        <v>30758</v>
      </c>
      <c r="V91">
        <f>data_fy13_base!V84</f>
        <v>13697</v>
      </c>
      <c r="W91">
        <f>data_fy13_base!X84</f>
        <v>1474</v>
      </c>
      <c r="Y91">
        <f>data_fy13_base!E84</f>
        <v>483</v>
      </c>
      <c r="Z91">
        <f t="shared" si="30"/>
        <v>267007.23</v>
      </c>
      <c r="AA91">
        <f t="shared" si="31"/>
        <v>0</v>
      </c>
      <c r="AB91">
        <f t="shared" si="32"/>
        <v>267007.23</v>
      </c>
      <c r="AC91">
        <f t="shared" si="33"/>
        <v>28883.4</v>
      </c>
      <c r="AD91">
        <f t="shared" si="34"/>
        <v>0</v>
      </c>
      <c r="AE91">
        <f t="shared" si="35"/>
        <v>28883.4</v>
      </c>
      <c r="AF91">
        <f t="shared" si="36"/>
        <v>32259.57</v>
      </c>
      <c r="AG91">
        <f t="shared" si="37"/>
        <v>0</v>
      </c>
      <c r="AH91">
        <f t="shared" si="38"/>
        <v>32259.57</v>
      </c>
      <c r="AI91">
        <f>data_fy13_base!Z84</f>
        <v>528.01</v>
      </c>
      <c r="AJ91">
        <f t="shared" si="39"/>
        <v>14356.59</v>
      </c>
      <c r="AK91">
        <f t="shared" si="40"/>
        <v>0</v>
      </c>
      <c r="AL91">
        <f t="shared" si="41"/>
        <v>14356.59</v>
      </c>
      <c r="AM91">
        <f t="shared" si="42"/>
        <v>1552.35</v>
      </c>
      <c r="AN91">
        <f t="shared" si="43"/>
        <v>0</v>
      </c>
      <c r="AO91">
        <f t="shared" si="44"/>
        <v>1552.35</v>
      </c>
      <c r="AQ91">
        <f t="shared" si="45"/>
        <v>272773.28000000003</v>
      </c>
      <c r="AR91">
        <f t="shared" si="46"/>
        <v>0</v>
      </c>
      <c r="AS91">
        <f t="shared" si="47"/>
        <v>272773.28000000003</v>
      </c>
      <c r="AT91">
        <f t="shared" si="59"/>
        <v>29560.89</v>
      </c>
      <c r="AU91">
        <f t="shared" si="48"/>
        <v>0</v>
      </c>
      <c r="AV91">
        <f t="shared" si="49"/>
        <v>29560.89</v>
      </c>
      <c r="AW91">
        <f t="shared" si="50"/>
        <v>32980.53</v>
      </c>
      <c r="AX91">
        <f t="shared" si="51"/>
        <v>0</v>
      </c>
      <c r="AY91">
        <f t="shared" si="52"/>
        <v>32980.53</v>
      </c>
      <c r="AZ91">
        <f>data_fy13_base!AA84</f>
        <v>520.41</v>
      </c>
      <c r="BA91">
        <f t="shared" si="53"/>
        <v>14738.01</v>
      </c>
      <c r="BB91">
        <f t="shared" si="54"/>
        <v>0</v>
      </c>
      <c r="BC91">
        <f t="shared" si="55"/>
        <v>14738.01</v>
      </c>
      <c r="BD91">
        <f t="shared" si="56"/>
        <v>1597.66</v>
      </c>
      <c r="BE91">
        <f t="shared" si="57"/>
        <v>0</v>
      </c>
      <c r="BF91">
        <f t="shared" si="58"/>
        <v>1597.66</v>
      </c>
    </row>
    <row r="92" spans="1:58" x14ac:dyDescent="0.2">
      <c r="A92">
        <f>data_fy13_base!A85</f>
        <v>1611</v>
      </c>
      <c r="B92" t="str">
        <f>data_fy13_base!B85</f>
        <v>Davenport</v>
      </c>
      <c r="C92">
        <f>data_fy13_base!C85</f>
        <v>1611</v>
      </c>
      <c r="D92">
        <f>data_fy13_base!D85</f>
        <v>9</v>
      </c>
      <c r="E92">
        <f>data_fy13_base!F85</f>
        <v>16483.95</v>
      </c>
      <c r="F92">
        <f>data_fy13_base!G85</f>
        <v>16684.79</v>
      </c>
      <c r="G92">
        <f>data_fy13_base!H85</f>
        <v>16643.07</v>
      </c>
      <c r="H92">
        <f>data_fy13_base!I85</f>
        <v>517.16999999999996</v>
      </c>
      <c r="I92">
        <f>data_fy13_base!J85</f>
        <v>58.57</v>
      </c>
      <c r="J92">
        <f>data_fy13_base!K85</f>
        <v>63.8</v>
      </c>
      <c r="K92">
        <f>data_fy13_base!L85</f>
        <v>27.07</v>
      </c>
      <c r="L92">
        <f>data_fy13_base!M85</f>
        <v>3.16</v>
      </c>
      <c r="M92">
        <f>data_fy13_base!N85</f>
        <v>16131.2</v>
      </c>
      <c r="N92">
        <f>data_fy13_base!O85</f>
        <v>504.74</v>
      </c>
      <c r="O92">
        <f>data_fy13_base!P85</f>
        <v>62.83</v>
      </c>
      <c r="P92">
        <f>data_fy13_base!Q85</f>
        <v>74.63</v>
      </c>
      <c r="Q92">
        <f>data_fy13_base!W85</f>
        <v>23.58</v>
      </c>
      <c r="R92">
        <f>data_fy13_base!Y85</f>
        <v>2.77</v>
      </c>
      <c r="S92">
        <f>data_fy13_base!S85</f>
        <v>8142062</v>
      </c>
      <c r="T92">
        <f>data_fy13_base!T85</f>
        <v>1013523</v>
      </c>
      <c r="U92">
        <f>data_fy13_base!U85</f>
        <v>1203871</v>
      </c>
      <c r="V92">
        <f>data_fy13_base!V85</f>
        <v>434774</v>
      </c>
      <c r="W92">
        <f>data_fy13_base!X85</f>
        <v>51074</v>
      </c>
      <c r="Y92">
        <f>data_fy13_base!E85</f>
        <v>15940.2</v>
      </c>
      <c r="Z92">
        <f t="shared" si="30"/>
        <v>8375459.29</v>
      </c>
      <c r="AA92">
        <f t="shared" si="31"/>
        <v>0</v>
      </c>
      <c r="AB92">
        <f t="shared" si="32"/>
        <v>8375459.29</v>
      </c>
      <c r="AC92">
        <f t="shared" si="33"/>
        <v>1038822.83</v>
      </c>
      <c r="AD92">
        <f t="shared" si="34"/>
        <v>0</v>
      </c>
      <c r="AE92">
        <f t="shared" si="35"/>
        <v>1038822.83</v>
      </c>
      <c r="AF92">
        <f t="shared" si="36"/>
        <v>1230264.6399999999</v>
      </c>
      <c r="AG92">
        <f t="shared" si="37"/>
        <v>0</v>
      </c>
      <c r="AH92">
        <f t="shared" si="38"/>
        <v>1230264.6399999999</v>
      </c>
      <c r="AI92">
        <f>data_fy13_base!Z85</f>
        <v>18232.87</v>
      </c>
      <c r="AJ92">
        <f t="shared" si="39"/>
        <v>449622.57</v>
      </c>
      <c r="AK92">
        <f t="shared" si="40"/>
        <v>0</v>
      </c>
      <c r="AL92">
        <f t="shared" si="41"/>
        <v>449622.57</v>
      </c>
      <c r="AM92">
        <f t="shared" si="42"/>
        <v>52875.32</v>
      </c>
      <c r="AN92">
        <f t="shared" si="43"/>
        <v>0</v>
      </c>
      <c r="AO92">
        <f t="shared" si="44"/>
        <v>52875.32</v>
      </c>
      <c r="AQ92">
        <f t="shared" si="45"/>
        <v>9015731.6099999994</v>
      </c>
      <c r="AR92">
        <f t="shared" si="46"/>
        <v>0</v>
      </c>
      <c r="AS92">
        <f t="shared" si="47"/>
        <v>9015731.6099999994</v>
      </c>
      <c r="AT92">
        <f t="shared" si="59"/>
        <v>1114479.8600000001</v>
      </c>
      <c r="AU92">
        <f t="shared" si="48"/>
        <v>0</v>
      </c>
      <c r="AV92">
        <f t="shared" si="49"/>
        <v>1114479.8600000001</v>
      </c>
      <c r="AW92">
        <f t="shared" si="50"/>
        <v>1315913.73</v>
      </c>
      <c r="AX92">
        <f t="shared" si="51"/>
        <v>0</v>
      </c>
      <c r="AY92">
        <f t="shared" si="52"/>
        <v>1315913.73</v>
      </c>
      <c r="AZ92">
        <f>data_fy13_base!AA85</f>
        <v>18799.55</v>
      </c>
      <c r="BA92">
        <f t="shared" si="53"/>
        <v>484840.39</v>
      </c>
      <c r="BB92">
        <f t="shared" si="54"/>
        <v>0</v>
      </c>
      <c r="BC92">
        <f t="shared" si="55"/>
        <v>484840.39</v>
      </c>
      <c r="BD92">
        <f t="shared" si="56"/>
        <v>56962.64</v>
      </c>
      <c r="BE92">
        <f t="shared" si="57"/>
        <v>0</v>
      </c>
      <c r="BF92">
        <f t="shared" si="58"/>
        <v>56962.64</v>
      </c>
    </row>
    <row r="93" spans="1:58" x14ac:dyDescent="0.2">
      <c r="A93">
        <f>data_fy13_base!A86</f>
        <v>1619</v>
      </c>
      <c r="B93" t="str">
        <f>data_fy13_base!B86</f>
        <v>Davis County</v>
      </c>
      <c r="C93">
        <f>data_fy13_base!C86</f>
        <v>1619</v>
      </c>
      <c r="D93">
        <f>data_fy13_base!D86</f>
        <v>15</v>
      </c>
      <c r="E93">
        <f>data_fy13_base!F86</f>
        <v>1223.68</v>
      </c>
      <c r="F93">
        <f>data_fy13_base!G86</f>
        <v>1241.56</v>
      </c>
      <c r="G93">
        <f>data_fy13_base!H86</f>
        <v>1242.03</v>
      </c>
      <c r="H93">
        <f>data_fy13_base!I86</f>
        <v>517.16999999999996</v>
      </c>
      <c r="I93">
        <f>data_fy13_base!J86</f>
        <v>58.57</v>
      </c>
      <c r="J93">
        <f>data_fy13_base!K86</f>
        <v>63.8</v>
      </c>
      <c r="K93">
        <f>data_fy13_base!L86</f>
        <v>27.07</v>
      </c>
      <c r="L93">
        <f>data_fy13_base!M86</f>
        <v>3.16</v>
      </c>
      <c r="M93">
        <f>data_fy13_base!N86</f>
        <v>1193.2</v>
      </c>
      <c r="N93">
        <f>data_fy13_base!O86</f>
        <v>521.37</v>
      </c>
      <c r="O93">
        <f>data_fy13_base!P86</f>
        <v>57.23</v>
      </c>
      <c r="P93">
        <f>data_fy13_base!Q86</f>
        <v>57.19</v>
      </c>
      <c r="Q93">
        <f>data_fy13_base!W86</f>
        <v>26.11</v>
      </c>
      <c r="R93">
        <f>data_fy13_base!Y86</f>
        <v>2.81</v>
      </c>
      <c r="S93">
        <f>data_fy13_base!S86</f>
        <v>622099</v>
      </c>
      <c r="T93">
        <f>data_fy13_base!T86</f>
        <v>68287</v>
      </c>
      <c r="U93">
        <f>data_fy13_base!U86</f>
        <v>68239</v>
      </c>
      <c r="V93">
        <f>data_fy13_base!V86</f>
        <v>33853</v>
      </c>
      <c r="W93">
        <f>data_fy13_base!X86</f>
        <v>3643</v>
      </c>
      <c r="Y93">
        <f>data_fy13_base!E86</f>
        <v>1195.7</v>
      </c>
      <c r="Z93">
        <f t="shared" si="30"/>
        <v>648141.14</v>
      </c>
      <c r="AA93">
        <f t="shared" si="31"/>
        <v>0</v>
      </c>
      <c r="AB93">
        <f t="shared" si="32"/>
        <v>648141.14</v>
      </c>
      <c r="AC93">
        <f t="shared" si="33"/>
        <v>71227.850000000006</v>
      </c>
      <c r="AD93">
        <f t="shared" si="34"/>
        <v>0</v>
      </c>
      <c r="AE93">
        <f t="shared" si="35"/>
        <v>71227.850000000006</v>
      </c>
      <c r="AF93">
        <f t="shared" si="36"/>
        <v>71431.12</v>
      </c>
      <c r="AG93">
        <f t="shared" si="37"/>
        <v>0</v>
      </c>
      <c r="AH93">
        <f t="shared" si="38"/>
        <v>71431.12</v>
      </c>
      <c r="AI93">
        <f>data_fy13_base!Z86</f>
        <v>1289</v>
      </c>
      <c r="AJ93">
        <f t="shared" si="39"/>
        <v>35047.910000000003</v>
      </c>
      <c r="AK93">
        <f t="shared" si="40"/>
        <v>0</v>
      </c>
      <c r="AL93">
        <f t="shared" si="41"/>
        <v>35047.910000000003</v>
      </c>
      <c r="AM93">
        <f t="shared" si="42"/>
        <v>3789.66</v>
      </c>
      <c r="AN93">
        <f t="shared" si="43"/>
        <v>0</v>
      </c>
      <c r="AO93">
        <f t="shared" si="44"/>
        <v>3789.66</v>
      </c>
      <c r="AQ93">
        <f t="shared" si="45"/>
        <v>689629.34</v>
      </c>
      <c r="AR93">
        <f t="shared" si="46"/>
        <v>0</v>
      </c>
      <c r="AS93">
        <f t="shared" si="47"/>
        <v>689629.34</v>
      </c>
      <c r="AT93">
        <f t="shared" si="59"/>
        <v>75880.399999999994</v>
      </c>
      <c r="AU93">
        <f t="shared" si="48"/>
        <v>0</v>
      </c>
      <c r="AV93">
        <f t="shared" si="49"/>
        <v>75880.399999999994</v>
      </c>
      <c r="AW93">
        <f t="shared" si="50"/>
        <v>76345.399999999994</v>
      </c>
      <c r="AX93">
        <f t="shared" si="51"/>
        <v>0</v>
      </c>
      <c r="AY93">
        <f t="shared" si="52"/>
        <v>76345.399999999994</v>
      </c>
      <c r="AZ93">
        <f>data_fy13_base!AA86</f>
        <v>1317.92</v>
      </c>
      <c r="BA93">
        <f t="shared" si="53"/>
        <v>37323.49</v>
      </c>
      <c r="BB93">
        <f t="shared" si="54"/>
        <v>0</v>
      </c>
      <c r="BC93">
        <f t="shared" si="55"/>
        <v>37323.49</v>
      </c>
      <c r="BD93">
        <f t="shared" si="56"/>
        <v>4046.01</v>
      </c>
      <c r="BE93">
        <f t="shared" si="57"/>
        <v>0</v>
      </c>
      <c r="BF93">
        <f t="shared" si="58"/>
        <v>4046.01</v>
      </c>
    </row>
    <row r="94" spans="1:58" x14ac:dyDescent="0.2">
      <c r="A94">
        <f>data_fy13_base!A87</f>
        <v>1638</v>
      </c>
      <c r="B94" t="str">
        <f>data_fy13_base!B87</f>
        <v>Decorah Community</v>
      </c>
      <c r="C94">
        <f>data_fy13_base!C87</f>
        <v>1638</v>
      </c>
      <c r="D94">
        <f>data_fy13_base!D87</f>
        <v>1</v>
      </c>
      <c r="E94">
        <f>data_fy13_base!F87</f>
        <v>1376.68</v>
      </c>
      <c r="F94">
        <f>data_fy13_base!G87</f>
        <v>1363.67</v>
      </c>
      <c r="G94">
        <f>data_fy13_base!H87</f>
        <v>1368.06</v>
      </c>
      <c r="H94">
        <f>data_fy13_base!I87</f>
        <v>517.16999999999996</v>
      </c>
      <c r="I94">
        <f>data_fy13_base!J87</f>
        <v>58.57</v>
      </c>
      <c r="J94">
        <f>data_fy13_base!K87</f>
        <v>63.8</v>
      </c>
      <c r="K94">
        <f>data_fy13_base!L87</f>
        <v>27.07</v>
      </c>
      <c r="L94">
        <f>data_fy13_base!M87</f>
        <v>3.16</v>
      </c>
      <c r="M94">
        <f>data_fy13_base!N87</f>
        <v>1393.6</v>
      </c>
      <c r="N94">
        <f>data_fy13_base!O87</f>
        <v>524.75</v>
      </c>
      <c r="O94">
        <f>data_fy13_base!P87</f>
        <v>64.3</v>
      </c>
      <c r="P94">
        <f>data_fy13_base!Q87</f>
        <v>56.8</v>
      </c>
      <c r="Q94">
        <f>data_fy13_base!W87</f>
        <v>27.28</v>
      </c>
      <c r="R94">
        <f>data_fy13_base!Y87</f>
        <v>2.9</v>
      </c>
      <c r="S94">
        <f>data_fy13_base!S87</f>
        <v>731292</v>
      </c>
      <c r="T94">
        <f>data_fy13_base!T87</f>
        <v>89608</v>
      </c>
      <c r="U94">
        <f>data_fy13_base!U87</f>
        <v>79156</v>
      </c>
      <c r="V94">
        <f>data_fy13_base!V87</f>
        <v>41706</v>
      </c>
      <c r="W94">
        <f>data_fy13_base!X87</f>
        <v>4434</v>
      </c>
      <c r="Y94">
        <f>data_fy13_base!E87</f>
        <v>1419.1</v>
      </c>
      <c r="Z94">
        <f t="shared" si="30"/>
        <v>774033.9</v>
      </c>
      <c r="AA94">
        <f t="shared" si="31"/>
        <v>0</v>
      </c>
      <c r="AB94">
        <f t="shared" si="32"/>
        <v>774033.9</v>
      </c>
      <c r="AC94">
        <f t="shared" si="33"/>
        <v>94568.82</v>
      </c>
      <c r="AD94">
        <f t="shared" si="34"/>
        <v>0</v>
      </c>
      <c r="AE94">
        <f t="shared" si="35"/>
        <v>94568.82</v>
      </c>
      <c r="AF94">
        <f t="shared" si="36"/>
        <v>84223.59</v>
      </c>
      <c r="AG94">
        <f t="shared" si="37"/>
        <v>0</v>
      </c>
      <c r="AH94">
        <f t="shared" si="38"/>
        <v>84223.59</v>
      </c>
      <c r="AI94">
        <f>data_fy13_base!Z87</f>
        <v>1539.21</v>
      </c>
      <c r="AJ94">
        <f t="shared" si="39"/>
        <v>43652</v>
      </c>
      <c r="AK94">
        <f t="shared" si="40"/>
        <v>0</v>
      </c>
      <c r="AL94">
        <f t="shared" si="41"/>
        <v>43652</v>
      </c>
      <c r="AM94">
        <f t="shared" si="42"/>
        <v>4663.8100000000004</v>
      </c>
      <c r="AN94">
        <f t="shared" si="43"/>
        <v>0</v>
      </c>
      <c r="AO94">
        <f t="shared" si="44"/>
        <v>4663.8100000000004</v>
      </c>
      <c r="AQ94">
        <f t="shared" si="45"/>
        <v>780508.73</v>
      </c>
      <c r="AR94">
        <f t="shared" si="46"/>
        <v>0</v>
      </c>
      <c r="AS94">
        <f t="shared" si="47"/>
        <v>780508.73</v>
      </c>
      <c r="AT94">
        <f t="shared" si="59"/>
        <v>95101.05</v>
      </c>
      <c r="AU94">
        <f t="shared" si="48"/>
        <v>0</v>
      </c>
      <c r="AV94">
        <f t="shared" si="49"/>
        <v>95101.05</v>
      </c>
      <c r="AW94">
        <f t="shared" si="50"/>
        <v>85354.16</v>
      </c>
      <c r="AX94">
        <f t="shared" si="51"/>
        <v>0</v>
      </c>
      <c r="AY94">
        <f t="shared" si="52"/>
        <v>85354.16</v>
      </c>
      <c r="AZ94">
        <f>data_fy13_base!AA87</f>
        <v>1498</v>
      </c>
      <c r="BA94">
        <f t="shared" si="53"/>
        <v>44176.02</v>
      </c>
      <c r="BB94">
        <f t="shared" si="54"/>
        <v>0</v>
      </c>
      <c r="BC94">
        <f t="shared" si="55"/>
        <v>44176.02</v>
      </c>
      <c r="BD94">
        <f t="shared" si="56"/>
        <v>4733.68</v>
      </c>
      <c r="BE94">
        <f t="shared" si="57"/>
        <v>0</v>
      </c>
      <c r="BF94">
        <f t="shared" si="58"/>
        <v>4733.68</v>
      </c>
    </row>
    <row r="95" spans="1:58" x14ac:dyDescent="0.2">
      <c r="A95">
        <f>data_fy13_base!A88</f>
        <v>1675</v>
      </c>
      <c r="B95" t="str">
        <f>data_fy13_base!B88</f>
        <v>Delwood</v>
      </c>
      <c r="C95">
        <f>data_fy13_base!C88</f>
        <v>1675</v>
      </c>
      <c r="D95">
        <f>data_fy13_base!D88</f>
        <v>9</v>
      </c>
      <c r="E95">
        <f>data_fy13_base!F88</f>
        <v>209.68</v>
      </c>
      <c r="F95">
        <f>data_fy13_base!G88</f>
        <v>208.08</v>
      </c>
      <c r="G95">
        <f>data_fy13_base!H88</f>
        <v>205.4</v>
      </c>
      <c r="H95">
        <f>data_fy13_base!I88</f>
        <v>517.16999999999996</v>
      </c>
      <c r="I95">
        <f>data_fy13_base!J88</f>
        <v>58.57</v>
      </c>
      <c r="J95">
        <f>data_fy13_base!K88</f>
        <v>63.8</v>
      </c>
      <c r="K95">
        <f>data_fy13_base!L88</f>
        <v>27.07</v>
      </c>
      <c r="L95">
        <f>data_fy13_base!M88</f>
        <v>3.16</v>
      </c>
      <c r="M95">
        <f>data_fy13_base!N88</f>
        <v>218.3</v>
      </c>
      <c r="N95">
        <f>data_fy13_base!O88</f>
        <v>451.75</v>
      </c>
      <c r="O95">
        <f>data_fy13_base!P88</f>
        <v>35.03</v>
      </c>
      <c r="P95">
        <f>data_fy13_base!Q88</f>
        <v>60.26</v>
      </c>
      <c r="Q95">
        <f>data_fy13_base!W88</f>
        <v>23.58</v>
      </c>
      <c r="R95">
        <f>data_fy13_base!Y88</f>
        <v>2.77</v>
      </c>
      <c r="S95">
        <f>data_fy13_base!S88</f>
        <v>98617</v>
      </c>
      <c r="T95">
        <f>data_fy13_base!T88</f>
        <v>7647</v>
      </c>
      <c r="U95">
        <f>data_fy13_base!U88</f>
        <v>13155</v>
      </c>
      <c r="V95">
        <f>data_fy13_base!V88</f>
        <v>5813</v>
      </c>
      <c r="W95">
        <f>data_fy13_base!X88</f>
        <v>683</v>
      </c>
      <c r="Y95">
        <f>data_fy13_base!E88</f>
        <v>204.3</v>
      </c>
      <c r="Z95">
        <f t="shared" si="30"/>
        <v>96519.49</v>
      </c>
      <c r="AA95">
        <f t="shared" si="31"/>
        <v>2097.5099999999948</v>
      </c>
      <c r="AB95">
        <f t="shared" si="32"/>
        <v>98617</v>
      </c>
      <c r="AC95">
        <f t="shared" si="33"/>
        <v>7634.69</v>
      </c>
      <c r="AD95">
        <f t="shared" si="34"/>
        <v>12.3100000000004</v>
      </c>
      <c r="AE95">
        <f t="shared" si="35"/>
        <v>7647</v>
      </c>
      <c r="AF95">
        <f t="shared" si="36"/>
        <v>12832.08</v>
      </c>
      <c r="AG95">
        <f t="shared" si="37"/>
        <v>322.92000000000007</v>
      </c>
      <c r="AH95">
        <f t="shared" si="38"/>
        <v>13155</v>
      </c>
      <c r="AI95">
        <f>data_fy13_base!Z88</f>
        <v>225.19</v>
      </c>
      <c r="AJ95">
        <f t="shared" si="39"/>
        <v>5553.19</v>
      </c>
      <c r="AK95">
        <f t="shared" si="40"/>
        <v>259.8100000000004</v>
      </c>
      <c r="AL95">
        <f t="shared" si="41"/>
        <v>5813</v>
      </c>
      <c r="AM95">
        <f t="shared" si="42"/>
        <v>653.04999999999995</v>
      </c>
      <c r="AN95">
        <f t="shared" si="43"/>
        <v>29.950000000000045</v>
      </c>
      <c r="AO95">
        <f t="shared" si="44"/>
        <v>683</v>
      </c>
      <c r="AQ95">
        <f t="shared" si="45"/>
        <v>103571.44</v>
      </c>
      <c r="AR95">
        <f t="shared" si="46"/>
        <v>0</v>
      </c>
      <c r="AS95">
        <f t="shared" si="47"/>
        <v>103571.44</v>
      </c>
      <c r="AT95">
        <f t="shared" si="59"/>
        <v>8347.36</v>
      </c>
      <c r="AU95">
        <f t="shared" si="48"/>
        <v>0</v>
      </c>
      <c r="AV95">
        <f t="shared" si="49"/>
        <v>8347.36</v>
      </c>
      <c r="AW95">
        <f t="shared" si="50"/>
        <v>13725.65</v>
      </c>
      <c r="AX95">
        <f t="shared" si="51"/>
        <v>0</v>
      </c>
      <c r="AY95">
        <f t="shared" si="52"/>
        <v>13725.65</v>
      </c>
      <c r="AZ95">
        <f>data_fy13_base!AA88</f>
        <v>230.78</v>
      </c>
      <c r="BA95">
        <f t="shared" si="53"/>
        <v>5951.82</v>
      </c>
      <c r="BB95">
        <f t="shared" si="54"/>
        <v>0</v>
      </c>
      <c r="BC95">
        <f t="shared" si="55"/>
        <v>5951.82</v>
      </c>
      <c r="BD95">
        <f t="shared" si="56"/>
        <v>699.26</v>
      </c>
      <c r="BE95">
        <f t="shared" si="57"/>
        <v>0</v>
      </c>
      <c r="BF95">
        <f t="shared" si="58"/>
        <v>699.26</v>
      </c>
    </row>
    <row r="96" spans="1:58" x14ac:dyDescent="0.2">
      <c r="A96">
        <f>data_fy13_base!A89</f>
        <v>1701</v>
      </c>
      <c r="B96" t="str">
        <f>data_fy13_base!B89</f>
        <v>Denison</v>
      </c>
      <c r="C96">
        <f>data_fy13_base!C89</f>
        <v>1701</v>
      </c>
      <c r="D96">
        <f>data_fy13_base!D89</f>
        <v>12</v>
      </c>
      <c r="E96">
        <f>data_fy13_base!F89</f>
        <v>2127.0300000000002</v>
      </c>
      <c r="F96">
        <f>data_fy13_base!G89</f>
        <v>2183.61</v>
      </c>
      <c r="G96">
        <f>data_fy13_base!H89</f>
        <v>2222.58</v>
      </c>
      <c r="H96">
        <f>data_fy13_base!I89</f>
        <v>517.16999999999996</v>
      </c>
      <c r="I96">
        <f>data_fy13_base!J89</f>
        <v>58.57</v>
      </c>
      <c r="J96">
        <f>data_fy13_base!K89</f>
        <v>63.8</v>
      </c>
      <c r="K96">
        <f>data_fy13_base!L89</f>
        <v>27.07</v>
      </c>
      <c r="L96">
        <f>data_fy13_base!M89</f>
        <v>3.16</v>
      </c>
      <c r="M96">
        <f>data_fy13_base!N89</f>
        <v>2031.8</v>
      </c>
      <c r="N96">
        <f>data_fy13_base!O89</f>
        <v>481.61</v>
      </c>
      <c r="O96">
        <f>data_fy13_base!P89</f>
        <v>59.43</v>
      </c>
      <c r="P96">
        <f>data_fy13_base!Q89</f>
        <v>73.56</v>
      </c>
      <c r="Q96">
        <f>data_fy13_base!W89</f>
        <v>27.12</v>
      </c>
      <c r="R96">
        <f>data_fy13_base!Y89</f>
        <v>3.25</v>
      </c>
      <c r="S96">
        <f>data_fy13_base!S89</f>
        <v>978535</v>
      </c>
      <c r="T96">
        <f>data_fy13_base!T89</f>
        <v>120750</v>
      </c>
      <c r="U96">
        <f>data_fy13_base!U89</f>
        <v>149459</v>
      </c>
      <c r="V96">
        <f>data_fy13_base!V89</f>
        <v>62102</v>
      </c>
      <c r="W96">
        <f>data_fy13_base!X89</f>
        <v>7442</v>
      </c>
      <c r="Y96">
        <f>data_fy13_base!E89</f>
        <v>2068.6</v>
      </c>
      <c r="Z96">
        <f t="shared" si="30"/>
        <v>1039057.78</v>
      </c>
      <c r="AA96">
        <f t="shared" si="31"/>
        <v>0</v>
      </c>
      <c r="AB96">
        <f t="shared" si="32"/>
        <v>1039057.78</v>
      </c>
      <c r="AC96">
        <f t="shared" si="33"/>
        <v>127777.42</v>
      </c>
      <c r="AD96">
        <f t="shared" si="34"/>
        <v>0</v>
      </c>
      <c r="AE96">
        <f t="shared" si="35"/>
        <v>127777.42</v>
      </c>
      <c r="AF96">
        <f t="shared" si="36"/>
        <v>157441.15</v>
      </c>
      <c r="AG96">
        <f t="shared" si="37"/>
        <v>0</v>
      </c>
      <c r="AH96">
        <f t="shared" si="38"/>
        <v>157441.15</v>
      </c>
      <c r="AI96">
        <f>data_fy13_base!Z89</f>
        <v>2310.65</v>
      </c>
      <c r="AJ96">
        <f t="shared" si="39"/>
        <v>65160.33</v>
      </c>
      <c r="AK96">
        <f t="shared" si="40"/>
        <v>0</v>
      </c>
      <c r="AL96">
        <f t="shared" si="41"/>
        <v>65160.33</v>
      </c>
      <c r="AM96">
        <f t="shared" si="42"/>
        <v>7810</v>
      </c>
      <c r="AN96">
        <f t="shared" si="43"/>
        <v>0</v>
      </c>
      <c r="AO96">
        <f t="shared" si="44"/>
        <v>7810</v>
      </c>
      <c r="AQ96">
        <f t="shared" si="45"/>
        <v>1114159.58</v>
      </c>
      <c r="AR96">
        <f t="shared" si="46"/>
        <v>0</v>
      </c>
      <c r="AS96">
        <f t="shared" si="47"/>
        <v>1114159.58</v>
      </c>
      <c r="AT96">
        <f t="shared" si="59"/>
        <v>136576.6</v>
      </c>
      <c r="AU96">
        <f t="shared" si="48"/>
        <v>0</v>
      </c>
      <c r="AV96">
        <f t="shared" si="49"/>
        <v>136576.6</v>
      </c>
      <c r="AW96">
        <f t="shared" si="50"/>
        <v>167524.88</v>
      </c>
      <c r="AX96">
        <f t="shared" si="51"/>
        <v>0</v>
      </c>
      <c r="AY96">
        <f t="shared" si="52"/>
        <v>167524.88</v>
      </c>
      <c r="AZ96">
        <f>data_fy13_base!AA89</f>
        <v>2371.5</v>
      </c>
      <c r="BA96">
        <f t="shared" si="53"/>
        <v>69556.100000000006</v>
      </c>
      <c r="BB96">
        <f t="shared" si="54"/>
        <v>0</v>
      </c>
      <c r="BC96">
        <f t="shared" si="55"/>
        <v>69556.100000000006</v>
      </c>
      <c r="BD96">
        <f t="shared" si="56"/>
        <v>8323.9699999999993</v>
      </c>
      <c r="BE96">
        <f t="shared" si="57"/>
        <v>0</v>
      </c>
      <c r="BF96">
        <f t="shared" si="58"/>
        <v>8323.9699999999993</v>
      </c>
    </row>
    <row r="97" spans="1:58" x14ac:dyDescent="0.2">
      <c r="A97">
        <f>data_fy13_base!A90</f>
        <v>1719</v>
      </c>
      <c r="B97" t="str">
        <f>data_fy13_base!B90</f>
        <v>Denver</v>
      </c>
      <c r="C97">
        <f>data_fy13_base!C90</f>
        <v>1719</v>
      </c>
      <c r="D97">
        <f>data_fy13_base!D90</f>
        <v>7</v>
      </c>
      <c r="E97">
        <f>data_fy13_base!F90</f>
        <v>748.43</v>
      </c>
      <c r="F97">
        <f>data_fy13_base!G90</f>
        <v>765.42</v>
      </c>
      <c r="G97">
        <f>data_fy13_base!H90</f>
        <v>778.99</v>
      </c>
      <c r="H97">
        <f>data_fy13_base!I90</f>
        <v>517.16999999999996</v>
      </c>
      <c r="I97">
        <f>data_fy13_base!J90</f>
        <v>58.57</v>
      </c>
      <c r="J97">
        <f>data_fy13_base!K90</f>
        <v>63.8</v>
      </c>
      <c r="K97">
        <f>data_fy13_base!L90</f>
        <v>27.07</v>
      </c>
      <c r="L97">
        <f>data_fy13_base!M90</f>
        <v>3.16</v>
      </c>
      <c r="M97">
        <f>data_fy13_base!N90</f>
        <v>734.4</v>
      </c>
      <c r="N97">
        <f>data_fy13_base!O90</f>
        <v>521.12</v>
      </c>
      <c r="O97">
        <f>data_fy13_base!P90</f>
        <v>48.36</v>
      </c>
      <c r="P97">
        <f>data_fy13_base!Q90</f>
        <v>46.98</v>
      </c>
      <c r="Q97">
        <f>data_fy13_base!W90</f>
        <v>34.51</v>
      </c>
      <c r="R97">
        <f>data_fy13_base!Y90</f>
        <v>3.96</v>
      </c>
      <c r="S97">
        <f>data_fy13_base!S90</f>
        <v>382711</v>
      </c>
      <c r="T97">
        <f>data_fy13_base!T90</f>
        <v>35516</v>
      </c>
      <c r="U97">
        <f>data_fy13_base!U90</f>
        <v>34502</v>
      </c>
      <c r="V97">
        <f>data_fy13_base!V90</f>
        <v>28394</v>
      </c>
      <c r="W97">
        <f>data_fy13_base!X90</f>
        <v>3258</v>
      </c>
      <c r="Y97">
        <f>data_fy13_base!E90</f>
        <v>717.1</v>
      </c>
      <c r="Z97">
        <f t="shared" si="30"/>
        <v>388531.95</v>
      </c>
      <c r="AA97">
        <f t="shared" si="31"/>
        <v>0</v>
      </c>
      <c r="AB97">
        <f t="shared" si="32"/>
        <v>388531.95</v>
      </c>
      <c r="AC97">
        <f t="shared" si="33"/>
        <v>36356.97</v>
      </c>
      <c r="AD97">
        <f t="shared" si="34"/>
        <v>0</v>
      </c>
      <c r="AE97">
        <f t="shared" si="35"/>
        <v>36356.97</v>
      </c>
      <c r="AF97">
        <f t="shared" si="36"/>
        <v>35517.96</v>
      </c>
      <c r="AG97">
        <f t="shared" si="37"/>
        <v>0</v>
      </c>
      <c r="AH97">
        <f t="shared" si="38"/>
        <v>35517.96</v>
      </c>
      <c r="AI97">
        <f>data_fy13_base!Z90</f>
        <v>799.24</v>
      </c>
      <c r="AJ97">
        <f t="shared" si="39"/>
        <v>28444.95</v>
      </c>
      <c r="AK97">
        <f t="shared" si="40"/>
        <v>0</v>
      </c>
      <c r="AL97">
        <f t="shared" si="41"/>
        <v>28444.95</v>
      </c>
      <c r="AM97">
        <f t="shared" si="42"/>
        <v>3268.89</v>
      </c>
      <c r="AN97">
        <f t="shared" si="43"/>
        <v>0</v>
      </c>
      <c r="AO97">
        <f t="shared" si="44"/>
        <v>3268.89</v>
      </c>
      <c r="AQ97">
        <f t="shared" si="45"/>
        <v>421605.59</v>
      </c>
      <c r="AR97">
        <f t="shared" si="46"/>
        <v>0</v>
      </c>
      <c r="AS97">
        <f t="shared" si="47"/>
        <v>421605.59</v>
      </c>
      <c r="AT97">
        <f t="shared" si="59"/>
        <v>39771.57</v>
      </c>
      <c r="AU97">
        <f t="shared" si="48"/>
        <v>0</v>
      </c>
      <c r="AV97">
        <f t="shared" si="49"/>
        <v>39771.57</v>
      </c>
      <c r="AW97">
        <f t="shared" si="50"/>
        <v>39053.08</v>
      </c>
      <c r="AX97">
        <f t="shared" si="51"/>
        <v>0</v>
      </c>
      <c r="AY97">
        <f t="shared" si="52"/>
        <v>39053.08</v>
      </c>
      <c r="AZ97">
        <f>data_fy13_base!AA90</f>
        <v>831.38</v>
      </c>
      <c r="BA97">
        <f t="shared" si="53"/>
        <v>30528.27</v>
      </c>
      <c r="BB97">
        <f t="shared" si="54"/>
        <v>0</v>
      </c>
      <c r="BC97">
        <f t="shared" si="55"/>
        <v>30528.27</v>
      </c>
      <c r="BD97">
        <f t="shared" si="56"/>
        <v>3508.42</v>
      </c>
      <c r="BE97">
        <f t="shared" si="57"/>
        <v>0</v>
      </c>
      <c r="BF97">
        <f t="shared" si="58"/>
        <v>3508.42</v>
      </c>
    </row>
    <row r="98" spans="1:58" x14ac:dyDescent="0.2">
      <c r="A98">
        <f>data_fy13_base!A91</f>
        <v>1737</v>
      </c>
      <c r="B98" t="str">
        <f>data_fy13_base!B91</f>
        <v>Des Moines Independent</v>
      </c>
      <c r="C98">
        <f>data_fy13_base!C91</f>
        <v>1737</v>
      </c>
      <c r="D98">
        <f>data_fy13_base!D91</f>
        <v>11</v>
      </c>
      <c r="E98">
        <f>data_fy13_base!F91</f>
        <v>32554.2</v>
      </c>
      <c r="F98">
        <f>data_fy13_base!G91</f>
        <v>32969.15</v>
      </c>
      <c r="G98">
        <f>data_fy13_base!H91</f>
        <v>33169.43</v>
      </c>
      <c r="H98">
        <f>data_fy13_base!I91</f>
        <v>517.16999999999996</v>
      </c>
      <c r="I98">
        <f>data_fy13_base!J91</f>
        <v>58.57</v>
      </c>
      <c r="J98">
        <f>data_fy13_base!K91</f>
        <v>63.8</v>
      </c>
      <c r="K98">
        <f>data_fy13_base!L91</f>
        <v>27.07</v>
      </c>
      <c r="L98">
        <f>data_fy13_base!M91</f>
        <v>3.16</v>
      </c>
      <c r="M98">
        <f>data_fy13_base!N91</f>
        <v>31546.3</v>
      </c>
      <c r="N98">
        <f>data_fy13_base!O91</f>
        <v>545.30999999999995</v>
      </c>
      <c r="O98">
        <f>data_fy13_base!P91</f>
        <v>68.62</v>
      </c>
      <c r="P98">
        <f>data_fy13_base!Q91</f>
        <v>83.53</v>
      </c>
      <c r="Q98">
        <f>data_fy13_base!W91</f>
        <v>20.56</v>
      </c>
      <c r="R98">
        <f>data_fy13_base!Y91</f>
        <v>2.64</v>
      </c>
      <c r="S98">
        <f>data_fy13_base!S91</f>
        <v>17202513</v>
      </c>
      <c r="T98">
        <f>data_fy13_base!T91</f>
        <v>2164707</v>
      </c>
      <c r="U98">
        <f>data_fy13_base!U91</f>
        <v>2635062</v>
      </c>
      <c r="V98">
        <f>data_fy13_base!V91</f>
        <v>781146</v>
      </c>
      <c r="W98">
        <f>data_fy13_base!X91</f>
        <v>100303</v>
      </c>
      <c r="Y98">
        <f>data_fy13_base!E91</f>
        <v>32062.1</v>
      </c>
      <c r="Z98">
        <f t="shared" si="30"/>
        <v>18147148.600000001</v>
      </c>
      <c r="AA98">
        <f t="shared" si="31"/>
        <v>0</v>
      </c>
      <c r="AB98">
        <f t="shared" si="32"/>
        <v>18147148.600000001</v>
      </c>
      <c r="AC98">
        <f t="shared" si="33"/>
        <v>2275126.62</v>
      </c>
      <c r="AD98">
        <f t="shared" si="34"/>
        <v>0</v>
      </c>
      <c r="AE98">
        <f t="shared" si="35"/>
        <v>2275126.62</v>
      </c>
      <c r="AF98">
        <f t="shared" si="36"/>
        <v>2759905.57</v>
      </c>
      <c r="AG98">
        <f t="shared" si="37"/>
        <v>0</v>
      </c>
      <c r="AH98">
        <f t="shared" si="38"/>
        <v>2759905.57</v>
      </c>
      <c r="AI98">
        <f>data_fy13_base!Z91</f>
        <v>38566.25</v>
      </c>
      <c r="AJ98">
        <f t="shared" si="39"/>
        <v>834573.65</v>
      </c>
      <c r="AK98">
        <f t="shared" si="40"/>
        <v>0</v>
      </c>
      <c r="AL98">
        <f t="shared" si="41"/>
        <v>834573.65</v>
      </c>
      <c r="AM98">
        <f t="shared" si="42"/>
        <v>106828.51</v>
      </c>
      <c r="AN98">
        <f t="shared" si="43"/>
        <v>0</v>
      </c>
      <c r="AO98">
        <f t="shared" si="44"/>
        <v>106828.51</v>
      </c>
      <c r="AQ98">
        <f t="shared" si="45"/>
        <v>19125918.039999999</v>
      </c>
      <c r="AR98">
        <f t="shared" si="46"/>
        <v>0</v>
      </c>
      <c r="AS98">
        <f t="shared" si="47"/>
        <v>19125918.039999999</v>
      </c>
      <c r="AT98">
        <f t="shared" si="59"/>
        <v>2389478.2799999998</v>
      </c>
      <c r="AU98">
        <f t="shared" si="48"/>
        <v>0</v>
      </c>
      <c r="AV98">
        <f t="shared" si="49"/>
        <v>2389478.2799999998</v>
      </c>
      <c r="AW98">
        <f t="shared" si="50"/>
        <v>2888534.17</v>
      </c>
      <c r="AX98">
        <f t="shared" si="51"/>
        <v>0</v>
      </c>
      <c r="AY98">
        <f t="shared" si="52"/>
        <v>2888534.17</v>
      </c>
      <c r="AZ98">
        <f>data_fy13_base!AA91</f>
        <v>39123.39</v>
      </c>
      <c r="BA98">
        <f t="shared" si="53"/>
        <v>890839.59</v>
      </c>
      <c r="BB98">
        <f t="shared" si="54"/>
        <v>0</v>
      </c>
      <c r="BC98">
        <f t="shared" si="55"/>
        <v>890839.59</v>
      </c>
      <c r="BD98">
        <f t="shared" si="56"/>
        <v>113457.83</v>
      </c>
      <c r="BE98">
        <f t="shared" si="57"/>
        <v>0</v>
      </c>
      <c r="BF98">
        <f t="shared" si="58"/>
        <v>113457.83</v>
      </c>
    </row>
    <row r="99" spans="1:58" x14ac:dyDescent="0.2">
      <c r="A99">
        <f>data_fy13_base!A92</f>
        <v>1782</v>
      </c>
      <c r="B99" t="str">
        <f>data_fy13_base!B92</f>
        <v>Diagonal</v>
      </c>
      <c r="C99">
        <f>data_fy13_base!C92</f>
        <v>1782</v>
      </c>
      <c r="D99">
        <f>data_fy13_base!D92</f>
        <v>13</v>
      </c>
      <c r="E99">
        <f>data_fy13_base!F92</f>
        <v>101.6</v>
      </c>
      <c r="F99">
        <f>data_fy13_base!G92</f>
        <v>102.97</v>
      </c>
      <c r="G99">
        <f>data_fy13_base!H92</f>
        <v>103.57</v>
      </c>
      <c r="H99">
        <f>data_fy13_base!I92</f>
        <v>517.16999999999996</v>
      </c>
      <c r="I99">
        <f>data_fy13_base!J92</f>
        <v>58.57</v>
      </c>
      <c r="J99">
        <f>data_fy13_base!K92</f>
        <v>63.8</v>
      </c>
      <c r="K99">
        <f>data_fy13_base!L92</f>
        <v>27.07</v>
      </c>
      <c r="L99">
        <f>data_fy13_base!M92</f>
        <v>3.16</v>
      </c>
      <c r="M99">
        <f>data_fy13_base!N92</f>
        <v>100</v>
      </c>
      <c r="N99">
        <f>data_fy13_base!O92</f>
        <v>780.3</v>
      </c>
      <c r="O99">
        <f>data_fy13_base!P92</f>
        <v>87.27</v>
      </c>
      <c r="P99">
        <f>data_fy13_base!Q92</f>
        <v>96.24</v>
      </c>
      <c r="Q99">
        <f>data_fy13_base!W92</f>
        <v>27.1</v>
      </c>
      <c r="R99">
        <f>data_fy13_base!Y92</f>
        <v>2.86</v>
      </c>
      <c r="S99">
        <f>data_fy13_base!S92</f>
        <v>78030</v>
      </c>
      <c r="T99">
        <f>data_fy13_base!T92</f>
        <v>8727</v>
      </c>
      <c r="U99">
        <f>data_fy13_base!U92</f>
        <v>9624</v>
      </c>
      <c r="V99">
        <f>data_fy13_base!V92</f>
        <v>3132</v>
      </c>
      <c r="W99">
        <f>data_fy13_base!X92</f>
        <v>331</v>
      </c>
      <c r="Y99">
        <f>data_fy13_base!E92</f>
        <v>112</v>
      </c>
      <c r="Z99">
        <f t="shared" si="30"/>
        <v>89710.88</v>
      </c>
      <c r="AA99">
        <f t="shared" si="31"/>
        <v>0</v>
      </c>
      <c r="AB99">
        <f t="shared" si="32"/>
        <v>89710.88</v>
      </c>
      <c r="AC99">
        <f t="shared" si="33"/>
        <v>10036.32</v>
      </c>
      <c r="AD99">
        <f t="shared" si="34"/>
        <v>0</v>
      </c>
      <c r="AE99">
        <f t="shared" si="35"/>
        <v>10036.32</v>
      </c>
      <c r="AF99">
        <f t="shared" si="36"/>
        <v>11064.48</v>
      </c>
      <c r="AG99">
        <f t="shared" si="37"/>
        <v>0</v>
      </c>
      <c r="AH99">
        <f t="shared" si="38"/>
        <v>11064.48</v>
      </c>
      <c r="AI99">
        <f>data_fy13_base!Z92</f>
        <v>127.92</v>
      </c>
      <c r="AJ99">
        <f t="shared" si="39"/>
        <v>3604.79</v>
      </c>
      <c r="AK99">
        <f t="shared" si="40"/>
        <v>0</v>
      </c>
      <c r="AL99">
        <f t="shared" si="41"/>
        <v>3604.79</v>
      </c>
      <c r="AM99">
        <f t="shared" si="42"/>
        <v>382.48</v>
      </c>
      <c r="AN99">
        <f t="shared" si="43"/>
        <v>0</v>
      </c>
      <c r="AO99">
        <f t="shared" si="44"/>
        <v>382.48</v>
      </c>
      <c r="AQ99">
        <f t="shared" si="45"/>
        <v>83566</v>
      </c>
      <c r="AR99">
        <f t="shared" si="46"/>
        <v>6144.8800000000047</v>
      </c>
      <c r="AS99">
        <f t="shared" si="47"/>
        <v>89710.88</v>
      </c>
      <c r="AT99">
        <f t="shared" si="59"/>
        <v>9352.2800000000007</v>
      </c>
      <c r="AU99">
        <f t="shared" si="48"/>
        <v>684.03999999999905</v>
      </c>
      <c r="AV99">
        <f t="shared" si="49"/>
        <v>10036.32</v>
      </c>
      <c r="AW99">
        <f t="shared" si="50"/>
        <v>10306.299999999999</v>
      </c>
      <c r="AX99">
        <f t="shared" si="51"/>
        <v>758.18000000000029</v>
      </c>
      <c r="AY99">
        <f t="shared" si="52"/>
        <v>11064.48</v>
      </c>
      <c r="AZ99">
        <f>data_fy13_base!AA92</f>
        <v>117.68</v>
      </c>
      <c r="BA99">
        <f t="shared" si="53"/>
        <v>3449.2</v>
      </c>
      <c r="BB99">
        <f t="shared" si="54"/>
        <v>155.59000000000015</v>
      </c>
      <c r="BC99">
        <f t="shared" si="55"/>
        <v>3604.79</v>
      </c>
      <c r="BD99">
        <f t="shared" si="56"/>
        <v>367.16</v>
      </c>
      <c r="BE99">
        <f t="shared" si="57"/>
        <v>15.319999999999993</v>
      </c>
      <c r="BF99">
        <f t="shared" si="58"/>
        <v>382.48</v>
      </c>
    </row>
    <row r="100" spans="1:58" x14ac:dyDescent="0.2">
      <c r="A100">
        <f>data_fy13_base!A93</f>
        <v>1791</v>
      </c>
      <c r="B100" t="str">
        <f>data_fy13_base!B93</f>
        <v>Dike-New Hartford</v>
      </c>
      <c r="C100">
        <f>data_fy13_base!C93</f>
        <v>1791</v>
      </c>
      <c r="D100">
        <f>data_fy13_base!D93</f>
        <v>7</v>
      </c>
      <c r="E100">
        <f>data_fy13_base!F93</f>
        <v>828.82</v>
      </c>
      <c r="F100">
        <f>data_fy13_base!G93</f>
        <v>836.25</v>
      </c>
      <c r="G100">
        <f>data_fy13_base!H93</f>
        <v>844.23</v>
      </c>
      <c r="H100">
        <f>data_fy13_base!I93</f>
        <v>517.16999999999996</v>
      </c>
      <c r="I100">
        <f>data_fy13_base!J93</f>
        <v>58.57</v>
      </c>
      <c r="J100">
        <f>data_fy13_base!K93</f>
        <v>63.8</v>
      </c>
      <c r="K100">
        <f>data_fy13_base!L93</f>
        <v>27.07</v>
      </c>
      <c r="L100">
        <f>data_fy13_base!M93</f>
        <v>3.16</v>
      </c>
      <c r="M100">
        <f>data_fy13_base!N93</f>
        <v>824.3</v>
      </c>
      <c r="N100">
        <f>data_fy13_base!O93</f>
        <v>539.63</v>
      </c>
      <c r="O100">
        <f>data_fy13_base!P93</f>
        <v>56.45</v>
      </c>
      <c r="P100">
        <f>data_fy13_base!Q93</f>
        <v>52.51</v>
      </c>
      <c r="Q100">
        <f>data_fy13_base!W93</f>
        <v>34.51</v>
      </c>
      <c r="R100">
        <f>data_fy13_base!Y93</f>
        <v>3.96</v>
      </c>
      <c r="S100">
        <f>data_fy13_base!S93</f>
        <v>444817</v>
      </c>
      <c r="T100">
        <f>data_fy13_base!T93</f>
        <v>46532</v>
      </c>
      <c r="U100">
        <f>data_fy13_base!U93</f>
        <v>43284</v>
      </c>
      <c r="V100">
        <f>data_fy13_base!V93</f>
        <v>31973</v>
      </c>
      <c r="W100">
        <f>data_fy13_base!X93</f>
        <v>3669</v>
      </c>
      <c r="Y100">
        <f>data_fy13_base!E93</f>
        <v>846.7</v>
      </c>
      <c r="Z100">
        <f t="shared" si="30"/>
        <v>474422.94</v>
      </c>
      <c r="AA100">
        <f t="shared" si="31"/>
        <v>0</v>
      </c>
      <c r="AB100">
        <f t="shared" si="32"/>
        <v>474422.94</v>
      </c>
      <c r="AC100">
        <f t="shared" si="33"/>
        <v>49777.49</v>
      </c>
      <c r="AD100">
        <f t="shared" si="34"/>
        <v>0</v>
      </c>
      <c r="AE100">
        <f t="shared" si="35"/>
        <v>49777.49</v>
      </c>
      <c r="AF100">
        <f t="shared" si="36"/>
        <v>46619.3</v>
      </c>
      <c r="AG100">
        <f t="shared" si="37"/>
        <v>0</v>
      </c>
      <c r="AH100">
        <f t="shared" si="38"/>
        <v>46619.3</v>
      </c>
      <c r="AI100">
        <f>data_fy13_base!Z93</f>
        <v>950.26</v>
      </c>
      <c r="AJ100">
        <f t="shared" si="39"/>
        <v>33819.75</v>
      </c>
      <c r="AK100">
        <f t="shared" si="40"/>
        <v>0</v>
      </c>
      <c r="AL100">
        <f t="shared" si="41"/>
        <v>33819.75</v>
      </c>
      <c r="AM100">
        <f t="shared" si="42"/>
        <v>3886.56</v>
      </c>
      <c r="AN100">
        <f t="shared" si="43"/>
        <v>0</v>
      </c>
      <c r="AO100">
        <f t="shared" si="44"/>
        <v>3886.56</v>
      </c>
      <c r="AQ100">
        <f t="shared" si="45"/>
        <v>482232.34</v>
      </c>
      <c r="AR100">
        <f t="shared" si="46"/>
        <v>0</v>
      </c>
      <c r="AS100">
        <f t="shared" si="47"/>
        <v>482232.34</v>
      </c>
      <c r="AT100">
        <f t="shared" si="59"/>
        <v>50748.65</v>
      </c>
      <c r="AU100">
        <f t="shared" si="48"/>
        <v>0</v>
      </c>
      <c r="AV100">
        <f t="shared" si="49"/>
        <v>50748.65</v>
      </c>
      <c r="AW100">
        <f t="shared" si="50"/>
        <v>47831.199999999997</v>
      </c>
      <c r="AX100">
        <f t="shared" si="51"/>
        <v>0</v>
      </c>
      <c r="AY100">
        <f t="shared" si="52"/>
        <v>47831.199999999997</v>
      </c>
      <c r="AZ100">
        <f>data_fy13_base!AA93</f>
        <v>933.42</v>
      </c>
      <c r="BA100">
        <f t="shared" si="53"/>
        <v>34275.18</v>
      </c>
      <c r="BB100">
        <f t="shared" si="54"/>
        <v>0</v>
      </c>
      <c r="BC100">
        <f t="shared" si="55"/>
        <v>34275.18</v>
      </c>
      <c r="BD100">
        <f t="shared" si="56"/>
        <v>3939.03</v>
      </c>
      <c r="BE100">
        <f t="shared" si="57"/>
        <v>0</v>
      </c>
      <c r="BF100">
        <f t="shared" si="58"/>
        <v>3939.03</v>
      </c>
    </row>
    <row r="101" spans="1:58" x14ac:dyDescent="0.2">
      <c r="A101">
        <f>data_fy13_base!A94</f>
        <v>1854</v>
      </c>
      <c r="B101" t="str">
        <f>data_fy13_base!B94</f>
        <v>Dows</v>
      </c>
      <c r="C101">
        <f>data_fy13_base!C94</f>
        <v>1854</v>
      </c>
      <c r="D101">
        <f>data_fy13_base!D94</f>
        <v>7</v>
      </c>
      <c r="E101">
        <f>data_fy13_base!F94</f>
        <v>117.99</v>
      </c>
      <c r="F101">
        <f>data_fy13_base!G94</f>
        <v>117.34</v>
      </c>
      <c r="G101">
        <f>data_fy13_base!H94</f>
        <v>116.36</v>
      </c>
      <c r="H101">
        <f>data_fy13_base!I94</f>
        <v>517.16999999999996</v>
      </c>
      <c r="I101">
        <f>data_fy13_base!J94</f>
        <v>58.57</v>
      </c>
      <c r="J101">
        <f>data_fy13_base!K94</f>
        <v>63.8</v>
      </c>
      <c r="K101">
        <f>data_fy13_base!L94</f>
        <v>27.07</v>
      </c>
      <c r="L101">
        <f>data_fy13_base!M94</f>
        <v>3.16</v>
      </c>
      <c r="M101">
        <f>data_fy13_base!N94</f>
        <v>129</v>
      </c>
      <c r="N101">
        <f>data_fy13_base!O94</f>
        <v>496.46</v>
      </c>
      <c r="O101">
        <f>data_fy13_base!P94</f>
        <v>45.66</v>
      </c>
      <c r="P101">
        <f>data_fy13_base!Q94</f>
        <v>58.24</v>
      </c>
      <c r="Q101">
        <f>data_fy13_base!W94</f>
        <v>34.51</v>
      </c>
      <c r="R101">
        <f>data_fy13_base!Y94</f>
        <v>3.96</v>
      </c>
      <c r="S101">
        <f>data_fy13_base!S94</f>
        <v>64043</v>
      </c>
      <c r="T101">
        <f>data_fy13_base!T94</f>
        <v>5890</v>
      </c>
      <c r="U101">
        <f>data_fy13_base!U94</f>
        <v>7513</v>
      </c>
      <c r="V101">
        <f>data_fy13_base!V94</f>
        <v>5120</v>
      </c>
      <c r="W101">
        <f>data_fy13_base!X94</f>
        <v>588</v>
      </c>
      <c r="Y101">
        <f>data_fy13_base!E94</f>
        <v>124.3</v>
      </c>
      <c r="Z101">
        <f t="shared" si="30"/>
        <v>64281.75</v>
      </c>
      <c r="AA101">
        <f t="shared" si="31"/>
        <v>0</v>
      </c>
      <c r="AB101">
        <f t="shared" si="32"/>
        <v>64281.75</v>
      </c>
      <c r="AC101">
        <f t="shared" si="33"/>
        <v>5966.4</v>
      </c>
      <c r="AD101">
        <f t="shared" si="34"/>
        <v>0</v>
      </c>
      <c r="AE101">
        <f t="shared" si="35"/>
        <v>5966.4</v>
      </c>
      <c r="AF101">
        <f t="shared" si="36"/>
        <v>7556.2</v>
      </c>
      <c r="AG101">
        <f t="shared" si="37"/>
        <v>0</v>
      </c>
      <c r="AH101">
        <f t="shared" si="38"/>
        <v>7556.2</v>
      </c>
      <c r="AI101">
        <f>data_fy13_base!Z94</f>
        <v>149.13999999999999</v>
      </c>
      <c r="AJ101">
        <f t="shared" si="39"/>
        <v>5307.89</v>
      </c>
      <c r="AK101">
        <f t="shared" si="40"/>
        <v>0</v>
      </c>
      <c r="AL101">
        <f t="shared" si="41"/>
        <v>5307.89</v>
      </c>
      <c r="AM101">
        <f t="shared" si="42"/>
        <v>609.98</v>
      </c>
      <c r="AN101">
        <f t="shared" si="43"/>
        <v>0</v>
      </c>
      <c r="AO101">
        <f t="shared" si="44"/>
        <v>609.98</v>
      </c>
      <c r="AQ101">
        <f t="shared" si="45"/>
        <v>63556.49</v>
      </c>
      <c r="AR101">
        <f t="shared" si="46"/>
        <v>725.26000000000204</v>
      </c>
      <c r="AS101">
        <f t="shared" si="47"/>
        <v>64281.75</v>
      </c>
      <c r="AT101">
        <f t="shared" si="59"/>
        <v>5951.42</v>
      </c>
      <c r="AU101">
        <f t="shared" si="48"/>
        <v>14.979999999999563</v>
      </c>
      <c r="AV101">
        <f t="shared" si="49"/>
        <v>5966.4</v>
      </c>
      <c r="AW101">
        <f t="shared" si="50"/>
        <v>7485.29</v>
      </c>
      <c r="AX101">
        <f t="shared" si="51"/>
        <v>70.909999999999854</v>
      </c>
      <c r="AY101">
        <f t="shared" si="52"/>
        <v>7556.2</v>
      </c>
      <c r="AZ101">
        <f>data_fy13_base!AA94</f>
        <v>143.07</v>
      </c>
      <c r="BA101">
        <f t="shared" si="53"/>
        <v>5253.53</v>
      </c>
      <c r="BB101">
        <f t="shared" si="54"/>
        <v>54.360000000000582</v>
      </c>
      <c r="BC101">
        <f t="shared" si="55"/>
        <v>5307.89</v>
      </c>
      <c r="BD101">
        <f t="shared" si="56"/>
        <v>603.76</v>
      </c>
      <c r="BE101">
        <f t="shared" si="57"/>
        <v>6.2200000000000273</v>
      </c>
      <c r="BF101">
        <f t="shared" si="58"/>
        <v>609.98</v>
      </c>
    </row>
    <row r="102" spans="1:58" x14ac:dyDescent="0.2">
      <c r="A102">
        <f>data_fy13_base!A95</f>
        <v>1863</v>
      </c>
      <c r="B102" t="str">
        <f>data_fy13_base!B95</f>
        <v>Dubuque</v>
      </c>
      <c r="C102">
        <f>data_fy13_base!C95</f>
        <v>1863</v>
      </c>
      <c r="D102">
        <f>data_fy13_base!D95</f>
        <v>1</v>
      </c>
      <c r="E102">
        <f>data_fy13_base!F95</f>
        <v>10455.25</v>
      </c>
      <c r="F102">
        <f>data_fy13_base!G95</f>
        <v>10471.44</v>
      </c>
      <c r="G102">
        <f>data_fy13_base!H95</f>
        <v>10403.84</v>
      </c>
      <c r="H102">
        <f>data_fy13_base!I95</f>
        <v>517.16999999999996</v>
      </c>
      <c r="I102">
        <f>data_fy13_base!J95</f>
        <v>58.57</v>
      </c>
      <c r="J102">
        <f>data_fy13_base!K95</f>
        <v>63.8</v>
      </c>
      <c r="K102">
        <f>data_fy13_base!L95</f>
        <v>27.07</v>
      </c>
      <c r="L102">
        <f>data_fy13_base!M95</f>
        <v>3.16</v>
      </c>
      <c r="M102">
        <f>data_fy13_base!N95</f>
        <v>10469.799999999999</v>
      </c>
      <c r="N102">
        <f>data_fy13_base!O95</f>
        <v>537.09</v>
      </c>
      <c r="O102">
        <f>data_fy13_base!P95</f>
        <v>64.05</v>
      </c>
      <c r="P102">
        <f>data_fy13_base!Q95</f>
        <v>64.08</v>
      </c>
      <c r="Q102">
        <f>data_fy13_base!W95</f>
        <v>27.28</v>
      </c>
      <c r="R102">
        <f>data_fy13_base!Y95</f>
        <v>2.9</v>
      </c>
      <c r="S102">
        <f>data_fy13_base!S95</f>
        <v>5623225</v>
      </c>
      <c r="T102">
        <f>data_fy13_base!T95</f>
        <v>670591</v>
      </c>
      <c r="U102">
        <f>data_fy13_base!U95</f>
        <v>670905</v>
      </c>
      <c r="V102">
        <f>data_fy13_base!V95</f>
        <v>341854</v>
      </c>
      <c r="W102">
        <f>data_fy13_base!X95</f>
        <v>36341</v>
      </c>
      <c r="Y102">
        <f>data_fy13_base!E95</f>
        <v>10513.3</v>
      </c>
      <c r="Z102">
        <f t="shared" si="30"/>
        <v>5864108.4699999997</v>
      </c>
      <c r="AA102">
        <f t="shared" si="31"/>
        <v>0</v>
      </c>
      <c r="AB102">
        <f t="shared" si="32"/>
        <v>5864108.4699999997</v>
      </c>
      <c r="AC102">
        <f t="shared" si="33"/>
        <v>697977.99</v>
      </c>
      <c r="AD102">
        <f t="shared" si="34"/>
        <v>0</v>
      </c>
      <c r="AE102">
        <f t="shared" si="35"/>
        <v>697977.99</v>
      </c>
      <c r="AF102">
        <f t="shared" si="36"/>
        <v>700501.18</v>
      </c>
      <c r="AG102">
        <f t="shared" si="37"/>
        <v>0</v>
      </c>
      <c r="AH102">
        <f t="shared" si="38"/>
        <v>700501.18</v>
      </c>
      <c r="AI102">
        <f>data_fy13_base!Z95</f>
        <v>12514.85</v>
      </c>
      <c r="AJ102">
        <f t="shared" si="39"/>
        <v>354921.15</v>
      </c>
      <c r="AK102">
        <f t="shared" si="40"/>
        <v>0</v>
      </c>
      <c r="AL102">
        <f t="shared" si="41"/>
        <v>354921.15</v>
      </c>
      <c r="AM102">
        <f t="shared" si="42"/>
        <v>37920</v>
      </c>
      <c r="AN102">
        <f t="shared" si="43"/>
        <v>0</v>
      </c>
      <c r="AO102">
        <f t="shared" si="44"/>
        <v>37920</v>
      </c>
      <c r="AQ102">
        <f t="shared" si="45"/>
        <v>6056621.7699999996</v>
      </c>
      <c r="AR102">
        <f t="shared" si="46"/>
        <v>0</v>
      </c>
      <c r="AS102">
        <f t="shared" si="47"/>
        <v>6056621.7699999996</v>
      </c>
      <c r="AT102">
        <f t="shared" si="59"/>
        <v>719634.86</v>
      </c>
      <c r="AU102">
        <f t="shared" si="48"/>
        <v>0</v>
      </c>
      <c r="AV102">
        <f t="shared" si="49"/>
        <v>719634.86</v>
      </c>
      <c r="AW102">
        <f t="shared" si="50"/>
        <v>724339.72</v>
      </c>
      <c r="AX102">
        <f t="shared" si="51"/>
        <v>0</v>
      </c>
      <c r="AY102">
        <f t="shared" si="52"/>
        <v>724339.72</v>
      </c>
      <c r="AZ102">
        <f>data_fy13_base!AA95</f>
        <v>12476.82</v>
      </c>
      <c r="BA102">
        <f t="shared" si="53"/>
        <v>367941.42</v>
      </c>
      <c r="BB102">
        <f t="shared" si="54"/>
        <v>0</v>
      </c>
      <c r="BC102">
        <f t="shared" si="55"/>
        <v>367941.42</v>
      </c>
      <c r="BD102">
        <f t="shared" si="56"/>
        <v>39426.75</v>
      </c>
      <c r="BE102">
        <f t="shared" si="57"/>
        <v>0</v>
      </c>
      <c r="BF102">
        <f t="shared" si="58"/>
        <v>39426.75</v>
      </c>
    </row>
    <row r="103" spans="1:58" x14ac:dyDescent="0.2">
      <c r="A103">
        <f>data_fy13_base!A96</f>
        <v>1908</v>
      </c>
      <c r="B103" t="str">
        <f>data_fy13_base!B96</f>
        <v>Dunkerton</v>
      </c>
      <c r="C103">
        <f>data_fy13_base!C96</f>
        <v>1908</v>
      </c>
      <c r="D103">
        <f>data_fy13_base!D96</f>
        <v>7</v>
      </c>
      <c r="E103">
        <f>data_fy13_base!F96</f>
        <v>456.78</v>
      </c>
      <c r="F103">
        <f>data_fy13_base!G96</f>
        <v>453.99</v>
      </c>
      <c r="G103">
        <f>data_fy13_base!H96</f>
        <v>454.48</v>
      </c>
      <c r="H103">
        <f>data_fy13_base!I96</f>
        <v>517.16999999999996</v>
      </c>
      <c r="I103">
        <f>data_fy13_base!J96</f>
        <v>58.57</v>
      </c>
      <c r="J103">
        <f>data_fy13_base!K96</f>
        <v>63.8</v>
      </c>
      <c r="K103">
        <f>data_fy13_base!L96</f>
        <v>27.07</v>
      </c>
      <c r="L103">
        <f>data_fy13_base!M96</f>
        <v>3.16</v>
      </c>
      <c r="M103">
        <f>data_fy13_base!N96</f>
        <v>470.2</v>
      </c>
      <c r="N103">
        <f>data_fy13_base!O96</f>
        <v>546.64</v>
      </c>
      <c r="O103">
        <f>data_fy13_base!P96</f>
        <v>56.44</v>
      </c>
      <c r="P103">
        <f>data_fy13_base!Q96</f>
        <v>60.59</v>
      </c>
      <c r="Q103">
        <f>data_fy13_base!W96</f>
        <v>34.51</v>
      </c>
      <c r="R103">
        <f>data_fy13_base!Y96</f>
        <v>3.96</v>
      </c>
      <c r="S103">
        <f>data_fy13_base!S96</f>
        <v>257030</v>
      </c>
      <c r="T103">
        <f>data_fy13_base!T96</f>
        <v>26538</v>
      </c>
      <c r="U103">
        <f>data_fy13_base!U96</f>
        <v>28489</v>
      </c>
      <c r="V103">
        <f>data_fy13_base!V96</f>
        <v>19397</v>
      </c>
      <c r="W103">
        <f>data_fy13_base!X96</f>
        <v>2226</v>
      </c>
      <c r="Y103">
        <f>data_fy13_base!E96</f>
        <v>476.6</v>
      </c>
      <c r="Z103">
        <f t="shared" si="30"/>
        <v>270389.48</v>
      </c>
      <c r="AA103">
        <f t="shared" si="31"/>
        <v>0</v>
      </c>
      <c r="AB103">
        <f t="shared" si="32"/>
        <v>270389.48</v>
      </c>
      <c r="AC103">
        <f t="shared" si="33"/>
        <v>28014.55</v>
      </c>
      <c r="AD103">
        <f t="shared" si="34"/>
        <v>0</v>
      </c>
      <c r="AE103">
        <f t="shared" si="35"/>
        <v>28014.55</v>
      </c>
      <c r="AF103">
        <f t="shared" si="36"/>
        <v>30092.52</v>
      </c>
      <c r="AG103">
        <f t="shared" si="37"/>
        <v>0</v>
      </c>
      <c r="AH103">
        <f t="shared" si="38"/>
        <v>30092.52</v>
      </c>
      <c r="AI103">
        <f>data_fy13_base!Z96</f>
        <v>559.1</v>
      </c>
      <c r="AJ103">
        <f t="shared" si="39"/>
        <v>19898.37</v>
      </c>
      <c r="AK103">
        <f t="shared" si="40"/>
        <v>0</v>
      </c>
      <c r="AL103">
        <f t="shared" si="41"/>
        <v>19898.37</v>
      </c>
      <c r="AM103">
        <f t="shared" si="42"/>
        <v>2286.7199999999998</v>
      </c>
      <c r="AN103">
        <f t="shared" si="43"/>
        <v>0</v>
      </c>
      <c r="AO103">
        <f t="shared" si="44"/>
        <v>2286.7199999999998</v>
      </c>
      <c r="AQ103">
        <f t="shared" si="45"/>
        <v>268970.34000000003</v>
      </c>
      <c r="AR103">
        <f t="shared" si="46"/>
        <v>1419.1399999999558</v>
      </c>
      <c r="AS103">
        <f t="shared" si="47"/>
        <v>270389.48</v>
      </c>
      <c r="AT103">
        <f t="shared" si="59"/>
        <v>27964.07</v>
      </c>
      <c r="AU103">
        <f t="shared" si="48"/>
        <v>50.479999999999563</v>
      </c>
      <c r="AV103">
        <f t="shared" si="49"/>
        <v>28014.55</v>
      </c>
      <c r="AW103">
        <f t="shared" si="50"/>
        <v>30051.56</v>
      </c>
      <c r="AX103">
        <f t="shared" si="51"/>
        <v>40.959999999999127</v>
      </c>
      <c r="AY103">
        <f t="shared" si="52"/>
        <v>30092.52</v>
      </c>
      <c r="AZ103">
        <f>data_fy13_base!AA96</f>
        <v>540.1</v>
      </c>
      <c r="BA103">
        <f t="shared" si="53"/>
        <v>19832.47</v>
      </c>
      <c r="BB103">
        <f t="shared" si="54"/>
        <v>65.899999999997817</v>
      </c>
      <c r="BC103">
        <f t="shared" si="55"/>
        <v>19898.37</v>
      </c>
      <c r="BD103">
        <f t="shared" si="56"/>
        <v>2279.2199999999998</v>
      </c>
      <c r="BE103">
        <f t="shared" si="57"/>
        <v>7.5</v>
      </c>
      <c r="BF103">
        <f t="shared" si="58"/>
        <v>2286.7199999999998</v>
      </c>
    </row>
    <row r="104" spans="1:58" x14ac:dyDescent="0.2">
      <c r="A104">
        <f>data_fy13_base!A97</f>
        <v>1926</v>
      </c>
      <c r="B104" t="str">
        <f>data_fy13_base!B97</f>
        <v>Durant</v>
      </c>
      <c r="C104">
        <f>data_fy13_base!C97</f>
        <v>1926</v>
      </c>
      <c r="D104">
        <f>data_fy13_base!D97</f>
        <v>9</v>
      </c>
      <c r="E104">
        <f>data_fy13_base!F97</f>
        <v>579.94000000000005</v>
      </c>
      <c r="F104">
        <f>data_fy13_base!G97</f>
        <v>578.58000000000004</v>
      </c>
      <c r="G104">
        <f>data_fy13_base!H97</f>
        <v>583.85</v>
      </c>
      <c r="H104">
        <f>data_fy13_base!I97</f>
        <v>517.16999999999996</v>
      </c>
      <c r="I104">
        <f>data_fy13_base!J97</f>
        <v>58.57</v>
      </c>
      <c r="J104">
        <f>data_fy13_base!K97</f>
        <v>63.8</v>
      </c>
      <c r="K104">
        <f>data_fy13_base!L97</f>
        <v>27.07</v>
      </c>
      <c r="L104">
        <f>data_fy13_base!M97</f>
        <v>3.16</v>
      </c>
      <c r="M104">
        <f>data_fy13_base!N97</f>
        <v>585.4</v>
      </c>
      <c r="N104">
        <f>data_fy13_base!O97</f>
        <v>620.16</v>
      </c>
      <c r="O104">
        <f>data_fy13_base!P97</f>
        <v>70.16</v>
      </c>
      <c r="P104">
        <f>data_fy13_base!Q97</f>
        <v>54.51</v>
      </c>
      <c r="Q104">
        <f>data_fy13_base!W97</f>
        <v>23.58</v>
      </c>
      <c r="R104">
        <f>data_fy13_base!Y97</f>
        <v>2.77</v>
      </c>
      <c r="S104">
        <f>data_fy13_base!S97</f>
        <v>363042</v>
      </c>
      <c r="T104">
        <f>data_fy13_base!T97</f>
        <v>41072</v>
      </c>
      <c r="U104">
        <f>data_fy13_base!U97</f>
        <v>31910</v>
      </c>
      <c r="V104">
        <f>data_fy13_base!V97</f>
        <v>15891</v>
      </c>
      <c r="W104">
        <f>data_fy13_base!X97</f>
        <v>1867</v>
      </c>
      <c r="Y104">
        <f>data_fy13_base!E97</f>
        <v>565.4</v>
      </c>
      <c r="Z104">
        <f t="shared" si="30"/>
        <v>362336.59</v>
      </c>
      <c r="AA104">
        <f t="shared" si="31"/>
        <v>705.40999999997439</v>
      </c>
      <c r="AB104">
        <f t="shared" si="32"/>
        <v>363042</v>
      </c>
      <c r="AC104">
        <f t="shared" si="33"/>
        <v>40991.5</v>
      </c>
      <c r="AD104">
        <f t="shared" si="34"/>
        <v>80.5</v>
      </c>
      <c r="AE104">
        <f t="shared" si="35"/>
        <v>41072</v>
      </c>
      <c r="AF104">
        <f t="shared" si="36"/>
        <v>32261.72</v>
      </c>
      <c r="AG104">
        <f t="shared" si="37"/>
        <v>0</v>
      </c>
      <c r="AH104">
        <f t="shared" si="38"/>
        <v>32261.72</v>
      </c>
      <c r="AI104">
        <f>data_fy13_base!Z97</f>
        <v>652.72</v>
      </c>
      <c r="AJ104">
        <f t="shared" si="39"/>
        <v>16096.08</v>
      </c>
      <c r="AK104">
        <f t="shared" si="40"/>
        <v>0</v>
      </c>
      <c r="AL104">
        <f t="shared" si="41"/>
        <v>16096.08</v>
      </c>
      <c r="AM104">
        <f t="shared" si="42"/>
        <v>1892.89</v>
      </c>
      <c r="AN104">
        <f t="shared" si="43"/>
        <v>0</v>
      </c>
      <c r="AO104">
        <f t="shared" si="44"/>
        <v>1892.89</v>
      </c>
      <c r="AQ104">
        <f t="shared" si="45"/>
        <v>384129.06</v>
      </c>
      <c r="AR104">
        <f t="shared" si="46"/>
        <v>0</v>
      </c>
      <c r="AS104">
        <f t="shared" si="47"/>
        <v>384129.06</v>
      </c>
      <c r="AT104">
        <f t="shared" si="59"/>
        <v>43460.7</v>
      </c>
      <c r="AU104">
        <f t="shared" si="48"/>
        <v>0</v>
      </c>
      <c r="AV104">
        <f t="shared" si="49"/>
        <v>43460.7</v>
      </c>
      <c r="AW104">
        <f t="shared" si="50"/>
        <v>34628.22</v>
      </c>
      <c r="AX104">
        <f t="shared" si="51"/>
        <v>0</v>
      </c>
      <c r="AY104">
        <f t="shared" si="52"/>
        <v>34628.22</v>
      </c>
      <c r="AZ104">
        <f>data_fy13_base!AA97</f>
        <v>668.13</v>
      </c>
      <c r="BA104">
        <f t="shared" si="53"/>
        <v>17231.07</v>
      </c>
      <c r="BB104">
        <f t="shared" si="54"/>
        <v>0</v>
      </c>
      <c r="BC104">
        <f t="shared" si="55"/>
        <v>17231.07</v>
      </c>
      <c r="BD104">
        <f t="shared" si="56"/>
        <v>2024.43</v>
      </c>
      <c r="BE104">
        <f t="shared" si="57"/>
        <v>0</v>
      </c>
      <c r="BF104">
        <f t="shared" si="58"/>
        <v>2024.43</v>
      </c>
    </row>
    <row r="105" spans="1:58" x14ac:dyDescent="0.2">
      <c r="A105">
        <f>data_fy13_base!A98</f>
        <v>1944</v>
      </c>
      <c r="B105" t="str">
        <f>data_fy13_base!B98</f>
        <v>Eagle Grove</v>
      </c>
      <c r="C105">
        <f>data_fy13_base!C98</f>
        <v>1944</v>
      </c>
      <c r="D105">
        <f>data_fy13_base!D98</f>
        <v>5</v>
      </c>
      <c r="E105">
        <f>data_fy13_base!F98</f>
        <v>848.44</v>
      </c>
      <c r="F105">
        <f>data_fy13_base!G98</f>
        <v>850.58</v>
      </c>
      <c r="G105">
        <f>data_fy13_base!H98</f>
        <v>841.55</v>
      </c>
      <c r="H105">
        <f>data_fy13_base!I98</f>
        <v>517.16999999999996</v>
      </c>
      <c r="I105">
        <f>data_fy13_base!J98</f>
        <v>58.57</v>
      </c>
      <c r="J105">
        <f>data_fy13_base!K98</f>
        <v>63.8</v>
      </c>
      <c r="K105">
        <f>data_fy13_base!L98</f>
        <v>27.07</v>
      </c>
      <c r="L105">
        <f>data_fy13_base!M98</f>
        <v>3.16</v>
      </c>
      <c r="M105">
        <f>data_fy13_base!N98</f>
        <v>833</v>
      </c>
      <c r="N105">
        <f>data_fy13_base!O98</f>
        <v>532.03</v>
      </c>
      <c r="O105">
        <f>data_fy13_base!P98</f>
        <v>58</v>
      </c>
      <c r="P105">
        <f>data_fy13_base!Q98</f>
        <v>65.61</v>
      </c>
      <c r="Q105">
        <f>data_fy13_base!W98</f>
        <v>29.24</v>
      </c>
      <c r="R105">
        <f>data_fy13_base!Y98</f>
        <v>3.49</v>
      </c>
      <c r="S105">
        <f>data_fy13_base!S98</f>
        <v>443181</v>
      </c>
      <c r="T105">
        <f>data_fy13_base!T98</f>
        <v>48314</v>
      </c>
      <c r="U105">
        <f>data_fy13_base!U98</f>
        <v>54653</v>
      </c>
      <c r="V105">
        <f>data_fy13_base!V98</f>
        <v>28959</v>
      </c>
      <c r="W105">
        <f>data_fy13_base!X98</f>
        <v>3456</v>
      </c>
      <c r="Y105">
        <f>data_fy13_base!E98</f>
        <v>834.2</v>
      </c>
      <c r="Z105">
        <f t="shared" si="30"/>
        <v>461079.02</v>
      </c>
      <c r="AA105">
        <f t="shared" si="31"/>
        <v>0</v>
      </c>
      <c r="AB105">
        <f t="shared" si="32"/>
        <v>461079.02</v>
      </c>
      <c r="AC105">
        <f t="shared" si="33"/>
        <v>50335.63</v>
      </c>
      <c r="AD105">
        <f t="shared" si="34"/>
        <v>0</v>
      </c>
      <c r="AE105">
        <f t="shared" si="35"/>
        <v>50335.63</v>
      </c>
      <c r="AF105">
        <f t="shared" si="36"/>
        <v>56859.07</v>
      </c>
      <c r="AG105">
        <f t="shared" si="37"/>
        <v>0</v>
      </c>
      <c r="AH105">
        <f t="shared" si="38"/>
        <v>56859.07</v>
      </c>
      <c r="AI105">
        <f>data_fy13_base!Z98</f>
        <v>977.54</v>
      </c>
      <c r="AJ105">
        <f t="shared" si="39"/>
        <v>29639.01</v>
      </c>
      <c r="AK105">
        <f t="shared" si="40"/>
        <v>0</v>
      </c>
      <c r="AL105">
        <f t="shared" si="41"/>
        <v>29639.01</v>
      </c>
      <c r="AM105">
        <f t="shared" si="42"/>
        <v>3538.69</v>
      </c>
      <c r="AN105">
        <f t="shared" si="43"/>
        <v>0</v>
      </c>
      <c r="AO105">
        <f t="shared" si="44"/>
        <v>3538.69</v>
      </c>
      <c r="AQ105">
        <f t="shared" si="45"/>
        <v>487199.7</v>
      </c>
      <c r="AR105">
        <f t="shared" si="46"/>
        <v>0</v>
      </c>
      <c r="AS105">
        <f t="shared" si="47"/>
        <v>487199.7</v>
      </c>
      <c r="AT105">
        <f t="shared" si="59"/>
        <v>53265.06</v>
      </c>
      <c r="AU105">
        <f t="shared" si="48"/>
        <v>0</v>
      </c>
      <c r="AV105">
        <f t="shared" si="49"/>
        <v>53265.06</v>
      </c>
      <c r="AW105">
        <f t="shared" si="50"/>
        <v>60078.04</v>
      </c>
      <c r="AX105">
        <f t="shared" si="51"/>
        <v>0</v>
      </c>
      <c r="AY105">
        <f t="shared" si="52"/>
        <v>60078.04</v>
      </c>
      <c r="AZ105">
        <f>data_fy13_base!AA98</f>
        <v>993.22</v>
      </c>
      <c r="BA105">
        <f t="shared" si="53"/>
        <v>31236.77</v>
      </c>
      <c r="BB105">
        <f t="shared" si="54"/>
        <v>0</v>
      </c>
      <c r="BC105">
        <f t="shared" si="55"/>
        <v>31236.77</v>
      </c>
      <c r="BD105">
        <f t="shared" si="56"/>
        <v>3724.58</v>
      </c>
      <c r="BE105">
        <f t="shared" si="57"/>
        <v>0</v>
      </c>
      <c r="BF105">
        <f t="shared" si="58"/>
        <v>3724.58</v>
      </c>
    </row>
    <row r="106" spans="1:58" x14ac:dyDescent="0.2">
      <c r="A106">
        <f>data_fy13_base!A99</f>
        <v>1953</v>
      </c>
      <c r="B106" t="str">
        <f>data_fy13_base!B99</f>
        <v>Earlham</v>
      </c>
      <c r="C106">
        <f>data_fy13_base!C99</f>
        <v>1953</v>
      </c>
      <c r="D106">
        <f>data_fy13_base!D99</f>
        <v>11</v>
      </c>
      <c r="E106">
        <f>data_fy13_base!F99</f>
        <v>602.07000000000005</v>
      </c>
      <c r="F106">
        <f>data_fy13_base!G99</f>
        <v>604.32000000000005</v>
      </c>
      <c r="G106">
        <f>data_fy13_base!H99</f>
        <v>605.12</v>
      </c>
      <c r="H106">
        <f>data_fy13_base!I99</f>
        <v>517.16999999999996</v>
      </c>
      <c r="I106">
        <f>data_fy13_base!J99</f>
        <v>58.57</v>
      </c>
      <c r="J106">
        <f>data_fy13_base!K99</f>
        <v>63.8</v>
      </c>
      <c r="K106">
        <f>data_fy13_base!L99</f>
        <v>27.07</v>
      </c>
      <c r="L106">
        <f>data_fy13_base!M99</f>
        <v>3.16</v>
      </c>
      <c r="M106">
        <f>data_fy13_base!N99</f>
        <v>609.70000000000005</v>
      </c>
      <c r="N106">
        <f>data_fy13_base!O99</f>
        <v>551.6</v>
      </c>
      <c r="O106">
        <f>data_fy13_base!P99</f>
        <v>55.04</v>
      </c>
      <c r="P106">
        <f>data_fy13_base!Q99</f>
        <v>62.86</v>
      </c>
      <c r="Q106">
        <f>data_fy13_base!W99</f>
        <v>20.56</v>
      </c>
      <c r="R106">
        <f>data_fy13_base!Y99</f>
        <v>2.64</v>
      </c>
      <c r="S106">
        <f>data_fy13_base!S99</f>
        <v>336311</v>
      </c>
      <c r="T106">
        <f>data_fy13_base!T99</f>
        <v>33558</v>
      </c>
      <c r="U106">
        <f>data_fy13_base!U99</f>
        <v>38326</v>
      </c>
      <c r="V106">
        <f>data_fy13_base!V99</f>
        <v>13657</v>
      </c>
      <c r="W106">
        <f>data_fy13_base!X99</f>
        <v>1754</v>
      </c>
      <c r="Y106">
        <f>data_fy13_base!E99</f>
        <v>617.29999999999995</v>
      </c>
      <c r="Z106">
        <f t="shared" si="30"/>
        <v>353274.62</v>
      </c>
      <c r="AA106">
        <f t="shared" si="31"/>
        <v>0</v>
      </c>
      <c r="AB106">
        <f t="shared" si="32"/>
        <v>353274.62</v>
      </c>
      <c r="AC106">
        <f t="shared" si="33"/>
        <v>35420.67</v>
      </c>
      <c r="AD106">
        <f t="shared" si="34"/>
        <v>0</v>
      </c>
      <c r="AE106">
        <f t="shared" si="35"/>
        <v>35420.67</v>
      </c>
      <c r="AF106">
        <f t="shared" si="36"/>
        <v>40377.589999999997</v>
      </c>
      <c r="AG106">
        <f t="shared" si="37"/>
        <v>0</v>
      </c>
      <c r="AH106">
        <f t="shared" si="38"/>
        <v>40377.589999999997</v>
      </c>
      <c r="AI106">
        <f>data_fy13_base!Z99</f>
        <v>677.74</v>
      </c>
      <c r="AJ106">
        <f t="shared" si="39"/>
        <v>14666.29</v>
      </c>
      <c r="AK106">
        <f t="shared" si="40"/>
        <v>0</v>
      </c>
      <c r="AL106">
        <f t="shared" si="41"/>
        <v>14666.29</v>
      </c>
      <c r="AM106">
        <f t="shared" si="42"/>
        <v>1877.34</v>
      </c>
      <c r="AN106">
        <f t="shared" si="43"/>
        <v>0</v>
      </c>
      <c r="AO106">
        <f t="shared" si="44"/>
        <v>1877.34</v>
      </c>
      <c r="AQ106">
        <f t="shared" si="45"/>
        <v>357509.17</v>
      </c>
      <c r="AR106">
        <f t="shared" si="46"/>
        <v>0</v>
      </c>
      <c r="AS106">
        <f t="shared" si="47"/>
        <v>357509.17</v>
      </c>
      <c r="AT106">
        <f t="shared" si="59"/>
        <v>36015.83</v>
      </c>
      <c r="AU106">
        <f t="shared" si="48"/>
        <v>0</v>
      </c>
      <c r="AV106">
        <f t="shared" si="49"/>
        <v>36015.83</v>
      </c>
      <c r="AW106">
        <f t="shared" si="50"/>
        <v>40976.879999999997</v>
      </c>
      <c r="AX106">
        <f t="shared" si="51"/>
        <v>0</v>
      </c>
      <c r="AY106">
        <f t="shared" si="52"/>
        <v>40976.879999999997</v>
      </c>
      <c r="AZ106">
        <f>data_fy13_base!AA99</f>
        <v>663.11</v>
      </c>
      <c r="BA106">
        <f t="shared" si="53"/>
        <v>15099.01</v>
      </c>
      <c r="BB106">
        <f t="shared" si="54"/>
        <v>0</v>
      </c>
      <c r="BC106">
        <f t="shared" si="55"/>
        <v>15099.01</v>
      </c>
      <c r="BD106">
        <f t="shared" si="56"/>
        <v>1923.02</v>
      </c>
      <c r="BE106">
        <f t="shared" si="57"/>
        <v>0</v>
      </c>
      <c r="BF106">
        <f t="shared" si="58"/>
        <v>1923.02</v>
      </c>
    </row>
    <row r="107" spans="1:58" x14ac:dyDescent="0.2">
      <c r="A107">
        <f>data_fy13_base!A100</f>
        <v>1963</v>
      </c>
      <c r="B107" t="str">
        <f>data_fy13_base!B100</f>
        <v>East Buchanan</v>
      </c>
      <c r="C107">
        <f>data_fy13_base!C100</f>
        <v>1963</v>
      </c>
      <c r="D107">
        <f>data_fy13_base!D100</f>
        <v>7</v>
      </c>
      <c r="E107">
        <f>data_fy13_base!F100</f>
        <v>556.65</v>
      </c>
      <c r="F107">
        <f>data_fy13_base!G100</f>
        <v>558.99</v>
      </c>
      <c r="G107">
        <f>data_fy13_base!H100</f>
        <v>555.9</v>
      </c>
      <c r="H107">
        <f>data_fy13_base!I100</f>
        <v>517.16999999999996</v>
      </c>
      <c r="I107">
        <f>data_fy13_base!J100</f>
        <v>58.57</v>
      </c>
      <c r="J107">
        <f>data_fy13_base!K100</f>
        <v>63.8</v>
      </c>
      <c r="K107">
        <f>data_fy13_base!L100</f>
        <v>27.07</v>
      </c>
      <c r="L107">
        <f>data_fy13_base!M100</f>
        <v>3.16</v>
      </c>
      <c r="M107">
        <f>data_fy13_base!N100</f>
        <v>557</v>
      </c>
      <c r="N107">
        <f>data_fy13_base!O100</f>
        <v>576.04</v>
      </c>
      <c r="O107">
        <f>data_fy13_base!P100</f>
        <v>56.91</v>
      </c>
      <c r="P107">
        <f>data_fy13_base!Q100</f>
        <v>59.54</v>
      </c>
      <c r="Q107">
        <f>data_fy13_base!W100</f>
        <v>34.51</v>
      </c>
      <c r="R107">
        <f>data_fy13_base!Y100</f>
        <v>3.96</v>
      </c>
      <c r="S107">
        <f>data_fy13_base!S100</f>
        <v>320854</v>
      </c>
      <c r="T107">
        <f>data_fy13_base!T100</f>
        <v>31699</v>
      </c>
      <c r="U107">
        <f>data_fy13_base!U100</f>
        <v>33164</v>
      </c>
      <c r="V107">
        <f>data_fy13_base!V100</f>
        <v>23686</v>
      </c>
      <c r="W107">
        <f>data_fy13_base!X100</f>
        <v>2718</v>
      </c>
      <c r="Y107">
        <f>data_fy13_base!E100</f>
        <v>558.4</v>
      </c>
      <c r="Z107">
        <f t="shared" si="30"/>
        <v>333214.03000000003</v>
      </c>
      <c r="AA107">
        <f t="shared" si="31"/>
        <v>0</v>
      </c>
      <c r="AB107">
        <f t="shared" si="32"/>
        <v>333214.03000000003</v>
      </c>
      <c r="AC107">
        <f t="shared" si="33"/>
        <v>33085.199999999997</v>
      </c>
      <c r="AD107">
        <f t="shared" si="34"/>
        <v>0</v>
      </c>
      <c r="AE107">
        <f t="shared" si="35"/>
        <v>33085.199999999997</v>
      </c>
      <c r="AF107">
        <f t="shared" si="36"/>
        <v>34671.06</v>
      </c>
      <c r="AG107">
        <f t="shared" si="37"/>
        <v>0</v>
      </c>
      <c r="AH107">
        <f t="shared" si="38"/>
        <v>34671.06</v>
      </c>
      <c r="AI107">
        <f>data_fy13_base!Z100</f>
        <v>668.94</v>
      </c>
      <c r="AJ107">
        <f t="shared" si="39"/>
        <v>23807.57</v>
      </c>
      <c r="AK107">
        <f t="shared" si="40"/>
        <v>0</v>
      </c>
      <c r="AL107">
        <f t="shared" si="41"/>
        <v>23807.57</v>
      </c>
      <c r="AM107">
        <f t="shared" si="42"/>
        <v>2735.96</v>
      </c>
      <c r="AN107">
        <f t="shared" si="43"/>
        <v>0</v>
      </c>
      <c r="AO107">
        <f t="shared" si="44"/>
        <v>2735.96</v>
      </c>
      <c r="AQ107">
        <f t="shared" si="45"/>
        <v>344143.3</v>
      </c>
      <c r="AR107">
        <f t="shared" si="46"/>
        <v>0</v>
      </c>
      <c r="AS107">
        <f t="shared" si="47"/>
        <v>344143.3</v>
      </c>
      <c r="AT107">
        <f t="shared" si="59"/>
        <v>34339.74</v>
      </c>
      <c r="AU107">
        <f t="shared" si="48"/>
        <v>0</v>
      </c>
      <c r="AV107">
        <f t="shared" si="49"/>
        <v>34339.74</v>
      </c>
      <c r="AW107">
        <f t="shared" si="50"/>
        <v>36037.519999999997</v>
      </c>
      <c r="AX107">
        <f t="shared" si="51"/>
        <v>0</v>
      </c>
      <c r="AY107">
        <f t="shared" si="52"/>
        <v>36037.519999999997</v>
      </c>
      <c r="AZ107">
        <f>data_fy13_base!AA100</f>
        <v>668.29</v>
      </c>
      <c r="BA107">
        <f t="shared" si="53"/>
        <v>24539.61</v>
      </c>
      <c r="BB107">
        <f t="shared" si="54"/>
        <v>0</v>
      </c>
      <c r="BC107">
        <f t="shared" si="55"/>
        <v>24539.61</v>
      </c>
      <c r="BD107">
        <f t="shared" si="56"/>
        <v>2820.18</v>
      </c>
      <c r="BE107">
        <f t="shared" si="57"/>
        <v>0</v>
      </c>
      <c r="BF107">
        <f t="shared" si="58"/>
        <v>2820.18</v>
      </c>
    </row>
    <row r="108" spans="1:58" x14ac:dyDescent="0.2">
      <c r="A108">
        <f>data_fy13_base!A101</f>
        <v>1965</v>
      </c>
      <c r="B108" t="str">
        <f>data_fy13_base!B101</f>
        <v>East Central</v>
      </c>
      <c r="C108">
        <f>data_fy13_base!C101</f>
        <v>1965</v>
      </c>
      <c r="D108">
        <f>data_fy13_base!D101</f>
        <v>9</v>
      </c>
      <c r="E108">
        <f>data_fy13_base!F101</f>
        <v>322.79000000000002</v>
      </c>
      <c r="F108">
        <f>data_fy13_base!G101</f>
        <v>321.64</v>
      </c>
      <c r="G108">
        <f>data_fy13_base!H101</f>
        <v>321.89</v>
      </c>
      <c r="H108">
        <f>data_fy13_base!I101</f>
        <v>517.16999999999996</v>
      </c>
      <c r="I108">
        <f>data_fy13_base!J101</f>
        <v>58.57</v>
      </c>
      <c r="J108">
        <f>data_fy13_base!K101</f>
        <v>63.8</v>
      </c>
      <c r="K108">
        <f>data_fy13_base!L101</f>
        <v>27.07</v>
      </c>
      <c r="L108">
        <f>data_fy13_base!M101</f>
        <v>3.16</v>
      </c>
      <c r="M108">
        <f>data_fy13_base!N101</f>
        <v>343</v>
      </c>
      <c r="N108">
        <f>data_fy13_base!O101</f>
        <v>538.19000000000005</v>
      </c>
      <c r="O108">
        <f>data_fy13_base!P101</f>
        <v>59.28</v>
      </c>
      <c r="P108">
        <f>data_fy13_base!Q101</f>
        <v>46.23</v>
      </c>
      <c r="Q108">
        <f>data_fy13_base!W101</f>
        <v>23.58</v>
      </c>
      <c r="R108">
        <f>data_fy13_base!Y101</f>
        <v>2.77</v>
      </c>
      <c r="S108">
        <f>data_fy13_base!S101</f>
        <v>184599</v>
      </c>
      <c r="T108">
        <f>data_fy13_base!T101</f>
        <v>20333</v>
      </c>
      <c r="U108">
        <f>data_fy13_base!U101</f>
        <v>15857</v>
      </c>
      <c r="V108">
        <f>data_fy13_base!V101</f>
        <v>9284</v>
      </c>
      <c r="W108">
        <f>data_fy13_base!X101</f>
        <v>1091</v>
      </c>
      <c r="Y108">
        <f>data_fy13_base!E101</f>
        <v>338</v>
      </c>
      <c r="Z108">
        <f t="shared" si="30"/>
        <v>188901.44</v>
      </c>
      <c r="AA108">
        <f t="shared" si="31"/>
        <v>0</v>
      </c>
      <c r="AB108">
        <f t="shared" si="32"/>
        <v>188901.44</v>
      </c>
      <c r="AC108">
        <f t="shared" si="33"/>
        <v>20827.560000000001</v>
      </c>
      <c r="AD108">
        <f t="shared" si="34"/>
        <v>0</v>
      </c>
      <c r="AE108">
        <f t="shared" si="35"/>
        <v>20827.560000000001</v>
      </c>
      <c r="AF108">
        <f t="shared" si="36"/>
        <v>16487.64</v>
      </c>
      <c r="AG108">
        <f t="shared" si="37"/>
        <v>0</v>
      </c>
      <c r="AH108">
        <f t="shared" si="38"/>
        <v>16487.64</v>
      </c>
      <c r="AI108">
        <f>data_fy13_base!Z101</f>
        <v>404.3</v>
      </c>
      <c r="AJ108">
        <f t="shared" si="39"/>
        <v>9970.0400000000009</v>
      </c>
      <c r="AK108">
        <f t="shared" si="40"/>
        <v>0</v>
      </c>
      <c r="AL108">
        <f t="shared" si="41"/>
        <v>9970.0400000000009</v>
      </c>
      <c r="AM108">
        <f t="shared" si="42"/>
        <v>1172.47</v>
      </c>
      <c r="AN108">
        <f t="shared" si="43"/>
        <v>0</v>
      </c>
      <c r="AO108">
        <f t="shared" si="44"/>
        <v>1172.47</v>
      </c>
      <c r="AQ108">
        <f t="shared" si="45"/>
        <v>187344.09</v>
      </c>
      <c r="AR108">
        <f t="shared" si="46"/>
        <v>1557.3500000000058</v>
      </c>
      <c r="AS108">
        <f t="shared" si="47"/>
        <v>188901.44</v>
      </c>
      <c r="AT108">
        <f t="shared" si="59"/>
        <v>20677.93</v>
      </c>
      <c r="AU108">
        <f t="shared" si="48"/>
        <v>149.63000000000102</v>
      </c>
      <c r="AV108">
        <f t="shared" si="49"/>
        <v>20827.560000000001</v>
      </c>
      <c r="AW108">
        <f t="shared" si="50"/>
        <v>16601.09</v>
      </c>
      <c r="AX108">
        <f t="shared" si="51"/>
        <v>0</v>
      </c>
      <c r="AY108">
        <f t="shared" si="52"/>
        <v>16601.09</v>
      </c>
      <c r="AZ108">
        <f>data_fy13_base!AA101</f>
        <v>389.76</v>
      </c>
      <c r="BA108">
        <f t="shared" si="53"/>
        <v>10051.91</v>
      </c>
      <c r="BB108">
        <f t="shared" si="54"/>
        <v>0</v>
      </c>
      <c r="BC108">
        <f t="shared" si="55"/>
        <v>10051.91</v>
      </c>
      <c r="BD108">
        <f t="shared" si="56"/>
        <v>1180.97</v>
      </c>
      <c r="BE108">
        <f t="shared" si="57"/>
        <v>0</v>
      </c>
      <c r="BF108">
        <f t="shared" si="58"/>
        <v>1180.97</v>
      </c>
    </row>
    <row r="109" spans="1:58" x14ac:dyDescent="0.2">
      <c r="A109">
        <f>data_fy13_base!A102</f>
        <v>1967</v>
      </c>
      <c r="B109" t="str">
        <f>data_fy13_base!B102</f>
        <v>East Greene</v>
      </c>
      <c r="C109">
        <f>data_fy13_base!C102</f>
        <v>1967</v>
      </c>
      <c r="D109">
        <f>data_fy13_base!D102</f>
        <v>5</v>
      </c>
      <c r="E109">
        <f>data_fy13_base!F102</f>
        <v>318.55</v>
      </c>
      <c r="F109">
        <f>data_fy13_base!G102</f>
        <v>309.41000000000003</v>
      </c>
      <c r="G109">
        <f>data_fy13_base!H102</f>
        <v>304.74</v>
      </c>
      <c r="H109">
        <f>data_fy13_base!I102</f>
        <v>517.16999999999996</v>
      </c>
      <c r="I109">
        <f>data_fy13_base!J102</f>
        <v>58.57</v>
      </c>
      <c r="J109">
        <f>data_fy13_base!K102</f>
        <v>63.8</v>
      </c>
      <c r="K109">
        <f>data_fy13_base!L102</f>
        <v>27.07</v>
      </c>
      <c r="L109">
        <f>data_fy13_base!M102</f>
        <v>3.16</v>
      </c>
      <c r="M109">
        <f>data_fy13_base!N102</f>
        <v>333.6</v>
      </c>
      <c r="N109">
        <f>data_fy13_base!O102</f>
        <v>538.75</v>
      </c>
      <c r="O109">
        <f>data_fy13_base!P102</f>
        <v>54.1</v>
      </c>
      <c r="P109">
        <f>data_fy13_base!Q102</f>
        <v>38.14</v>
      </c>
      <c r="Q109">
        <f>data_fy13_base!W102</f>
        <v>29.24</v>
      </c>
      <c r="R109">
        <f>data_fy13_base!Y102</f>
        <v>3.49</v>
      </c>
      <c r="S109">
        <f>data_fy13_base!S102</f>
        <v>179727</v>
      </c>
      <c r="T109">
        <f>data_fy13_base!T102</f>
        <v>18048</v>
      </c>
      <c r="U109">
        <f>data_fy13_base!U102</f>
        <v>12724</v>
      </c>
      <c r="V109">
        <f>data_fy13_base!V102</f>
        <v>11017</v>
      </c>
      <c r="W109">
        <f>data_fy13_base!X102</f>
        <v>1315</v>
      </c>
      <c r="Y109">
        <f>data_fy13_base!E102</f>
        <v>321.2</v>
      </c>
      <c r="Z109">
        <f t="shared" si="30"/>
        <v>179692.13</v>
      </c>
      <c r="AA109">
        <f t="shared" si="31"/>
        <v>34.869999999995343</v>
      </c>
      <c r="AB109">
        <f t="shared" si="32"/>
        <v>179727</v>
      </c>
      <c r="AC109">
        <f t="shared" si="33"/>
        <v>18128.53</v>
      </c>
      <c r="AD109">
        <f t="shared" si="34"/>
        <v>0</v>
      </c>
      <c r="AE109">
        <f t="shared" si="35"/>
        <v>18128.53</v>
      </c>
      <c r="AF109">
        <f t="shared" si="36"/>
        <v>13069.63</v>
      </c>
      <c r="AG109">
        <f t="shared" si="37"/>
        <v>0</v>
      </c>
      <c r="AH109">
        <f t="shared" si="38"/>
        <v>13069.63</v>
      </c>
      <c r="AI109">
        <f>data_fy13_base!Z102</f>
        <v>369.8</v>
      </c>
      <c r="AJ109">
        <f t="shared" si="39"/>
        <v>11212.34</v>
      </c>
      <c r="AK109">
        <f t="shared" si="40"/>
        <v>0</v>
      </c>
      <c r="AL109">
        <f t="shared" si="41"/>
        <v>11212.34</v>
      </c>
      <c r="AM109">
        <f t="shared" si="42"/>
        <v>1338.68</v>
      </c>
      <c r="AN109">
        <f t="shared" si="43"/>
        <v>0</v>
      </c>
      <c r="AO109">
        <f t="shared" si="44"/>
        <v>1338.68</v>
      </c>
      <c r="AQ109">
        <f t="shared" si="45"/>
        <v>185061.62</v>
      </c>
      <c r="AR109">
        <f t="shared" si="46"/>
        <v>0</v>
      </c>
      <c r="AS109">
        <f t="shared" si="47"/>
        <v>185061.62</v>
      </c>
      <c r="AT109">
        <f t="shared" si="59"/>
        <v>18756.22</v>
      </c>
      <c r="AU109">
        <f t="shared" si="48"/>
        <v>0</v>
      </c>
      <c r="AV109">
        <f t="shared" si="49"/>
        <v>18756.22</v>
      </c>
      <c r="AW109">
        <f t="shared" si="50"/>
        <v>13805.96</v>
      </c>
      <c r="AX109">
        <f t="shared" si="51"/>
        <v>0</v>
      </c>
      <c r="AY109">
        <f t="shared" si="52"/>
        <v>13805.96</v>
      </c>
      <c r="AZ109">
        <f>data_fy13_base!AA102</f>
        <v>367.63</v>
      </c>
      <c r="BA109">
        <f t="shared" si="53"/>
        <v>11561.96</v>
      </c>
      <c r="BB109">
        <f t="shared" si="54"/>
        <v>0</v>
      </c>
      <c r="BC109">
        <f t="shared" si="55"/>
        <v>11561.96</v>
      </c>
      <c r="BD109">
        <f t="shared" si="56"/>
        <v>1378.61</v>
      </c>
      <c r="BE109">
        <f t="shared" si="57"/>
        <v>0</v>
      </c>
      <c r="BF109">
        <f t="shared" si="58"/>
        <v>1378.61</v>
      </c>
    </row>
    <row r="110" spans="1:58" x14ac:dyDescent="0.2">
      <c r="A110">
        <f>data_fy13_base!A103</f>
        <v>3582</v>
      </c>
      <c r="B110" t="str">
        <f>data_fy13_base!B103</f>
        <v>East Marshall</v>
      </c>
      <c r="C110">
        <f>data_fy13_base!C103</f>
        <v>1968</v>
      </c>
      <c r="D110">
        <f>data_fy13_base!D103</f>
        <v>7</v>
      </c>
      <c r="E110">
        <f>data_fy13_base!F103</f>
        <v>644.65</v>
      </c>
      <c r="F110">
        <f>data_fy13_base!G103</f>
        <v>621.47</v>
      </c>
      <c r="G110">
        <f>data_fy13_base!H103</f>
        <v>606.05999999999995</v>
      </c>
      <c r="H110">
        <f>data_fy13_base!I103</f>
        <v>517.16999999999996</v>
      </c>
      <c r="I110">
        <f>data_fy13_base!J103</f>
        <v>58.57</v>
      </c>
      <c r="J110">
        <f>data_fy13_base!K103</f>
        <v>63.8</v>
      </c>
      <c r="K110">
        <f>data_fy13_base!L103</f>
        <v>27.07</v>
      </c>
      <c r="L110">
        <f>data_fy13_base!M103</f>
        <v>3.16</v>
      </c>
      <c r="M110">
        <f>data_fy13_base!N103</f>
        <v>659.7</v>
      </c>
      <c r="N110">
        <f>data_fy13_base!O103</f>
        <v>565.95000000000005</v>
      </c>
      <c r="O110">
        <f>data_fy13_base!P103</f>
        <v>64.349999999999994</v>
      </c>
      <c r="P110">
        <f>data_fy13_base!Q103</f>
        <v>64.209999999999994</v>
      </c>
      <c r="Q110">
        <f>data_fy13_base!W103</f>
        <v>34.51</v>
      </c>
      <c r="R110">
        <f>data_fy13_base!Y103</f>
        <v>3.96</v>
      </c>
      <c r="S110">
        <f>data_fy13_base!S103</f>
        <v>373357</v>
      </c>
      <c r="T110">
        <f>data_fy13_base!T103</f>
        <v>42452</v>
      </c>
      <c r="U110">
        <f>data_fy13_base!U103</f>
        <v>42359</v>
      </c>
      <c r="V110">
        <f>data_fy13_base!V103</f>
        <v>26133</v>
      </c>
      <c r="W110">
        <f>data_fy13_base!X103</f>
        <v>2999</v>
      </c>
      <c r="Y110">
        <f>data_fy13_base!E103</f>
        <v>652.6</v>
      </c>
      <c r="Z110">
        <f t="shared" si="30"/>
        <v>382841.26</v>
      </c>
      <c r="AA110">
        <f t="shared" si="31"/>
        <v>0</v>
      </c>
      <c r="AB110">
        <f t="shared" si="32"/>
        <v>382841.26</v>
      </c>
      <c r="AC110">
        <f t="shared" si="33"/>
        <v>43521.89</v>
      </c>
      <c r="AD110">
        <f t="shared" si="34"/>
        <v>0</v>
      </c>
      <c r="AE110">
        <f t="shared" si="35"/>
        <v>43521.89</v>
      </c>
      <c r="AF110">
        <f t="shared" si="36"/>
        <v>43567.58</v>
      </c>
      <c r="AG110">
        <f t="shared" si="37"/>
        <v>0</v>
      </c>
      <c r="AH110">
        <f t="shared" si="38"/>
        <v>43567.58</v>
      </c>
      <c r="AI110">
        <f>data_fy13_base!Z103</f>
        <v>755.1</v>
      </c>
      <c r="AJ110">
        <f t="shared" si="39"/>
        <v>26874.01</v>
      </c>
      <c r="AK110">
        <f t="shared" si="40"/>
        <v>0</v>
      </c>
      <c r="AL110">
        <f t="shared" si="41"/>
        <v>26874.01</v>
      </c>
      <c r="AM110">
        <f t="shared" si="42"/>
        <v>3088.36</v>
      </c>
      <c r="AN110">
        <f t="shared" si="43"/>
        <v>0</v>
      </c>
      <c r="AO110">
        <f t="shared" si="44"/>
        <v>3088.36</v>
      </c>
      <c r="AQ110">
        <f t="shared" si="45"/>
        <v>392043.9</v>
      </c>
      <c r="AR110">
        <f t="shared" si="46"/>
        <v>0</v>
      </c>
      <c r="AS110">
        <f t="shared" si="47"/>
        <v>392043.9</v>
      </c>
      <c r="AT110">
        <f t="shared" si="59"/>
        <v>44564.65</v>
      </c>
      <c r="AU110">
        <f t="shared" si="48"/>
        <v>0</v>
      </c>
      <c r="AV110">
        <f t="shared" si="49"/>
        <v>44564.65</v>
      </c>
      <c r="AW110">
        <f t="shared" si="50"/>
        <v>44745.16</v>
      </c>
      <c r="AX110">
        <f t="shared" si="51"/>
        <v>0</v>
      </c>
      <c r="AY110">
        <f t="shared" si="52"/>
        <v>44745.16</v>
      </c>
      <c r="AZ110">
        <f>data_fy13_base!AA103</f>
        <v>748.17</v>
      </c>
      <c r="BA110">
        <f t="shared" si="53"/>
        <v>27472.799999999999</v>
      </c>
      <c r="BB110">
        <f t="shared" si="54"/>
        <v>0</v>
      </c>
      <c r="BC110">
        <f t="shared" si="55"/>
        <v>27472.799999999999</v>
      </c>
      <c r="BD110">
        <f t="shared" si="56"/>
        <v>3157.28</v>
      </c>
      <c r="BE110">
        <f t="shared" si="57"/>
        <v>0</v>
      </c>
      <c r="BF110">
        <f t="shared" si="58"/>
        <v>3157.28</v>
      </c>
    </row>
    <row r="111" spans="1:58" x14ac:dyDescent="0.2">
      <c r="A111">
        <f>data_fy13_base!A104</f>
        <v>3978</v>
      </c>
      <c r="B111" t="str">
        <f>data_fy13_base!B104</f>
        <v>East Mills</v>
      </c>
      <c r="C111">
        <f>data_fy13_base!C104</f>
        <v>3978</v>
      </c>
      <c r="D111">
        <f>data_fy13_base!D104</f>
        <v>13</v>
      </c>
      <c r="E111">
        <f>data_fy13_base!F104</f>
        <v>534.11</v>
      </c>
      <c r="F111">
        <f>data_fy13_base!G104</f>
        <v>532.12</v>
      </c>
      <c r="G111">
        <f>data_fy13_base!H104</f>
        <v>526.63</v>
      </c>
      <c r="H111">
        <f>data_fy13_base!I104</f>
        <v>517.16999999999996</v>
      </c>
      <c r="I111">
        <f>data_fy13_base!J104</f>
        <v>58.57</v>
      </c>
      <c r="J111">
        <f>data_fy13_base!K104</f>
        <v>63.8</v>
      </c>
      <c r="K111">
        <f>data_fy13_base!L104</f>
        <v>27.07</v>
      </c>
      <c r="L111">
        <f>data_fy13_base!M104</f>
        <v>3.16</v>
      </c>
      <c r="M111">
        <f>data_fy13_base!N104</f>
        <v>561.79999999999995</v>
      </c>
      <c r="N111">
        <f>data_fy13_base!O104</f>
        <v>572.97</v>
      </c>
      <c r="O111">
        <f>data_fy13_base!P104</f>
        <v>63.65</v>
      </c>
      <c r="P111">
        <f>data_fy13_base!Q104</f>
        <v>55.98</v>
      </c>
      <c r="Q111">
        <f>data_fy13_base!W104</f>
        <v>27.1</v>
      </c>
      <c r="R111">
        <f>data_fy13_base!Y104</f>
        <v>2.86</v>
      </c>
      <c r="S111">
        <f>data_fy13_base!S104</f>
        <v>321895</v>
      </c>
      <c r="T111">
        <f>data_fy13_base!T104</f>
        <v>35759</v>
      </c>
      <c r="U111">
        <f>data_fy13_base!U104</f>
        <v>31450</v>
      </c>
      <c r="V111">
        <f>data_fy13_base!V104</f>
        <v>17668</v>
      </c>
      <c r="W111">
        <f>data_fy13_base!X104</f>
        <v>1865</v>
      </c>
      <c r="Y111">
        <f>data_fy13_base!E104</f>
        <v>556.1</v>
      </c>
      <c r="Z111">
        <f t="shared" si="30"/>
        <v>330134.33</v>
      </c>
      <c r="AA111">
        <f t="shared" si="31"/>
        <v>0</v>
      </c>
      <c r="AB111">
        <f t="shared" si="32"/>
        <v>330134.33</v>
      </c>
      <c r="AC111">
        <f t="shared" si="33"/>
        <v>36697.040000000001</v>
      </c>
      <c r="AD111">
        <f t="shared" si="34"/>
        <v>0</v>
      </c>
      <c r="AE111">
        <f t="shared" si="35"/>
        <v>36697.040000000001</v>
      </c>
      <c r="AF111">
        <f t="shared" si="36"/>
        <v>32548.53</v>
      </c>
      <c r="AG111">
        <f t="shared" si="37"/>
        <v>0</v>
      </c>
      <c r="AH111">
        <f t="shared" si="38"/>
        <v>32548.53</v>
      </c>
      <c r="AI111">
        <f>data_fy13_base!Z104</f>
        <v>632.82000000000005</v>
      </c>
      <c r="AJ111">
        <f t="shared" si="39"/>
        <v>17832.87</v>
      </c>
      <c r="AK111">
        <f t="shared" si="40"/>
        <v>0</v>
      </c>
      <c r="AL111">
        <f t="shared" si="41"/>
        <v>17832.87</v>
      </c>
      <c r="AM111">
        <f t="shared" si="42"/>
        <v>1892.13</v>
      </c>
      <c r="AN111">
        <f t="shared" si="43"/>
        <v>0</v>
      </c>
      <c r="AO111">
        <f t="shared" si="44"/>
        <v>1892.13</v>
      </c>
      <c r="AQ111">
        <f t="shared" si="45"/>
        <v>328568.45</v>
      </c>
      <c r="AR111">
        <f t="shared" si="46"/>
        <v>1565.8800000000047</v>
      </c>
      <c r="AS111">
        <f t="shared" si="47"/>
        <v>330134.33</v>
      </c>
      <c r="AT111">
        <f t="shared" si="59"/>
        <v>36549.15</v>
      </c>
      <c r="AU111">
        <f t="shared" si="48"/>
        <v>147.88999999999942</v>
      </c>
      <c r="AV111">
        <f t="shared" si="49"/>
        <v>36697.040000000001</v>
      </c>
      <c r="AW111">
        <f t="shared" si="50"/>
        <v>32676.85</v>
      </c>
      <c r="AX111">
        <f t="shared" si="51"/>
        <v>0</v>
      </c>
      <c r="AY111">
        <f t="shared" si="52"/>
        <v>32676.85</v>
      </c>
      <c r="AZ111">
        <f>data_fy13_base!AA104</f>
        <v>611.6</v>
      </c>
      <c r="BA111">
        <f t="shared" si="53"/>
        <v>17926</v>
      </c>
      <c r="BB111">
        <f t="shared" si="54"/>
        <v>0</v>
      </c>
      <c r="BC111">
        <f t="shared" si="55"/>
        <v>17926</v>
      </c>
      <c r="BD111">
        <f t="shared" si="56"/>
        <v>1908.19</v>
      </c>
      <c r="BE111">
        <f t="shared" si="57"/>
        <v>0</v>
      </c>
      <c r="BF111">
        <f t="shared" si="58"/>
        <v>1908.19</v>
      </c>
    </row>
    <row r="112" spans="1:58" x14ac:dyDescent="0.2">
      <c r="A112">
        <f>data_fy13_base!A105</f>
        <v>6741</v>
      </c>
      <c r="B112" t="str">
        <f>data_fy13_base!B105</f>
        <v>East Sac County</v>
      </c>
      <c r="C112">
        <f>data_fy13_base!C105</f>
        <v>6741</v>
      </c>
      <c r="D112">
        <f>data_fy13_base!D105</f>
        <v>5</v>
      </c>
      <c r="E112">
        <f>data_fy13_base!F105</f>
        <v>863.3</v>
      </c>
      <c r="F112">
        <f>data_fy13_base!G105</f>
        <v>840.93</v>
      </c>
      <c r="G112">
        <f>data_fy13_base!H105</f>
        <v>827.37</v>
      </c>
      <c r="H112">
        <f>data_fy13_base!I105</f>
        <v>517.16999999999996</v>
      </c>
      <c r="I112">
        <f>data_fy13_base!J105</f>
        <v>58.57</v>
      </c>
      <c r="J112">
        <f>data_fy13_base!K105</f>
        <v>63.8</v>
      </c>
      <c r="K112">
        <f>data_fy13_base!L105</f>
        <v>27.07</v>
      </c>
      <c r="L112">
        <f>data_fy13_base!M105</f>
        <v>3.16</v>
      </c>
      <c r="M112">
        <f>data_fy13_base!N105</f>
        <v>915.4</v>
      </c>
      <c r="N112">
        <f>data_fy13_base!O105</f>
        <v>556.08000000000004</v>
      </c>
      <c r="O112">
        <f>data_fy13_base!P105</f>
        <v>58.31</v>
      </c>
      <c r="P112">
        <f>data_fy13_base!Q105</f>
        <v>63.24</v>
      </c>
      <c r="Q112">
        <f>data_fy13_base!W105</f>
        <v>29.24</v>
      </c>
      <c r="R112">
        <f>data_fy13_base!Y105</f>
        <v>3.49</v>
      </c>
      <c r="S112">
        <f>data_fy13_base!S105</f>
        <v>509036</v>
      </c>
      <c r="T112">
        <f>data_fy13_base!T105</f>
        <v>53377</v>
      </c>
      <c r="U112">
        <f>data_fy13_base!U105</f>
        <v>57890</v>
      </c>
      <c r="V112">
        <f>data_fy13_base!V105</f>
        <v>28805</v>
      </c>
      <c r="W112">
        <f>data_fy13_base!X105</f>
        <v>3438</v>
      </c>
      <c r="Y112">
        <f>data_fy13_base!E105</f>
        <v>916.4</v>
      </c>
      <c r="Z112">
        <f t="shared" si="30"/>
        <v>528552.03</v>
      </c>
      <c r="AA112">
        <f t="shared" si="31"/>
        <v>0</v>
      </c>
      <c r="AB112">
        <f t="shared" si="32"/>
        <v>528552.03</v>
      </c>
      <c r="AC112">
        <f t="shared" si="33"/>
        <v>55579.66</v>
      </c>
      <c r="AD112">
        <f t="shared" si="34"/>
        <v>0</v>
      </c>
      <c r="AE112">
        <f t="shared" si="35"/>
        <v>55579.66</v>
      </c>
      <c r="AF112">
        <f t="shared" si="36"/>
        <v>60289.96</v>
      </c>
      <c r="AG112">
        <f t="shared" si="37"/>
        <v>0</v>
      </c>
      <c r="AH112">
        <f t="shared" si="38"/>
        <v>60289.96</v>
      </c>
      <c r="AI112">
        <f>data_fy13_base!Z105</f>
        <v>989.95</v>
      </c>
      <c r="AJ112">
        <f t="shared" si="39"/>
        <v>30015.279999999999</v>
      </c>
      <c r="AK112">
        <f t="shared" si="40"/>
        <v>0</v>
      </c>
      <c r="AL112">
        <f t="shared" si="41"/>
        <v>30015.279999999999</v>
      </c>
      <c r="AM112">
        <f t="shared" si="42"/>
        <v>3583.62</v>
      </c>
      <c r="AN112">
        <f t="shared" si="43"/>
        <v>0</v>
      </c>
      <c r="AO112">
        <f t="shared" si="44"/>
        <v>3583.62</v>
      </c>
      <c r="AQ112">
        <f t="shared" si="45"/>
        <v>516495.12</v>
      </c>
      <c r="AR112">
        <f t="shared" si="46"/>
        <v>12056.910000000033</v>
      </c>
      <c r="AS112">
        <f t="shared" si="47"/>
        <v>528552.03</v>
      </c>
      <c r="AT112">
        <f t="shared" si="59"/>
        <v>54465.599999999999</v>
      </c>
      <c r="AU112">
        <f t="shared" si="48"/>
        <v>1114.0600000000049</v>
      </c>
      <c r="AV112">
        <f t="shared" si="49"/>
        <v>55579.66</v>
      </c>
      <c r="AW112">
        <f t="shared" si="50"/>
        <v>59084.25</v>
      </c>
      <c r="AX112">
        <f t="shared" si="51"/>
        <v>1205.7099999999991</v>
      </c>
      <c r="AY112">
        <f t="shared" si="52"/>
        <v>60289.96</v>
      </c>
      <c r="AZ112">
        <f>data_fy13_base!AA105</f>
        <v>937.58</v>
      </c>
      <c r="BA112">
        <f t="shared" si="53"/>
        <v>29486.89</v>
      </c>
      <c r="BB112">
        <f t="shared" si="54"/>
        <v>528.38999999999942</v>
      </c>
      <c r="BC112">
        <f t="shared" si="55"/>
        <v>30015.279999999999</v>
      </c>
      <c r="BD112">
        <f t="shared" si="56"/>
        <v>3515.93</v>
      </c>
      <c r="BE112">
        <f t="shared" si="57"/>
        <v>67.690000000000055</v>
      </c>
      <c r="BF112">
        <f t="shared" si="58"/>
        <v>3583.62</v>
      </c>
    </row>
    <row r="113" spans="1:58" x14ac:dyDescent="0.2">
      <c r="A113">
        <f>data_fy13_base!A106</f>
        <v>1970</v>
      </c>
      <c r="B113" t="str">
        <f>data_fy13_base!B106</f>
        <v>East Union</v>
      </c>
      <c r="C113">
        <f>data_fy13_base!C106</f>
        <v>1970</v>
      </c>
      <c r="D113">
        <f>data_fy13_base!D106</f>
        <v>13</v>
      </c>
      <c r="E113">
        <f>data_fy13_base!F106</f>
        <v>437.63</v>
      </c>
      <c r="F113">
        <f>data_fy13_base!G106</f>
        <v>433.84</v>
      </c>
      <c r="G113">
        <f>data_fy13_base!H106</f>
        <v>430.84</v>
      </c>
      <c r="H113">
        <f>data_fy13_base!I106</f>
        <v>517.16999999999996</v>
      </c>
      <c r="I113">
        <f>data_fy13_base!J106</f>
        <v>58.57</v>
      </c>
      <c r="J113">
        <f>data_fy13_base!K106</f>
        <v>63.8</v>
      </c>
      <c r="K113">
        <f>data_fy13_base!L106</f>
        <v>27.07</v>
      </c>
      <c r="L113">
        <f>data_fy13_base!M106</f>
        <v>3.16</v>
      </c>
      <c r="M113">
        <f>data_fy13_base!N106</f>
        <v>459.9</v>
      </c>
      <c r="N113">
        <f>data_fy13_base!O106</f>
        <v>538.54</v>
      </c>
      <c r="O113">
        <f>data_fy13_base!P106</f>
        <v>51.19</v>
      </c>
      <c r="P113">
        <f>data_fy13_base!Q106</f>
        <v>64.87</v>
      </c>
      <c r="Q113">
        <f>data_fy13_base!W106</f>
        <v>27.1</v>
      </c>
      <c r="R113">
        <f>data_fy13_base!Y106</f>
        <v>2.86</v>
      </c>
      <c r="S113">
        <f>data_fy13_base!S106</f>
        <v>247675</v>
      </c>
      <c r="T113">
        <f>data_fy13_base!T106</f>
        <v>23542</v>
      </c>
      <c r="U113">
        <f>data_fy13_base!U106</f>
        <v>29834</v>
      </c>
      <c r="V113">
        <f>data_fy13_base!V106</f>
        <v>13616</v>
      </c>
      <c r="W113">
        <f>data_fy13_base!X106</f>
        <v>1437</v>
      </c>
      <c r="Y113">
        <f>data_fy13_base!E106</f>
        <v>490.9</v>
      </c>
      <c r="Z113">
        <f t="shared" si="30"/>
        <v>274526.01</v>
      </c>
      <c r="AA113">
        <f t="shared" si="31"/>
        <v>0</v>
      </c>
      <c r="AB113">
        <f t="shared" si="32"/>
        <v>274526.01</v>
      </c>
      <c r="AC113">
        <f t="shared" si="33"/>
        <v>26277.88</v>
      </c>
      <c r="AD113">
        <f t="shared" si="34"/>
        <v>0</v>
      </c>
      <c r="AE113">
        <f t="shared" si="35"/>
        <v>26277.88</v>
      </c>
      <c r="AF113">
        <f t="shared" si="36"/>
        <v>33096.480000000003</v>
      </c>
      <c r="AG113">
        <f t="shared" si="37"/>
        <v>0</v>
      </c>
      <c r="AH113">
        <f t="shared" si="38"/>
        <v>33096.480000000003</v>
      </c>
      <c r="AI113">
        <f>data_fy13_base!Z106</f>
        <v>529.48</v>
      </c>
      <c r="AJ113">
        <f t="shared" si="39"/>
        <v>14920.75</v>
      </c>
      <c r="AK113">
        <f t="shared" si="40"/>
        <v>0</v>
      </c>
      <c r="AL113">
        <f t="shared" si="41"/>
        <v>14920.75</v>
      </c>
      <c r="AM113">
        <f t="shared" si="42"/>
        <v>1583.15</v>
      </c>
      <c r="AN113">
        <f t="shared" si="43"/>
        <v>0</v>
      </c>
      <c r="AO113">
        <f t="shared" si="44"/>
        <v>1583.15</v>
      </c>
      <c r="AQ113">
        <f t="shared" si="45"/>
        <v>254149.25</v>
      </c>
      <c r="AR113">
        <f t="shared" si="46"/>
        <v>20376.760000000009</v>
      </c>
      <c r="AS113">
        <f t="shared" si="47"/>
        <v>274526.01</v>
      </c>
      <c r="AT113">
        <f t="shared" si="59"/>
        <v>24494.15</v>
      </c>
      <c r="AU113">
        <f t="shared" si="48"/>
        <v>1783.7299999999996</v>
      </c>
      <c r="AV113">
        <f t="shared" si="49"/>
        <v>26277.88</v>
      </c>
      <c r="AW113">
        <f t="shared" si="50"/>
        <v>30664.73</v>
      </c>
      <c r="AX113">
        <f t="shared" si="51"/>
        <v>2431.7500000000036</v>
      </c>
      <c r="AY113">
        <f t="shared" si="52"/>
        <v>33096.480000000003</v>
      </c>
      <c r="AZ113">
        <f>data_fy13_base!AA106</f>
        <v>476.6</v>
      </c>
      <c r="BA113">
        <f t="shared" si="53"/>
        <v>13969.15</v>
      </c>
      <c r="BB113">
        <f t="shared" si="54"/>
        <v>951.60000000000036</v>
      </c>
      <c r="BC113">
        <f t="shared" si="55"/>
        <v>14920.75</v>
      </c>
      <c r="BD113">
        <f t="shared" si="56"/>
        <v>1486.99</v>
      </c>
      <c r="BE113">
        <f t="shared" si="57"/>
        <v>96.160000000000082</v>
      </c>
      <c r="BF113">
        <f t="shared" si="58"/>
        <v>1583.15</v>
      </c>
    </row>
    <row r="114" spans="1:58" x14ac:dyDescent="0.2">
      <c r="A114">
        <f>data_fy13_base!A107</f>
        <v>1972</v>
      </c>
      <c r="B114" t="str">
        <f>data_fy13_base!B107</f>
        <v>Eastern Allamakee</v>
      </c>
      <c r="C114">
        <f>data_fy13_base!C107</f>
        <v>1972</v>
      </c>
      <c r="D114">
        <f>data_fy13_base!D107</f>
        <v>1</v>
      </c>
      <c r="E114">
        <f>data_fy13_base!F107</f>
        <v>376.82</v>
      </c>
      <c r="F114">
        <f>data_fy13_base!G107</f>
        <v>363.76</v>
      </c>
      <c r="G114">
        <f>data_fy13_base!H107</f>
        <v>355.4</v>
      </c>
      <c r="H114">
        <f>data_fy13_base!I107</f>
        <v>517.16999999999996</v>
      </c>
      <c r="I114">
        <f>data_fy13_base!J107</f>
        <v>58.57</v>
      </c>
      <c r="J114">
        <f>data_fy13_base!K107</f>
        <v>63.8</v>
      </c>
      <c r="K114">
        <f>data_fy13_base!L107</f>
        <v>27.07</v>
      </c>
      <c r="L114">
        <f>data_fy13_base!M107</f>
        <v>3.16</v>
      </c>
      <c r="M114">
        <f>data_fy13_base!N107</f>
        <v>384</v>
      </c>
      <c r="N114">
        <f>data_fy13_base!O107</f>
        <v>591.15</v>
      </c>
      <c r="O114">
        <f>data_fy13_base!P107</f>
        <v>55.05</v>
      </c>
      <c r="P114">
        <f>data_fy13_base!Q107</f>
        <v>67.819999999999993</v>
      </c>
      <c r="Q114">
        <f>data_fy13_base!W107</f>
        <v>27.28</v>
      </c>
      <c r="R114">
        <f>data_fy13_base!Y107</f>
        <v>2.9</v>
      </c>
      <c r="S114">
        <f>data_fy13_base!S107</f>
        <v>227002</v>
      </c>
      <c r="T114">
        <f>data_fy13_base!T107</f>
        <v>21139</v>
      </c>
      <c r="U114">
        <f>data_fy13_base!U107</f>
        <v>26043</v>
      </c>
      <c r="V114">
        <f>data_fy13_base!V107</f>
        <v>11806</v>
      </c>
      <c r="W114">
        <f>data_fy13_base!X107</f>
        <v>1255</v>
      </c>
      <c r="Y114">
        <f>data_fy13_base!E107</f>
        <v>377</v>
      </c>
      <c r="Z114">
        <f t="shared" si="30"/>
        <v>230663.67999999999</v>
      </c>
      <c r="AA114">
        <f t="shared" si="31"/>
        <v>0</v>
      </c>
      <c r="AB114">
        <f t="shared" si="32"/>
        <v>230663.67999999999</v>
      </c>
      <c r="AC114">
        <f t="shared" si="33"/>
        <v>21636.03</v>
      </c>
      <c r="AD114">
        <f t="shared" si="34"/>
        <v>0</v>
      </c>
      <c r="AE114">
        <f t="shared" si="35"/>
        <v>21636.03</v>
      </c>
      <c r="AF114">
        <f t="shared" si="36"/>
        <v>26529.49</v>
      </c>
      <c r="AG114">
        <f t="shared" si="37"/>
        <v>0</v>
      </c>
      <c r="AH114">
        <f t="shared" si="38"/>
        <v>26529.49</v>
      </c>
      <c r="AI114">
        <f>data_fy13_base!Z107</f>
        <v>410.77</v>
      </c>
      <c r="AJ114">
        <f t="shared" si="39"/>
        <v>11649.44</v>
      </c>
      <c r="AK114">
        <f t="shared" si="40"/>
        <v>156.55999999999949</v>
      </c>
      <c r="AL114">
        <f t="shared" si="41"/>
        <v>11806</v>
      </c>
      <c r="AM114">
        <f t="shared" si="42"/>
        <v>1244.6300000000001</v>
      </c>
      <c r="AN114">
        <f t="shared" si="43"/>
        <v>10.369999999999891</v>
      </c>
      <c r="AO114">
        <f t="shared" si="44"/>
        <v>1255</v>
      </c>
      <c r="AQ114">
        <f t="shared" si="45"/>
        <v>238658.95</v>
      </c>
      <c r="AR114">
        <f t="shared" si="46"/>
        <v>0</v>
      </c>
      <c r="AS114">
        <f t="shared" si="47"/>
        <v>238658.95</v>
      </c>
      <c r="AT114">
        <f t="shared" si="59"/>
        <v>22545.14</v>
      </c>
      <c r="AU114">
        <f t="shared" si="48"/>
        <v>0</v>
      </c>
      <c r="AV114">
        <f t="shared" si="49"/>
        <v>22545.14</v>
      </c>
      <c r="AW114">
        <f t="shared" si="50"/>
        <v>27515.4</v>
      </c>
      <c r="AX114">
        <f t="shared" si="51"/>
        <v>0</v>
      </c>
      <c r="AY114">
        <f t="shared" si="52"/>
        <v>27515.4</v>
      </c>
      <c r="AZ114">
        <f>data_fy13_base!AA107</f>
        <v>410.93</v>
      </c>
      <c r="BA114">
        <f t="shared" si="53"/>
        <v>12118.33</v>
      </c>
      <c r="BB114">
        <f t="shared" si="54"/>
        <v>0</v>
      </c>
      <c r="BC114">
        <f t="shared" si="55"/>
        <v>12118.33</v>
      </c>
      <c r="BD114">
        <f t="shared" si="56"/>
        <v>1298.54</v>
      </c>
      <c r="BE114">
        <f t="shared" si="57"/>
        <v>0</v>
      </c>
      <c r="BF114">
        <f t="shared" si="58"/>
        <v>1298.54</v>
      </c>
    </row>
    <row r="115" spans="1:58" x14ac:dyDescent="0.2">
      <c r="A115">
        <f>data_fy13_base!A108</f>
        <v>657</v>
      </c>
      <c r="B115" t="str">
        <f>data_fy13_base!B108</f>
        <v>Eddyville-Blakesburg-Fremont</v>
      </c>
      <c r="C115">
        <f>data_fy13_base!C108</f>
        <v>657</v>
      </c>
      <c r="D115">
        <f>data_fy13_base!D108</f>
        <v>15</v>
      </c>
      <c r="E115">
        <f>data_fy13_base!F108</f>
        <v>838.8</v>
      </c>
      <c r="F115">
        <f>data_fy13_base!G108</f>
        <v>846.75</v>
      </c>
      <c r="G115">
        <f>data_fy13_base!H108</f>
        <v>846.49</v>
      </c>
      <c r="H115">
        <f>data_fy13_base!I108</f>
        <v>517.16999999999996</v>
      </c>
      <c r="I115">
        <f>data_fy13_base!J108</f>
        <v>58.57</v>
      </c>
      <c r="J115">
        <f>data_fy13_base!K108</f>
        <v>63.8</v>
      </c>
      <c r="K115">
        <f>data_fy13_base!L108</f>
        <v>27.07</v>
      </c>
      <c r="L115">
        <f>data_fy13_base!M108</f>
        <v>3.16</v>
      </c>
      <c r="M115">
        <f>data_fy13_base!N108</f>
        <v>869</v>
      </c>
      <c r="N115">
        <f>data_fy13_base!O108</f>
        <v>531.37</v>
      </c>
      <c r="O115">
        <f>data_fy13_base!P108</f>
        <v>55.74</v>
      </c>
      <c r="P115">
        <f>data_fy13_base!Q108</f>
        <v>68.88</v>
      </c>
      <c r="Q115">
        <f>data_fy13_base!W108</f>
        <v>26.11</v>
      </c>
      <c r="R115">
        <f>data_fy13_base!Y108</f>
        <v>2.81</v>
      </c>
      <c r="S115">
        <f>data_fy13_base!S108</f>
        <v>461761</v>
      </c>
      <c r="T115">
        <f>data_fy13_base!T108</f>
        <v>48438</v>
      </c>
      <c r="U115">
        <f>data_fy13_base!U108</f>
        <v>59857</v>
      </c>
      <c r="V115">
        <f>data_fy13_base!V108</f>
        <v>25380</v>
      </c>
      <c r="W115">
        <f>data_fy13_base!X108</f>
        <v>2731</v>
      </c>
      <c r="Y115">
        <f>data_fy13_base!E108</f>
        <v>886</v>
      </c>
      <c r="Z115">
        <f t="shared" si="30"/>
        <v>489125.16</v>
      </c>
      <c r="AA115">
        <f t="shared" si="31"/>
        <v>0</v>
      </c>
      <c r="AB115">
        <f t="shared" si="32"/>
        <v>489125.16</v>
      </c>
      <c r="AC115">
        <f t="shared" si="33"/>
        <v>51458.879999999997</v>
      </c>
      <c r="AD115">
        <f t="shared" si="34"/>
        <v>0</v>
      </c>
      <c r="AE115">
        <f t="shared" si="35"/>
        <v>51458.879999999997</v>
      </c>
      <c r="AF115">
        <f t="shared" si="36"/>
        <v>63286.98</v>
      </c>
      <c r="AG115">
        <f t="shared" si="37"/>
        <v>0</v>
      </c>
      <c r="AH115">
        <f t="shared" si="38"/>
        <v>63286.98</v>
      </c>
      <c r="AI115">
        <f>data_fy13_base!Z108</f>
        <v>984.39</v>
      </c>
      <c r="AJ115">
        <f t="shared" si="39"/>
        <v>26765.56</v>
      </c>
      <c r="AK115">
        <f t="shared" si="40"/>
        <v>0</v>
      </c>
      <c r="AL115">
        <f t="shared" si="41"/>
        <v>26765.56</v>
      </c>
      <c r="AM115">
        <f t="shared" si="42"/>
        <v>2894.11</v>
      </c>
      <c r="AN115">
        <f t="shared" si="43"/>
        <v>0</v>
      </c>
      <c r="AO115">
        <f t="shared" si="44"/>
        <v>2894.11</v>
      </c>
      <c r="AQ115">
        <f t="shared" si="45"/>
        <v>481110.52</v>
      </c>
      <c r="AR115">
        <f t="shared" si="46"/>
        <v>8014.6399999999558</v>
      </c>
      <c r="AS115">
        <f t="shared" si="47"/>
        <v>489125.16</v>
      </c>
      <c r="AT115">
        <f t="shared" si="59"/>
        <v>50764.18</v>
      </c>
      <c r="AU115">
        <f t="shared" si="48"/>
        <v>694.69999999999709</v>
      </c>
      <c r="AV115">
        <f t="shared" si="49"/>
        <v>51458.879999999997</v>
      </c>
      <c r="AW115">
        <f t="shared" si="50"/>
        <v>62138.3</v>
      </c>
      <c r="AX115">
        <f t="shared" si="51"/>
        <v>1148.6800000000003</v>
      </c>
      <c r="AY115">
        <f t="shared" si="52"/>
        <v>63286.98</v>
      </c>
      <c r="AZ115">
        <f>data_fy13_base!AA108</f>
        <v>938.17</v>
      </c>
      <c r="BA115">
        <f t="shared" si="53"/>
        <v>26568.97</v>
      </c>
      <c r="BB115">
        <f t="shared" si="54"/>
        <v>196.59000000000015</v>
      </c>
      <c r="BC115">
        <f t="shared" si="55"/>
        <v>26765.56</v>
      </c>
      <c r="BD115">
        <f t="shared" si="56"/>
        <v>2880.18</v>
      </c>
      <c r="BE115">
        <f t="shared" si="57"/>
        <v>13.930000000000291</v>
      </c>
      <c r="BF115">
        <f t="shared" si="58"/>
        <v>2894.11</v>
      </c>
    </row>
    <row r="116" spans="1:58" x14ac:dyDescent="0.2">
      <c r="A116">
        <f>data_fy13_base!A109</f>
        <v>1989</v>
      </c>
      <c r="B116" t="str">
        <f>data_fy13_base!B109</f>
        <v>Edgewood-Colesburg</v>
      </c>
      <c r="C116">
        <f>data_fy13_base!C109</f>
        <v>1989</v>
      </c>
      <c r="D116">
        <f>data_fy13_base!D109</f>
        <v>1</v>
      </c>
      <c r="E116">
        <f>data_fy13_base!F109</f>
        <v>435.54</v>
      </c>
      <c r="F116">
        <f>data_fy13_base!G109</f>
        <v>429.05</v>
      </c>
      <c r="G116">
        <f>data_fy13_base!H109</f>
        <v>418.74</v>
      </c>
      <c r="H116">
        <f>data_fy13_base!I109</f>
        <v>517.16999999999996</v>
      </c>
      <c r="I116">
        <f>data_fy13_base!J109</f>
        <v>58.57</v>
      </c>
      <c r="J116">
        <f>data_fy13_base!K109</f>
        <v>63.8</v>
      </c>
      <c r="K116">
        <f>data_fy13_base!L109</f>
        <v>27.07</v>
      </c>
      <c r="L116">
        <f>data_fy13_base!M109</f>
        <v>3.16</v>
      </c>
      <c r="M116">
        <f>data_fy13_base!N109</f>
        <v>461.1</v>
      </c>
      <c r="N116">
        <f>data_fy13_base!O109</f>
        <v>573.48</v>
      </c>
      <c r="O116">
        <f>data_fy13_base!P109</f>
        <v>63.89</v>
      </c>
      <c r="P116">
        <f>data_fy13_base!Q109</f>
        <v>68.47</v>
      </c>
      <c r="Q116">
        <f>data_fy13_base!W109</f>
        <v>27.28</v>
      </c>
      <c r="R116">
        <f>data_fy13_base!Y109</f>
        <v>2.9</v>
      </c>
      <c r="S116">
        <f>data_fy13_base!S109</f>
        <v>264432</v>
      </c>
      <c r="T116">
        <f>data_fy13_base!T109</f>
        <v>29460</v>
      </c>
      <c r="U116">
        <f>data_fy13_base!U109</f>
        <v>31572</v>
      </c>
      <c r="V116">
        <f>data_fy13_base!V109</f>
        <v>13761</v>
      </c>
      <c r="W116">
        <f>data_fy13_base!X109</f>
        <v>1463</v>
      </c>
      <c r="Y116">
        <f>data_fy13_base!E109</f>
        <v>430.1</v>
      </c>
      <c r="Z116">
        <f t="shared" si="30"/>
        <v>255552.52</v>
      </c>
      <c r="AA116">
        <f t="shared" si="31"/>
        <v>8879.4800000000105</v>
      </c>
      <c r="AB116">
        <f t="shared" si="32"/>
        <v>264432</v>
      </c>
      <c r="AC116">
        <f t="shared" si="33"/>
        <v>28485.52</v>
      </c>
      <c r="AD116">
        <f t="shared" si="34"/>
        <v>974.47999999999956</v>
      </c>
      <c r="AE116">
        <f t="shared" si="35"/>
        <v>29460</v>
      </c>
      <c r="AF116">
        <f t="shared" si="36"/>
        <v>30545.7</v>
      </c>
      <c r="AG116">
        <f t="shared" si="37"/>
        <v>1026.2999999999993</v>
      </c>
      <c r="AH116">
        <f t="shared" si="38"/>
        <v>31572</v>
      </c>
      <c r="AI116">
        <f>data_fy13_base!Z109</f>
        <v>469.98</v>
      </c>
      <c r="AJ116">
        <f t="shared" si="39"/>
        <v>13328.63</v>
      </c>
      <c r="AK116">
        <f t="shared" si="40"/>
        <v>432.3700000000008</v>
      </c>
      <c r="AL116">
        <f t="shared" si="41"/>
        <v>13761</v>
      </c>
      <c r="AM116">
        <f t="shared" si="42"/>
        <v>1424.04</v>
      </c>
      <c r="AN116">
        <f t="shared" si="43"/>
        <v>38.960000000000036</v>
      </c>
      <c r="AO116">
        <f t="shared" si="44"/>
        <v>1463</v>
      </c>
      <c r="AQ116">
        <f t="shared" si="45"/>
        <v>268153.27</v>
      </c>
      <c r="AR116">
        <f t="shared" si="46"/>
        <v>0</v>
      </c>
      <c r="AS116">
        <f t="shared" si="47"/>
        <v>268153.27</v>
      </c>
      <c r="AT116">
        <f t="shared" si="59"/>
        <v>29908.53</v>
      </c>
      <c r="AU116">
        <f t="shared" si="48"/>
        <v>0</v>
      </c>
      <c r="AV116">
        <f t="shared" si="49"/>
        <v>29908.53</v>
      </c>
      <c r="AW116">
        <f t="shared" si="50"/>
        <v>32086.23</v>
      </c>
      <c r="AX116">
        <f t="shared" si="51"/>
        <v>0</v>
      </c>
      <c r="AY116">
        <f t="shared" si="52"/>
        <v>32086.23</v>
      </c>
      <c r="AZ116">
        <f>data_fy13_base!AA109</f>
        <v>475.82</v>
      </c>
      <c r="BA116">
        <f t="shared" si="53"/>
        <v>14031.93</v>
      </c>
      <c r="BB116">
        <f t="shared" si="54"/>
        <v>0</v>
      </c>
      <c r="BC116">
        <f t="shared" si="55"/>
        <v>14031.93</v>
      </c>
      <c r="BD116">
        <f t="shared" si="56"/>
        <v>1503.59</v>
      </c>
      <c r="BE116">
        <f t="shared" si="57"/>
        <v>0</v>
      </c>
      <c r="BF116">
        <f t="shared" si="58"/>
        <v>1503.59</v>
      </c>
    </row>
    <row r="117" spans="1:58" x14ac:dyDescent="0.2">
      <c r="A117">
        <f>data_fy13_base!A110</f>
        <v>2007</v>
      </c>
      <c r="B117" t="str">
        <f>data_fy13_base!B110</f>
        <v>Eldora-New Providence</v>
      </c>
      <c r="C117">
        <f>data_fy13_base!C110</f>
        <v>2007</v>
      </c>
      <c r="D117">
        <f>data_fy13_base!D110</f>
        <v>7</v>
      </c>
      <c r="E117">
        <f>data_fy13_base!F110</f>
        <v>591.17999999999995</v>
      </c>
      <c r="F117">
        <f>data_fy13_base!G110</f>
        <v>589.66</v>
      </c>
      <c r="G117">
        <f>data_fy13_base!H110</f>
        <v>587.54999999999995</v>
      </c>
      <c r="H117">
        <f>data_fy13_base!I110</f>
        <v>517.16999999999996</v>
      </c>
      <c r="I117">
        <f>data_fy13_base!J110</f>
        <v>58.57</v>
      </c>
      <c r="J117">
        <f>data_fy13_base!K110</f>
        <v>63.8</v>
      </c>
      <c r="K117">
        <f>data_fy13_base!L110</f>
        <v>27.07</v>
      </c>
      <c r="L117">
        <f>data_fy13_base!M110</f>
        <v>3.16</v>
      </c>
      <c r="M117">
        <f>data_fy13_base!N110</f>
        <v>633.4</v>
      </c>
      <c r="N117">
        <f>data_fy13_base!O110</f>
        <v>546.1</v>
      </c>
      <c r="O117">
        <f>data_fy13_base!P110</f>
        <v>63.78</v>
      </c>
      <c r="P117">
        <f>data_fy13_base!Q110</f>
        <v>62.68</v>
      </c>
      <c r="Q117">
        <f>data_fy13_base!W110</f>
        <v>34.51</v>
      </c>
      <c r="R117">
        <f>data_fy13_base!Y110</f>
        <v>3.96</v>
      </c>
      <c r="S117">
        <f>data_fy13_base!S110</f>
        <v>345900</v>
      </c>
      <c r="T117">
        <f>data_fy13_base!T110</f>
        <v>40398</v>
      </c>
      <c r="U117">
        <f>data_fy13_base!U110</f>
        <v>39702</v>
      </c>
      <c r="V117">
        <f>data_fy13_base!V110</f>
        <v>26738</v>
      </c>
      <c r="W117">
        <f>data_fy13_base!X110</f>
        <v>3068</v>
      </c>
      <c r="Y117">
        <f>data_fy13_base!E110</f>
        <v>645.70000000000005</v>
      </c>
      <c r="Z117">
        <f t="shared" si="30"/>
        <v>365976.3</v>
      </c>
      <c r="AA117">
        <f t="shared" si="31"/>
        <v>0</v>
      </c>
      <c r="AB117">
        <f t="shared" si="32"/>
        <v>365976.3</v>
      </c>
      <c r="AC117">
        <f t="shared" si="33"/>
        <v>42693.68</v>
      </c>
      <c r="AD117">
        <f t="shared" si="34"/>
        <v>0</v>
      </c>
      <c r="AE117">
        <f t="shared" si="35"/>
        <v>42693.68</v>
      </c>
      <c r="AF117">
        <f t="shared" si="36"/>
        <v>42119.01</v>
      </c>
      <c r="AG117">
        <f t="shared" si="37"/>
        <v>0</v>
      </c>
      <c r="AH117">
        <f t="shared" si="38"/>
        <v>42119.01</v>
      </c>
      <c r="AI117">
        <f>data_fy13_base!Z110</f>
        <v>812.85</v>
      </c>
      <c r="AJ117">
        <f t="shared" si="39"/>
        <v>28929.33</v>
      </c>
      <c r="AK117">
        <f t="shared" si="40"/>
        <v>0</v>
      </c>
      <c r="AL117">
        <f t="shared" si="41"/>
        <v>28929.33</v>
      </c>
      <c r="AM117">
        <f t="shared" si="42"/>
        <v>3324.56</v>
      </c>
      <c r="AN117">
        <f t="shared" si="43"/>
        <v>0</v>
      </c>
      <c r="AO117">
        <f t="shared" si="44"/>
        <v>3324.56</v>
      </c>
      <c r="AQ117">
        <f t="shared" si="45"/>
        <v>347791.19</v>
      </c>
      <c r="AR117">
        <f t="shared" si="46"/>
        <v>18185.109999999986</v>
      </c>
      <c r="AS117">
        <f t="shared" si="47"/>
        <v>365976.3</v>
      </c>
      <c r="AT117">
        <f t="shared" si="59"/>
        <v>40531.300000000003</v>
      </c>
      <c r="AU117">
        <f t="shared" si="48"/>
        <v>2162.3799999999974</v>
      </c>
      <c r="AV117">
        <f t="shared" si="49"/>
        <v>42693.68</v>
      </c>
      <c r="AW117">
        <f t="shared" si="50"/>
        <v>40129.300000000003</v>
      </c>
      <c r="AX117">
        <f t="shared" si="51"/>
        <v>1989.7099999999991</v>
      </c>
      <c r="AY117">
        <f t="shared" si="52"/>
        <v>42119.01</v>
      </c>
      <c r="AZ117">
        <f>data_fy13_base!AA110</f>
        <v>760</v>
      </c>
      <c r="BA117">
        <f t="shared" si="53"/>
        <v>27907.200000000001</v>
      </c>
      <c r="BB117">
        <f t="shared" si="54"/>
        <v>1022.130000000001</v>
      </c>
      <c r="BC117">
        <f t="shared" si="55"/>
        <v>28929.33</v>
      </c>
      <c r="BD117">
        <f t="shared" si="56"/>
        <v>3207.2</v>
      </c>
      <c r="BE117">
        <f t="shared" si="57"/>
        <v>117.36000000000013</v>
      </c>
      <c r="BF117">
        <f t="shared" si="58"/>
        <v>3324.56</v>
      </c>
    </row>
    <row r="118" spans="1:58" x14ac:dyDescent="0.2">
      <c r="A118">
        <f>data_fy13_base!A111</f>
        <v>2016</v>
      </c>
      <c r="B118" t="str">
        <f>data_fy13_base!B111</f>
        <v>Elk Horn-Kimballton</v>
      </c>
      <c r="C118">
        <f>data_fy13_base!C111</f>
        <v>2016</v>
      </c>
      <c r="D118">
        <f>data_fy13_base!D111</f>
        <v>13</v>
      </c>
      <c r="E118">
        <f>data_fy13_base!F111</f>
        <v>205.33</v>
      </c>
      <c r="F118">
        <f>data_fy13_base!G111</f>
        <v>203.66</v>
      </c>
      <c r="G118">
        <f>data_fy13_base!H111</f>
        <v>202.38</v>
      </c>
      <c r="H118">
        <f>data_fy13_base!I111</f>
        <v>517.16999999999996</v>
      </c>
      <c r="I118">
        <f>data_fy13_base!J111</f>
        <v>58.57</v>
      </c>
      <c r="J118">
        <f>data_fy13_base!K111</f>
        <v>63.8</v>
      </c>
      <c r="K118">
        <f>data_fy13_base!L111</f>
        <v>27.07</v>
      </c>
      <c r="L118">
        <f>data_fy13_base!M111</f>
        <v>3.16</v>
      </c>
      <c r="M118">
        <f>data_fy13_base!N111</f>
        <v>237.2</v>
      </c>
      <c r="N118">
        <f>data_fy13_base!O111</f>
        <v>598.04</v>
      </c>
      <c r="O118">
        <f>data_fy13_base!P111</f>
        <v>65.430000000000007</v>
      </c>
      <c r="P118">
        <f>data_fy13_base!Q111</f>
        <v>64.790000000000006</v>
      </c>
      <c r="Q118">
        <f>data_fy13_base!W111</f>
        <v>27.1</v>
      </c>
      <c r="R118">
        <f>data_fy13_base!Y111</f>
        <v>2.86</v>
      </c>
      <c r="S118">
        <f>data_fy13_base!S111</f>
        <v>141855</v>
      </c>
      <c r="T118">
        <f>data_fy13_base!T111</f>
        <v>15520</v>
      </c>
      <c r="U118">
        <f>data_fy13_base!U111</f>
        <v>15368</v>
      </c>
      <c r="V118">
        <f>data_fy13_base!V111</f>
        <v>7017</v>
      </c>
      <c r="W118">
        <f>data_fy13_base!X111</f>
        <v>741</v>
      </c>
      <c r="Y118">
        <f>data_fy13_base!E111</f>
        <v>223.5</v>
      </c>
      <c r="Z118">
        <f t="shared" si="30"/>
        <v>138286.16</v>
      </c>
      <c r="AA118">
        <f t="shared" si="31"/>
        <v>3568.8399999999965</v>
      </c>
      <c r="AB118">
        <f t="shared" si="32"/>
        <v>141855</v>
      </c>
      <c r="AC118">
        <f t="shared" si="33"/>
        <v>15146.6</v>
      </c>
      <c r="AD118">
        <f t="shared" si="34"/>
        <v>373.39999999999964</v>
      </c>
      <c r="AE118">
        <f t="shared" si="35"/>
        <v>15520</v>
      </c>
      <c r="AF118">
        <f t="shared" si="36"/>
        <v>15050.49</v>
      </c>
      <c r="AG118">
        <f t="shared" si="37"/>
        <v>317.51000000000022</v>
      </c>
      <c r="AH118">
        <f t="shared" si="38"/>
        <v>15368</v>
      </c>
      <c r="AI118">
        <f>data_fy13_base!Z111</f>
        <v>243.93</v>
      </c>
      <c r="AJ118">
        <f t="shared" si="39"/>
        <v>6873.95</v>
      </c>
      <c r="AK118">
        <f t="shared" si="40"/>
        <v>143.05000000000018</v>
      </c>
      <c r="AL118">
        <f t="shared" si="41"/>
        <v>7017</v>
      </c>
      <c r="AM118">
        <f t="shared" si="42"/>
        <v>729.35</v>
      </c>
      <c r="AN118">
        <f t="shared" si="43"/>
        <v>11.649999999999977</v>
      </c>
      <c r="AO118">
        <f t="shared" si="44"/>
        <v>741</v>
      </c>
      <c r="AQ118">
        <f t="shared" si="45"/>
        <v>131460.48000000001</v>
      </c>
      <c r="AR118">
        <f t="shared" si="46"/>
        <v>6825.679999999993</v>
      </c>
      <c r="AS118">
        <f t="shared" si="47"/>
        <v>138286.16</v>
      </c>
      <c r="AT118">
        <f t="shared" si="59"/>
        <v>14416.22</v>
      </c>
      <c r="AU118">
        <f t="shared" si="48"/>
        <v>730.38000000000102</v>
      </c>
      <c r="AV118">
        <f t="shared" si="49"/>
        <v>15146.6</v>
      </c>
      <c r="AW118">
        <f t="shared" si="50"/>
        <v>14371.05</v>
      </c>
      <c r="AX118">
        <f t="shared" si="51"/>
        <v>679.44000000000051</v>
      </c>
      <c r="AY118">
        <f t="shared" si="52"/>
        <v>15050.49</v>
      </c>
      <c r="AZ118">
        <f>data_fy13_base!AA111</f>
        <v>225.95</v>
      </c>
      <c r="BA118">
        <f t="shared" si="53"/>
        <v>6622.59</v>
      </c>
      <c r="BB118">
        <f t="shared" si="54"/>
        <v>251.35999999999967</v>
      </c>
      <c r="BC118">
        <f t="shared" si="55"/>
        <v>6873.95</v>
      </c>
      <c r="BD118">
        <f t="shared" si="56"/>
        <v>704.96</v>
      </c>
      <c r="BE118">
        <f t="shared" si="57"/>
        <v>24.389999999999986</v>
      </c>
      <c r="BF118">
        <f t="shared" si="58"/>
        <v>729.35</v>
      </c>
    </row>
    <row r="119" spans="1:58" x14ac:dyDescent="0.2">
      <c r="A119">
        <f>data_fy13_base!A112</f>
        <v>2088</v>
      </c>
      <c r="B119" t="str">
        <f>data_fy13_base!B112</f>
        <v>Emmetsburg</v>
      </c>
      <c r="C119">
        <f>data_fy13_base!C112</f>
        <v>2088</v>
      </c>
      <c r="D119">
        <f>data_fy13_base!D112</f>
        <v>5</v>
      </c>
      <c r="E119">
        <f>data_fy13_base!F112</f>
        <v>704.17</v>
      </c>
      <c r="F119">
        <f>data_fy13_base!G112</f>
        <v>691.7</v>
      </c>
      <c r="G119">
        <f>data_fy13_base!H112</f>
        <v>689.05</v>
      </c>
      <c r="H119">
        <f>data_fy13_base!I112</f>
        <v>517.16999999999996</v>
      </c>
      <c r="I119">
        <f>data_fy13_base!J112</f>
        <v>58.57</v>
      </c>
      <c r="J119">
        <f>data_fy13_base!K112</f>
        <v>63.8</v>
      </c>
      <c r="K119">
        <f>data_fy13_base!L112</f>
        <v>27.07</v>
      </c>
      <c r="L119">
        <f>data_fy13_base!M112</f>
        <v>3.16</v>
      </c>
      <c r="M119">
        <f>data_fy13_base!N112</f>
        <v>665.6</v>
      </c>
      <c r="N119">
        <f>data_fy13_base!O112</f>
        <v>517.80999999999995</v>
      </c>
      <c r="O119">
        <f>data_fy13_base!P112</f>
        <v>60.77</v>
      </c>
      <c r="P119">
        <f>data_fy13_base!Q112</f>
        <v>61.83</v>
      </c>
      <c r="Q119">
        <f>data_fy13_base!W112</f>
        <v>29.24</v>
      </c>
      <c r="R119">
        <f>data_fy13_base!Y112</f>
        <v>3.49</v>
      </c>
      <c r="S119">
        <f>data_fy13_base!S112</f>
        <v>344654</v>
      </c>
      <c r="T119">
        <f>data_fy13_base!T112</f>
        <v>40449</v>
      </c>
      <c r="U119">
        <f>data_fy13_base!U112</f>
        <v>41154</v>
      </c>
      <c r="V119">
        <f>data_fy13_base!V112</f>
        <v>22261</v>
      </c>
      <c r="W119">
        <f>data_fy13_base!X112</f>
        <v>2657</v>
      </c>
      <c r="Y119">
        <f>data_fy13_base!E112</f>
        <v>667.5</v>
      </c>
      <c r="Z119">
        <f t="shared" si="30"/>
        <v>359448.75</v>
      </c>
      <c r="AA119">
        <f t="shared" si="31"/>
        <v>0</v>
      </c>
      <c r="AB119">
        <f t="shared" si="32"/>
        <v>359448.75</v>
      </c>
      <c r="AC119">
        <f t="shared" si="33"/>
        <v>42125.93</v>
      </c>
      <c r="AD119">
        <f t="shared" si="34"/>
        <v>0</v>
      </c>
      <c r="AE119">
        <f t="shared" si="35"/>
        <v>42125.93</v>
      </c>
      <c r="AF119">
        <f t="shared" si="36"/>
        <v>42973.65</v>
      </c>
      <c r="AG119">
        <f t="shared" si="37"/>
        <v>0</v>
      </c>
      <c r="AH119">
        <f t="shared" si="38"/>
        <v>42973.65</v>
      </c>
      <c r="AI119">
        <f>data_fy13_base!Z112</f>
        <v>759.58</v>
      </c>
      <c r="AJ119">
        <f t="shared" si="39"/>
        <v>23030.47</v>
      </c>
      <c r="AK119">
        <f t="shared" si="40"/>
        <v>0</v>
      </c>
      <c r="AL119">
        <f t="shared" si="41"/>
        <v>23030.47</v>
      </c>
      <c r="AM119">
        <f t="shared" si="42"/>
        <v>2749.68</v>
      </c>
      <c r="AN119">
        <f t="shared" si="43"/>
        <v>0</v>
      </c>
      <c r="AO119">
        <f t="shared" si="44"/>
        <v>2749.68</v>
      </c>
      <c r="AQ119">
        <f t="shared" si="45"/>
        <v>394342.24</v>
      </c>
      <c r="AR119">
        <f t="shared" si="46"/>
        <v>0</v>
      </c>
      <c r="AS119">
        <f t="shared" si="47"/>
        <v>394342.24</v>
      </c>
      <c r="AT119">
        <f t="shared" si="59"/>
        <v>46158.34</v>
      </c>
      <c r="AU119">
        <f t="shared" si="48"/>
        <v>0</v>
      </c>
      <c r="AV119">
        <f t="shared" si="49"/>
        <v>46158.34</v>
      </c>
      <c r="AW119">
        <f t="shared" si="50"/>
        <v>47200.52</v>
      </c>
      <c r="AX119">
        <f t="shared" si="51"/>
        <v>0</v>
      </c>
      <c r="AY119">
        <f t="shared" si="52"/>
        <v>47200.52</v>
      </c>
      <c r="AZ119">
        <f>data_fy13_base!AA112</f>
        <v>797.17</v>
      </c>
      <c r="BA119">
        <f t="shared" si="53"/>
        <v>25071</v>
      </c>
      <c r="BB119">
        <f t="shared" si="54"/>
        <v>0</v>
      </c>
      <c r="BC119">
        <f t="shared" si="55"/>
        <v>25071</v>
      </c>
      <c r="BD119">
        <f t="shared" si="56"/>
        <v>2989.39</v>
      </c>
      <c r="BE119">
        <f t="shared" si="57"/>
        <v>0</v>
      </c>
      <c r="BF119">
        <f t="shared" si="58"/>
        <v>2989.39</v>
      </c>
    </row>
    <row r="120" spans="1:58" x14ac:dyDescent="0.2">
      <c r="A120">
        <f>data_fy13_base!A113</f>
        <v>2097</v>
      </c>
      <c r="B120" t="str">
        <f>data_fy13_base!B113</f>
        <v>English Valleys</v>
      </c>
      <c r="C120">
        <f>data_fy13_base!C113</f>
        <v>2097</v>
      </c>
      <c r="D120">
        <f>data_fy13_base!D113</f>
        <v>10</v>
      </c>
      <c r="E120">
        <f>data_fy13_base!F113</f>
        <v>428.96</v>
      </c>
      <c r="F120">
        <f>data_fy13_base!G113</f>
        <v>428.28</v>
      </c>
      <c r="G120">
        <f>data_fy13_base!H113</f>
        <v>422.57</v>
      </c>
      <c r="H120">
        <f>data_fy13_base!I113</f>
        <v>517.16999999999996</v>
      </c>
      <c r="I120">
        <f>data_fy13_base!J113</f>
        <v>58.57</v>
      </c>
      <c r="J120">
        <f>data_fy13_base!K113</f>
        <v>63.8</v>
      </c>
      <c r="K120">
        <f>data_fy13_base!L113</f>
        <v>27.07</v>
      </c>
      <c r="L120">
        <f>data_fy13_base!M113</f>
        <v>3.16</v>
      </c>
      <c r="M120">
        <f>data_fy13_base!N113</f>
        <v>497.3</v>
      </c>
      <c r="N120">
        <f>data_fy13_base!O113</f>
        <v>617.28</v>
      </c>
      <c r="O120">
        <f>data_fy13_base!P113</f>
        <v>64.63</v>
      </c>
      <c r="P120">
        <f>data_fy13_base!Q113</f>
        <v>65.849999999999994</v>
      </c>
      <c r="Q120">
        <f>data_fy13_base!W113</f>
        <v>24.33</v>
      </c>
      <c r="R120">
        <f>data_fy13_base!Y113</f>
        <v>2.83</v>
      </c>
      <c r="S120">
        <f>data_fy13_base!S113</f>
        <v>306973</v>
      </c>
      <c r="T120">
        <f>data_fy13_base!T113</f>
        <v>32140</v>
      </c>
      <c r="U120">
        <f>data_fy13_base!U113</f>
        <v>32747</v>
      </c>
      <c r="V120">
        <f>data_fy13_base!V113</f>
        <v>13581</v>
      </c>
      <c r="W120">
        <f>data_fy13_base!X113</f>
        <v>1580</v>
      </c>
      <c r="Y120">
        <f>data_fy13_base!E113</f>
        <v>466.9</v>
      </c>
      <c r="Z120">
        <f t="shared" si="30"/>
        <v>297868.19</v>
      </c>
      <c r="AA120">
        <f t="shared" si="31"/>
        <v>9104.8099999999977</v>
      </c>
      <c r="AB120">
        <f t="shared" si="32"/>
        <v>306973</v>
      </c>
      <c r="AC120">
        <f t="shared" si="33"/>
        <v>31268.29</v>
      </c>
      <c r="AD120">
        <f t="shared" si="34"/>
        <v>871.70999999999913</v>
      </c>
      <c r="AE120">
        <f t="shared" si="35"/>
        <v>32140</v>
      </c>
      <c r="AF120">
        <f t="shared" si="36"/>
        <v>31935.96</v>
      </c>
      <c r="AG120">
        <f t="shared" si="37"/>
        <v>811.04000000000087</v>
      </c>
      <c r="AH120">
        <f t="shared" si="38"/>
        <v>32747</v>
      </c>
      <c r="AI120">
        <f>data_fy13_base!Z113</f>
        <v>520.80999999999995</v>
      </c>
      <c r="AJ120">
        <f t="shared" si="39"/>
        <v>13233.78</v>
      </c>
      <c r="AK120">
        <f t="shared" si="40"/>
        <v>347.21999999999935</v>
      </c>
      <c r="AL120">
        <f t="shared" si="41"/>
        <v>13581</v>
      </c>
      <c r="AM120">
        <f t="shared" si="42"/>
        <v>1541.6</v>
      </c>
      <c r="AN120">
        <f t="shared" si="43"/>
        <v>38.400000000000091</v>
      </c>
      <c r="AO120">
        <f t="shared" si="44"/>
        <v>1580</v>
      </c>
      <c r="AQ120">
        <f t="shared" si="45"/>
        <v>282890.53999999998</v>
      </c>
      <c r="AR120">
        <f t="shared" si="46"/>
        <v>14977.650000000023</v>
      </c>
      <c r="AS120">
        <f t="shared" si="47"/>
        <v>297868.19</v>
      </c>
      <c r="AT120">
        <f t="shared" si="59"/>
        <v>29774.11</v>
      </c>
      <c r="AU120">
        <f t="shared" si="48"/>
        <v>1494.1800000000003</v>
      </c>
      <c r="AV120">
        <f t="shared" si="49"/>
        <v>31268.29</v>
      </c>
      <c r="AW120">
        <f t="shared" si="50"/>
        <v>30477.61</v>
      </c>
      <c r="AX120">
        <f t="shared" si="51"/>
        <v>1458.3499999999985</v>
      </c>
      <c r="AY120">
        <f t="shared" si="52"/>
        <v>31935.96</v>
      </c>
      <c r="AZ120">
        <f>data_fy13_base!AA113</f>
        <v>483.41</v>
      </c>
      <c r="BA120">
        <f t="shared" si="53"/>
        <v>12829.7</v>
      </c>
      <c r="BB120">
        <f t="shared" si="54"/>
        <v>404.07999999999993</v>
      </c>
      <c r="BC120">
        <f t="shared" si="55"/>
        <v>13233.78</v>
      </c>
      <c r="BD120">
        <f t="shared" si="56"/>
        <v>1493.74</v>
      </c>
      <c r="BE120">
        <f t="shared" si="57"/>
        <v>47.8599999999999</v>
      </c>
      <c r="BF120">
        <f t="shared" si="58"/>
        <v>1541.6</v>
      </c>
    </row>
    <row r="121" spans="1:58" x14ac:dyDescent="0.2">
      <c r="A121">
        <f>data_fy13_base!A114</f>
        <v>2113</v>
      </c>
      <c r="B121" t="str">
        <f>data_fy13_base!B114</f>
        <v>Essex</v>
      </c>
      <c r="C121">
        <f>data_fy13_base!C114</f>
        <v>2113</v>
      </c>
      <c r="D121">
        <f>data_fy13_base!D114</f>
        <v>13</v>
      </c>
      <c r="E121">
        <f>data_fy13_base!F114</f>
        <v>211.59</v>
      </c>
      <c r="F121">
        <f>data_fy13_base!G114</f>
        <v>196.34</v>
      </c>
      <c r="G121">
        <f>data_fy13_base!H114</f>
        <v>187.74</v>
      </c>
      <c r="H121">
        <f>data_fy13_base!I114</f>
        <v>517.16999999999996</v>
      </c>
      <c r="I121">
        <f>data_fy13_base!J114</f>
        <v>58.57</v>
      </c>
      <c r="J121">
        <f>data_fy13_base!K114</f>
        <v>63.8</v>
      </c>
      <c r="K121">
        <f>data_fy13_base!L114</f>
        <v>27.07</v>
      </c>
      <c r="L121">
        <f>data_fy13_base!M114</f>
        <v>3.16</v>
      </c>
      <c r="M121">
        <f>data_fy13_base!N114</f>
        <v>231.3</v>
      </c>
      <c r="N121">
        <f>data_fy13_base!O114</f>
        <v>599.76</v>
      </c>
      <c r="O121">
        <f>data_fy13_base!P114</f>
        <v>57.12</v>
      </c>
      <c r="P121">
        <f>data_fy13_base!Q114</f>
        <v>86.93</v>
      </c>
      <c r="Q121">
        <f>data_fy13_base!W114</f>
        <v>27.1</v>
      </c>
      <c r="R121">
        <f>data_fy13_base!Y114</f>
        <v>2.86</v>
      </c>
      <c r="S121">
        <f>data_fy13_base!S114</f>
        <v>138724</v>
      </c>
      <c r="T121">
        <f>data_fy13_base!T114</f>
        <v>13212</v>
      </c>
      <c r="U121">
        <f>data_fy13_base!U114</f>
        <v>20107</v>
      </c>
      <c r="V121">
        <f>data_fy13_base!V114</f>
        <v>6902</v>
      </c>
      <c r="W121">
        <f>data_fy13_base!X114</f>
        <v>728</v>
      </c>
      <c r="Y121">
        <f>data_fy13_base!E114</f>
        <v>215.2</v>
      </c>
      <c r="Z121">
        <f t="shared" si="30"/>
        <v>133520.84</v>
      </c>
      <c r="AA121">
        <f t="shared" si="31"/>
        <v>5203.1600000000035</v>
      </c>
      <c r="AB121">
        <f t="shared" si="32"/>
        <v>138724</v>
      </c>
      <c r="AC121">
        <f t="shared" si="33"/>
        <v>12795.79</v>
      </c>
      <c r="AD121">
        <f t="shared" si="34"/>
        <v>416.20999999999913</v>
      </c>
      <c r="AE121">
        <f t="shared" si="35"/>
        <v>13212</v>
      </c>
      <c r="AF121">
        <f t="shared" si="36"/>
        <v>19256.099999999999</v>
      </c>
      <c r="AG121">
        <f t="shared" si="37"/>
        <v>850.90000000000146</v>
      </c>
      <c r="AH121">
        <f t="shared" si="38"/>
        <v>20107</v>
      </c>
      <c r="AI121">
        <f>data_fy13_base!Z114</f>
        <v>235.72</v>
      </c>
      <c r="AJ121">
        <f t="shared" si="39"/>
        <v>6642.59</v>
      </c>
      <c r="AK121">
        <f t="shared" si="40"/>
        <v>259.40999999999985</v>
      </c>
      <c r="AL121">
        <f t="shared" si="41"/>
        <v>6902</v>
      </c>
      <c r="AM121">
        <f t="shared" si="42"/>
        <v>704.8</v>
      </c>
      <c r="AN121">
        <f t="shared" si="43"/>
        <v>23.200000000000045</v>
      </c>
      <c r="AO121">
        <f t="shared" si="44"/>
        <v>728</v>
      </c>
      <c r="AQ121">
        <f t="shared" si="45"/>
        <v>135832.32000000001</v>
      </c>
      <c r="AR121">
        <f t="shared" si="46"/>
        <v>0</v>
      </c>
      <c r="AS121">
        <f t="shared" si="47"/>
        <v>135832.32000000001</v>
      </c>
      <c r="AT121">
        <f t="shared" si="59"/>
        <v>13097.42</v>
      </c>
      <c r="AU121">
        <f t="shared" si="48"/>
        <v>0</v>
      </c>
      <c r="AV121">
        <f t="shared" si="49"/>
        <v>13097.42</v>
      </c>
      <c r="AW121">
        <f t="shared" si="50"/>
        <v>19493.79</v>
      </c>
      <c r="AX121">
        <f t="shared" si="51"/>
        <v>0</v>
      </c>
      <c r="AY121">
        <f t="shared" si="52"/>
        <v>19493.79</v>
      </c>
      <c r="AZ121">
        <f>data_fy13_base!AA114</f>
        <v>232.31</v>
      </c>
      <c r="BA121">
        <f t="shared" si="53"/>
        <v>6809.01</v>
      </c>
      <c r="BB121">
        <f t="shared" si="54"/>
        <v>0</v>
      </c>
      <c r="BC121">
        <f t="shared" si="55"/>
        <v>6809.01</v>
      </c>
      <c r="BD121">
        <f t="shared" si="56"/>
        <v>724.81</v>
      </c>
      <c r="BE121">
        <f t="shared" si="57"/>
        <v>0</v>
      </c>
      <c r="BF121">
        <f t="shared" si="58"/>
        <v>724.81</v>
      </c>
    </row>
    <row r="122" spans="1:58" x14ac:dyDescent="0.2">
      <c r="A122">
        <f>data_fy13_base!A115</f>
        <v>2124</v>
      </c>
      <c r="B122" t="str">
        <f>data_fy13_base!B115</f>
        <v>Estherville Lincoln</v>
      </c>
      <c r="C122">
        <f>data_fy13_base!C115</f>
        <v>2124</v>
      </c>
      <c r="D122">
        <f>data_fy13_base!D115</f>
        <v>5</v>
      </c>
      <c r="E122">
        <f>data_fy13_base!F115</f>
        <v>1356.55</v>
      </c>
      <c r="F122">
        <f>data_fy13_base!G115</f>
        <v>1365.05</v>
      </c>
      <c r="G122">
        <f>data_fy13_base!H115</f>
        <v>1364.15</v>
      </c>
      <c r="H122">
        <f>data_fy13_base!I115</f>
        <v>517.16999999999996</v>
      </c>
      <c r="I122">
        <f>data_fy13_base!J115</f>
        <v>58.57</v>
      </c>
      <c r="J122">
        <f>data_fy13_base!K115</f>
        <v>63.8</v>
      </c>
      <c r="K122">
        <f>data_fy13_base!L115</f>
        <v>27.07</v>
      </c>
      <c r="L122">
        <f>data_fy13_base!M115</f>
        <v>3.16</v>
      </c>
      <c r="M122">
        <f>data_fy13_base!N115</f>
        <v>1359.5</v>
      </c>
      <c r="N122">
        <f>data_fy13_base!O115</f>
        <v>523.66999999999996</v>
      </c>
      <c r="O122">
        <f>data_fy13_base!P115</f>
        <v>58.59</v>
      </c>
      <c r="P122">
        <f>data_fy13_base!Q115</f>
        <v>66.91</v>
      </c>
      <c r="Q122">
        <f>data_fy13_base!W115</f>
        <v>29.24</v>
      </c>
      <c r="R122">
        <f>data_fy13_base!Y115</f>
        <v>3.49</v>
      </c>
      <c r="S122">
        <f>data_fy13_base!S115</f>
        <v>711929</v>
      </c>
      <c r="T122">
        <f>data_fy13_base!T115</f>
        <v>79653</v>
      </c>
      <c r="U122">
        <f>data_fy13_base!U115</f>
        <v>90964</v>
      </c>
      <c r="V122">
        <f>data_fy13_base!V115</f>
        <v>45132</v>
      </c>
      <c r="W122">
        <f>data_fy13_base!X115</f>
        <v>5387</v>
      </c>
      <c r="Y122">
        <f>data_fy13_base!E115</f>
        <v>1351</v>
      </c>
      <c r="Z122">
        <f t="shared" si="30"/>
        <v>735430.36</v>
      </c>
      <c r="AA122">
        <f t="shared" si="31"/>
        <v>0</v>
      </c>
      <c r="AB122">
        <f t="shared" si="32"/>
        <v>735430.36</v>
      </c>
      <c r="AC122">
        <f t="shared" si="33"/>
        <v>82316.429999999993</v>
      </c>
      <c r="AD122">
        <f t="shared" si="34"/>
        <v>0</v>
      </c>
      <c r="AE122">
        <f t="shared" si="35"/>
        <v>82316.429999999993</v>
      </c>
      <c r="AF122">
        <f t="shared" si="36"/>
        <v>93840.46</v>
      </c>
      <c r="AG122">
        <f t="shared" si="37"/>
        <v>0</v>
      </c>
      <c r="AH122">
        <f t="shared" si="38"/>
        <v>93840.46</v>
      </c>
      <c r="AI122">
        <f>data_fy13_base!Z115</f>
        <v>1531.94</v>
      </c>
      <c r="AJ122">
        <f t="shared" si="39"/>
        <v>46448.42</v>
      </c>
      <c r="AK122">
        <f t="shared" si="40"/>
        <v>0</v>
      </c>
      <c r="AL122">
        <f t="shared" si="41"/>
        <v>46448.42</v>
      </c>
      <c r="AM122">
        <f t="shared" si="42"/>
        <v>5545.62</v>
      </c>
      <c r="AN122">
        <f t="shared" si="43"/>
        <v>0</v>
      </c>
      <c r="AO122">
        <f t="shared" si="44"/>
        <v>5545.62</v>
      </c>
      <c r="AQ122">
        <f t="shared" si="45"/>
        <v>767630.95</v>
      </c>
      <c r="AR122">
        <f t="shared" si="46"/>
        <v>0</v>
      </c>
      <c r="AS122">
        <f t="shared" si="47"/>
        <v>767630.95</v>
      </c>
      <c r="AT122">
        <f t="shared" si="59"/>
        <v>85964.57</v>
      </c>
      <c r="AU122">
        <f t="shared" si="48"/>
        <v>0</v>
      </c>
      <c r="AV122">
        <f t="shared" si="49"/>
        <v>85964.57</v>
      </c>
      <c r="AW122">
        <f t="shared" si="50"/>
        <v>97820.82</v>
      </c>
      <c r="AX122">
        <f t="shared" si="51"/>
        <v>0</v>
      </c>
      <c r="AY122">
        <f t="shared" si="52"/>
        <v>97820.82</v>
      </c>
      <c r="AZ122">
        <f>data_fy13_base!AA115</f>
        <v>1539.3</v>
      </c>
      <c r="BA122">
        <f t="shared" si="53"/>
        <v>48410.99</v>
      </c>
      <c r="BB122">
        <f t="shared" si="54"/>
        <v>0</v>
      </c>
      <c r="BC122">
        <f t="shared" si="55"/>
        <v>48410.99</v>
      </c>
      <c r="BD122">
        <f t="shared" si="56"/>
        <v>5772.38</v>
      </c>
      <c r="BE122">
        <f t="shared" si="57"/>
        <v>0</v>
      </c>
      <c r="BF122">
        <f t="shared" si="58"/>
        <v>5772.38</v>
      </c>
    </row>
    <row r="123" spans="1:58" x14ac:dyDescent="0.2">
      <c r="A123">
        <f>data_fy13_base!A116</f>
        <v>2151</v>
      </c>
      <c r="B123" t="str">
        <f>data_fy13_base!B116</f>
        <v>Exira</v>
      </c>
      <c r="C123">
        <f>data_fy13_base!C116</f>
        <v>2151</v>
      </c>
      <c r="D123">
        <f>data_fy13_base!D116</f>
        <v>11</v>
      </c>
      <c r="E123">
        <f>data_fy13_base!F116</f>
        <v>201.87</v>
      </c>
      <c r="F123">
        <f>data_fy13_base!G116</f>
        <v>200.23</v>
      </c>
      <c r="G123">
        <f>data_fy13_base!H116</f>
        <v>198.96</v>
      </c>
      <c r="H123">
        <f>data_fy13_base!I116</f>
        <v>517.16999999999996</v>
      </c>
      <c r="I123">
        <f>data_fy13_base!J116</f>
        <v>58.57</v>
      </c>
      <c r="J123">
        <f>data_fy13_base!K116</f>
        <v>63.8</v>
      </c>
      <c r="K123">
        <f>data_fy13_base!L116</f>
        <v>27.07</v>
      </c>
      <c r="L123">
        <f>data_fy13_base!M116</f>
        <v>3.16</v>
      </c>
      <c r="M123">
        <f>data_fy13_base!N116</f>
        <v>233.2</v>
      </c>
      <c r="N123">
        <f>data_fy13_base!O116</f>
        <v>610.29999999999995</v>
      </c>
      <c r="O123">
        <f>data_fy13_base!P116</f>
        <v>60.94</v>
      </c>
      <c r="P123">
        <f>data_fy13_base!Q116</f>
        <v>54.4</v>
      </c>
      <c r="Q123">
        <f>data_fy13_base!W116</f>
        <v>20.56</v>
      </c>
      <c r="R123">
        <f>data_fy13_base!Y116</f>
        <v>2.64</v>
      </c>
      <c r="S123">
        <f>data_fy13_base!S116</f>
        <v>142322</v>
      </c>
      <c r="T123">
        <f>data_fy13_base!T116</f>
        <v>14211</v>
      </c>
      <c r="U123">
        <f>data_fy13_base!U116</f>
        <v>12686</v>
      </c>
      <c r="V123">
        <f>data_fy13_base!V116</f>
        <v>5319</v>
      </c>
      <c r="W123">
        <f>data_fy13_base!X116</f>
        <v>683</v>
      </c>
      <c r="Y123">
        <f>data_fy13_base!E116</f>
        <v>223.3</v>
      </c>
      <c r="Z123">
        <f t="shared" si="30"/>
        <v>140900.07</v>
      </c>
      <c r="AA123">
        <f t="shared" si="31"/>
        <v>1421.929999999993</v>
      </c>
      <c r="AB123">
        <f t="shared" si="32"/>
        <v>142322</v>
      </c>
      <c r="AC123">
        <f t="shared" si="33"/>
        <v>14130.42</v>
      </c>
      <c r="AD123">
        <f t="shared" si="34"/>
        <v>80.579999999999927</v>
      </c>
      <c r="AE123">
        <f t="shared" si="35"/>
        <v>14211</v>
      </c>
      <c r="AF123">
        <f t="shared" si="36"/>
        <v>12716.94</v>
      </c>
      <c r="AG123">
        <f t="shared" si="37"/>
        <v>0</v>
      </c>
      <c r="AH123">
        <f t="shared" si="38"/>
        <v>12716.94</v>
      </c>
      <c r="AI123">
        <f>data_fy13_base!Z116</f>
        <v>256.70999999999998</v>
      </c>
      <c r="AJ123">
        <f t="shared" si="39"/>
        <v>5555.2</v>
      </c>
      <c r="AK123">
        <f t="shared" si="40"/>
        <v>0</v>
      </c>
      <c r="AL123">
        <f t="shared" si="41"/>
        <v>5555.2</v>
      </c>
      <c r="AM123">
        <f t="shared" si="42"/>
        <v>711.09</v>
      </c>
      <c r="AN123">
        <f t="shared" si="43"/>
        <v>0</v>
      </c>
      <c r="AO123">
        <f t="shared" si="44"/>
        <v>711.09</v>
      </c>
      <c r="AQ123">
        <f t="shared" si="45"/>
        <v>131720.18</v>
      </c>
      <c r="AR123">
        <f t="shared" si="46"/>
        <v>9179.890000000014</v>
      </c>
      <c r="AS123">
        <f t="shared" si="47"/>
        <v>140900.07</v>
      </c>
      <c r="AT123">
        <f t="shared" si="59"/>
        <v>13266.9</v>
      </c>
      <c r="AU123">
        <f t="shared" si="48"/>
        <v>863.52000000000044</v>
      </c>
      <c r="AV123">
        <f t="shared" si="49"/>
        <v>14130.42</v>
      </c>
      <c r="AW123">
        <f t="shared" si="50"/>
        <v>12031.45</v>
      </c>
      <c r="AX123">
        <f t="shared" si="51"/>
        <v>685.48999999999978</v>
      </c>
      <c r="AY123">
        <f t="shared" si="52"/>
        <v>12716.94</v>
      </c>
      <c r="AZ123">
        <f>data_fy13_base!AA116</f>
        <v>235.61</v>
      </c>
      <c r="BA123">
        <f t="shared" si="53"/>
        <v>5364.84</v>
      </c>
      <c r="BB123">
        <f t="shared" si="54"/>
        <v>190.35999999999967</v>
      </c>
      <c r="BC123">
        <f t="shared" si="55"/>
        <v>5555.2</v>
      </c>
      <c r="BD123">
        <f t="shared" si="56"/>
        <v>683.27</v>
      </c>
      <c r="BE123">
        <f t="shared" si="57"/>
        <v>27.82000000000005</v>
      </c>
      <c r="BF123">
        <f t="shared" si="58"/>
        <v>711.09</v>
      </c>
    </row>
    <row r="124" spans="1:58" x14ac:dyDescent="0.2">
      <c r="A124">
        <f>data_fy13_base!A117</f>
        <v>2169</v>
      </c>
      <c r="B124" t="str">
        <f>data_fy13_base!B117</f>
        <v>Fairfield</v>
      </c>
      <c r="C124">
        <f>data_fy13_base!C117</f>
        <v>2169</v>
      </c>
      <c r="D124">
        <f>data_fy13_base!D117</f>
        <v>15</v>
      </c>
      <c r="E124">
        <f>data_fy13_base!F117</f>
        <v>1639.21</v>
      </c>
      <c r="F124">
        <f>data_fy13_base!G117</f>
        <v>1606.65</v>
      </c>
      <c r="G124">
        <f>data_fy13_base!H117</f>
        <v>1579.9</v>
      </c>
      <c r="H124">
        <f>data_fy13_base!I117</f>
        <v>517.16999999999996</v>
      </c>
      <c r="I124">
        <f>data_fy13_base!J117</f>
        <v>58.57</v>
      </c>
      <c r="J124">
        <f>data_fy13_base!K117</f>
        <v>63.8</v>
      </c>
      <c r="K124">
        <f>data_fy13_base!L117</f>
        <v>27.07</v>
      </c>
      <c r="L124">
        <f>data_fy13_base!M117</f>
        <v>3.16</v>
      </c>
      <c r="M124">
        <f>data_fy13_base!N117</f>
        <v>1711.7</v>
      </c>
      <c r="N124">
        <f>data_fy13_base!O117</f>
        <v>534</v>
      </c>
      <c r="O124">
        <f>data_fy13_base!P117</f>
        <v>55.34</v>
      </c>
      <c r="P124">
        <f>data_fy13_base!Q117</f>
        <v>60.8</v>
      </c>
      <c r="Q124">
        <f>data_fy13_base!W117</f>
        <v>26.11</v>
      </c>
      <c r="R124">
        <f>data_fy13_base!Y117</f>
        <v>2.81</v>
      </c>
      <c r="S124">
        <f>data_fy13_base!S117</f>
        <v>914048</v>
      </c>
      <c r="T124">
        <f>data_fy13_base!T117</f>
        <v>94725</v>
      </c>
      <c r="U124">
        <f>data_fy13_base!U117</f>
        <v>104071</v>
      </c>
      <c r="V124">
        <f>data_fy13_base!V117</f>
        <v>51494</v>
      </c>
      <c r="W124">
        <f>data_fy13_base!X117</f>
        <v>5542</v>
      </c>
      <c r="Y124">
        <f>data_fy13_base!E117</f>
        <v>1694.6</v>
      </c>
      <c r="Z124">
        <f t="shared" si="30"/>
        <v>939977.67</v>
      </c>
      <c r="AA124">
        <f t="shared" si="31"/>
        <v>0</v>
      </c>
      <c r="AB124">
        <f t="shared" si="32"/>
        <v>939977.67</v>
      </c>
      <c r="AC124">
        <f t="shared" si="33"/>
        <v>97744.53</v>
      </c>
      <c r="AD124">
        <f t="shared" si="34"/>
        <v>0</v>
      </c>
      <c r="AE124">
        <f t="shared" si="35"/>
        <v>97744.53</v>
      </c>
      <c r="AF124">
        <f t="shared" si="36"/>
        <v>107352.91</v>
      </c>
      <c r="AG124">
        <f t="shared" si="37"/>
        <v>0</v>
      </c>
      <c r="AH124">
        <f t="shared" si="38"/>
        <v>107352.91</v>
      </c>
      <c r="AI124">
        <f>data_fy13_base!Z117</f>
        <v>1960.92</v>
      </c>
      <c r="AJ124">
        <f t="shared" si="39"/>
        <v>53317.41</v>
      </c>
      <c r="AK124">
        <f t="shared" si="40"/>
        <v>0</v>
      </c>
      <c r="AL124">
        <f t="shared" si="41"/>
        <v>53317.41</v>
      </c>
      <c r="AM124">
        <f t="shared" si="42"/>
        <v>5765.1</v>
      </c>
      <c r="AN124">
        <f t="shared" si="43"/>
        <v>0</v>
      </c>
      <c r="AO124">
        <f t="shared" si="44"/>
        <v>5765.1</v>
      </c>
      <c r="AQ124">
        <f t="shared" si="45"/>
        <v>944512.8</v>
      </c>
      <c r="AR124">
        <f t="shared" si="46"/>
        <v>0</v>
      </c>
      <c r="AS124">
        <f t="shared" si="47"/>
        <v>944512.8</v>
      </c>
      <c r="AT124">
        <f t="shared" si="59"/>
        <v>98549.31</v>
      </c>
      <c r="AU124">
        <f t="shared" si="48"/>
        <v>0</v>
      </c>
      <c r="AV124">
        <f t="shared" si="49"/>
        <v>98549.31</v>
      </c>
      <c r="AW124">
        <f t="shared" si="50"/>
        <v>108187.86</v>
      </c>
      <c r="AX124">
        <f t="shared" si="51"/>
        <v>0</v>
      </c>
      <c r="AY124">
        <f t="shared" si="52"/>
        <v>108187.86</v>
      </c>
      <c r="AZ124">
        <f>data_fy13_base!AA117</f>
        <v>1908.19</v>
      </c>
      <c r="BA124">
        <f t="shared" si="53"/>
        <v>54039.94</v>
      </c>
      <c r="BB124">
        <f t="shared" si="54"/>
        <v>0</v>
      </c>
      <c r="BC124">
        <f t="shared" si="55"/>
        <v>54039.94</v>
      </c>
      <c r="BD124">
        <f t="shared" si="56"/>
        <v>5858.14</v>
      </c>
      <c r="BE124">
        <f t="shared" si="57"/>
        <v>0</v>
      </c>
      <c r="BF124">
        <f t="shared" si="58"/>
        <v>5858.14</v>
      </c>
    </row>
    <row r="125" spans="1:58" x14ac:dyDescent="0.2">
      <c r="A125">
        <f>data_fy13_base!A118</f>
        <v>2205</v>
      </c>
      <c r="B125" t="str">
        <f>data_fy13_base!B118</f>
        <v>Farragut</v>
      </c>
      <c r="C125">
        <f>data_fy13_base!C118</f>
        <v>2205</v>
      </c>
      <c r="D125">
        <f>data_fy13_base!D118</f>
        <v>13</v>
      </c>
      <c r="E125">
        <f>data_fy13_base!F118</f>
        <v>193.17</v>
      </c>
      <c r="F125">
        <f>data_fy13_base!G118</f>
        <v>193.24</v>
      </c>
      <c r="G125">
        <f>data_fy13_base!H118</f>
        <v>194.02</v>
      </c>
      <c r="H125">
        <f>data_fy13_base!I118</f>
        <v>517.16999999999996</v>
      </c>
      <c r="I125">
        <f>data_fy13_base!J118</f>
        <v>58.57</v>
      </c>
      <c r="J125">
        <f>data_fy13_base!K118</f>
        <v>63.8</v>
      </c>
      <c r="K125">
        <f>data_fy13_base!L118</f>
        <v>27.07</v>
      </c>
      <c r="L125">
        <f>data_fy13_base!M118</f>
        <v>3.16</v>
      </c>
      <c r="M125">
        <f>data_fy13_base!N118</f>
        <v>223.4</v>
      </c>
      <c r="N125">
        <f>data_fy13_base!O118</f>
        <v>587.66</v>
      </c>
      <c r="O125">
        <f>data_fy13_base!P118</f>
        <v>64.42</v>
      </c>
      <c r="P125">
        <f>data_fy13_base!Q118</f>
        <v>56.78</v>
      </c>
      <c r="Q125">
        <f>data_fy13_base!W118</f>
        <v>27.1</v>
      </c>
      <c r="R125">
        <f>data_fy13_base!Y118</f>
        <v>2.86</v>
      </c>
      <c r="S125">
        <f>data_fy13_base!S118</f>
        <v>131283</v>
      </c>
      <c r="T125">
        <f>data_fy13_base!T118</f>
        <v>14391</v>
      </c>
      <c r="U125">
        <f>data_fy13_base!U118</f>
        <v>12685</v>
      </c>
      <c r="V125">
        <f>data_fy13_base!V118</f>
        <v>6561</v>
      </c>
      <c r="W125">
        <f>data_fy13_base!X118</f>
        <v>692</v>
      </c>
      <c r="Y125">
        <f>data_fy13_base!E118</f>
        <v>211.2</v>
      </c>
      <c r="Z125">
        <f t="shared" si="30"/>
        <v>128483.52</v>
      </c>
      <c r="AA125">
        <f t="shared" si="31"/>
        <v>2799.4799999999959</v>
      </c>
      <c r="AB125">
        <f t="shared" si="32"/>
        <v>131283</v>
      </c>
      <c r="AC125">
        <f t="shared" si="33"/>
        <v>14099.71</v>
      </c>
      <c r="AD125">
        <f t="shared" si="34"/>
        <v>291.29000000000087</v>
      </c>
      <c r="AE125">
        <f t="shared" si="35"/>
        <v>14391</v>
      </c>
      <c r="AF125">
        <f t="shared" si="36"/>
        <v>12530.5</v>
      </c>
      <c r="AG125">
        <f t="shared" si="37"/>
        <v>154.5</v>
      </c>
      <c r="AH125">
        <f t="shared" si="38"/>
        <v>12685</v>
      </c>
      <c r="AI125">
        <f>data_fy13_base!Z118</f>
        <v>228.3</v>
      </c>
      <c r="AJ125">
        <f t="shared" si="39"/>
        <v>6433.49</v>
      </c>
      <c r="AK125">
        <f t="shared" si="40"/>
        <v>127.51000000000022</v>
      </c>
      <c r="AL125">
        <f t="shared" si="41"/>
        <v>6561</v>
      </c>
      <c r="AM125">
        <f t="shared" si="42"/>
        <v>682.62</v>
      </c>
      <c r="AN125">
        <f t="shared" si="43"/>
        <v>9.3799999999999955</v>
      </c>
      <c r="AO125">
        <f t="shared" si="44"/>
        <v>692</v>
      </c>
      <c r="AQ125">
        <f t="shared" si="45"/>
        <v>121670.06</v>
      </c>
      <c r="AR125">
        <f t="shared" si="46"/>
        <v>6813.4600000000064</v>
      </c>
      <c r="AS125">
        <f t="shared" si="47"/>
        <v>128483.52</v>
      </c>
      <c r="AT125">
        <f t="shared" si="59"/>
        <v>13367.36</v>
      </c>
      <c r="AU125">
        <f t="shared" si="48"/>
        <v>732.34999999999854</v>
      </c>
      <c r="AV125">
        <f t="shared" si="49"/>
        <v>14099.71</v>
      </c>
      <c r="AW125">
        <f t="shared" si="50"/>
        <v>11972.68</v>
      </c>
      <c r="AX125">
        <f t="shared" si="51"/>
        <v>557.81999999999971</v>
      </c>
      <c r="AY125">
        <f t="shared" si="52"/>
        <v>12530.5</v>
      </c>
      <c r="AZ125">
        <f>data_fy13_base!AA118</f>
        <v>210.44</v>
      </c>
      <c r="BA125">
        <f t="shared" si="53"/>
        <v>6168</v>
      </c>
      <c r="BB125">
        <f t="shared" si="54"/>
        <v>265.48999999999978</v>
      </c>
      <c r="BC125">
        <f t="shared" si="55"/>
        <v>6433.49</v>
      </c>
      <c r="BD125">
        <f t="shared" si="56"/>
        <v>656.57</v>
      </c>
      <c r="BE125">
        <f t="shared" si="57"/>
        <v>26.049999999999955</v>
      </c>
      <c r="BF125">
        <f t="shared" si="58"/>
        <v>682.62</v>
      </c>
    </row>
    <row r="126" spans="1:58" x14ac:dyDescent="0.2">
      <c r="A126">
        <f>data_fy13_base!A119</f>
        <v>2295</v>
      </c>
      <c r="B126" t="str">
        <f>data_fy13_base!B119</f>
        <v>Forest City</v>
      </c>
      <c r="C126">
        <f>data_fy13_base!C119</f>
        <v>2295</v>
      </c>
      <c r="D126">
        <f>data_fy13_base!D119</f>
        <v>7</v>
      </c>
      <c r="E126">
        <f>data_fy13_base!F119</f>
        <v>933.27</v>
      </c>
      <c r="F126">
        <f>data_fy13_base!G119</f>
        <v>932.85</v>
      </c>
      <c r="G126">
        <f>data_fy13_base!H119</f>
        <v>921.85</v>
      </c>
      <c r="H126">
        <f>data_fy13_base!I119</f>
        <v>517.16999999999996</v>
      </c>
      <c r="I126">
        <f>data_fy13_base!J119</f>
        <v>58.57</v>
      </c>
      <c r="J126">
        <f>data_fy13_base!K119</f>
        <v>63.8</v>
      </c>
      <c r="K126">
        <f>data_fy13_base!L119</f>
        <v>27.07</v>
      </c>
      <c r="L126">
        <f>data_fy13_base!M119</f>
        <v>3.16</v>
      </c>
      <c r="M126">
        <f>data_fy13_base!N119</f>
        <v>1058</v>
      </c>
      <c r="N126">
        <f>data_fy13_base!O119</f>
        <v>548.38</v>
      </c>
      <c r="O126">
        <f>data_fy13_base!P119</f>
        <v>65.03</v>
      </c>
      <c r="P126">
        <f>data_fy13_base!Q119</f>
        <v>61.97</v>
      </c>
      <c r="Q126">
        <f>data_fy13_base!W119</f>
        <v>34.51</v>
      </c>
      <c r="R126">
        <f>data_fy13_base!Y119</f>
        <v>3.96</v>
      </c>
      <c r="S126">
        <f>data_fy13_base!S119</f>
        <v>580186</v>
      </c>
      <c r="T126">
        <f>data_fy13_base!T119</f>
        <v>68802</v>
      </c>
      <c r="U126">
        <f>data_fy13_base!U119</f>
        <v>65564</v>
      </c>
      <c r="V126">
        <f>data_fy13_base!V119</f>
        <v>43272</v>
      </c>
      <c r="W126">
        <f>data_fy13_base!X119</f>
        <v>4965</v>
      </c>
      <c r="Y126">
        <f>data_fy13_base!E119</f>
        <v>994.7</v>
      </c>
      <c r="Z126">
        <f t="shared" si="30"/>
        <v>566053.93000000005</v>
      </c>
      <c r="AA126">
        <f t="shared" si="31"/>
        <v>14132.069999999949</v>
      </c>
      <c r="AB126">
        <f t="shared" si="32"/>
        <v>580186</v>
      </c>
      <c r="AC126">
        <f t="shared" si="33"/>
        <v>67012.94</v>
      </c>
      <c r="AD126">
        <f t="shared" si="34"/>
        <v>1789.0599999999977</v>
      </c>
      <c r="AE126">
        <f t="shared" si="35"/>
        <v>68802</v>
      </c>
      <c r="AF126">
        <f t="shared" si="36"/>
        <v>64178.04</v>
      </c>
      <c r="AG126">
        <f t="shared" si="37"/>
        <v>1385.9599999999991</v>
      </c>
      <c r="AH126">
        <f t="shared" si="38"/>
        <v>65564</v>
      </c>
      <c r="AI126">
        <f>data_fy13_base!Z119</f>
        <v>1183.33</v>
      </c>
      <c r="AJ126">
        <f t="shared" si="39"/>
        <v>42114.71</v>
      </c>
      <c r="AK126">
        <f t="shared" si="40"/>
        <v>1157.2900000000009</v>
      </c>
      <c r="AL126">
        <f t="shared" si="41"/>
        <v>43272</v>
      </c>
      <c r="AM126">
        <f t="shared" si="42"/>
        <v>4839.82</v>
      </c>
      <c r="AN126">
        <f t="shared" si="43"/>
        <v>125.18000000000029</v>
      </c>
      <c r="AO126">
        <f t="shared" si="44"/>
        <v>4965</v>
      </c>
      <c r="AQ126">
        <f t="shared" si="45"/>
        <v>551170.6</v>
      </c>
      <c r="AR126">
        <f t="shared" si="46"/>
        <v>14883.330000000075</v>
      </c>
      <c r="AS126">
        <f t="shared" si="47"/>
        <v>566053.93000000005</v>
      </c>
      <c r="AT126">
        <f t="shared" si="59"/>
        <v>65151.58</v>
      </c>
      <c r="AU126">
        <f t="shared" si="48"/>
        <v>1861.3600000000006</v>
      </c>
      <c r="AV126">
        <f t="shared" si="49"/>
        <v>67012.94</v>
      </c>
      <c r="AW126">
        <f t="shared" si="50"/>
        <v>62687.75</v>
      </c>
      <c r="AX126">
        <f t="shared" si="51"/>
        <v>1490.2900000000009</v>
      </c>
      <c r="AY126">
        <f t="shared" si="52"/>
        <v>64178.04</v>
      </c>
      <c r="AZ126">
        <f>data_fy13_base!AA119</f>
        <v>1123.79</v>
      </c>
      <c r="BA126">
        <f t="shared" si="53"/>
        <v>41265.57</v>
      </c>
      <c r="BB126">
        <f t="shared" si="54"/>
        <v>849.13999999999942</v>
      </c>
      <c r="BC126">
        <f t="shared" si="55"/>
        <v>42114.71</v>
      </c>
      <c r="BD126">
        <f t="shared" si="56"/>
        <v>4742.3900000000003</v>
      </c>
      <c r="BE126">
        <f t="shared" si="57"/>
        <v>97.429999999999382</v>
      </c>
      <c r="BF126">
        <f t="shared" si="58"/>
        <v>4839.82</v>
      </c>
    </row>
    <row r="127" spans="1:58" x14ac:dyDescent="0.2">
      <c r="A127">
        <f>data_fy13_base!A120</f>
        <v>2313</v>
      </c>
      <c r="B127" t="str">
        <f>data_fy13_base!B120</f>
        <v>Fort Dodge</v>
      </c>
      <c r="C127">
        <f>data_fy13_base!C120</f>
        <v>2313</v>
      </c>
      <c r="D127">
        <f>data_fy13_base!D120</f>
        <v>5</v>
      </c>
      <c r="E127">
        <f>data_fy13_base!F120</f>
        <v>3582.32</v>
      </c>
      <c r="F127">
        <f>data_fy13_base!G120</f>
        <v>3551.82</v>
      </c>
      <c r="G127">
        <f>data_fy13_base!H120</f>
        <v>3506.92</v>
      </c>
      <c r="H127">
        <f>data_fy13_base!I120</f>
        <v>517.16999999999996</v>
      </c>
      <c r="I127">
        <f>data_fy13_base!J120</f>
        <v>58.57</v>
      </c>
      <c r="J127">
        <f>data_fy13_base!K120</f>
        <v>63.8</v>
      </c>
      <c r="K127">
        <f>data_fy13_base!L120</f>
        <v>27.07</v>
      </c>
      <c r="L127">
        <f>data_fy13_base!M120</f>
        <v>3.16</v>
      </c>
      <c r="M127">
        <f>data_fy13_base!N120</f>
        <v>3656.4</v>
      </c>
      <c r="N127">
        <f>data_fy13_base!O120</f>
        <v>529.08000000000004</v>
      </c>
      <c r="O127">
        <f>data_fy13_base!P120</f>
        <v>61.76</v>
      </c>
      <c r="P127">
        <f>data_fy13_base!Q120</f>
        <v>70.37</v>
      </c>
      <c r="Q127">
        <f>data_fy13_base!W120</f>
        <v>29.24</v>
      </c>
      <c r="R127">
        <f>data_fy13_base!Y120</f>
        <v>3.49</v>
      </c>
      <c r="S127">
        <f>data_fy13_base!S120</f>
        <v>1934528</v>
      </c>
      <c r="T127">
        <f>data_fy13_base!T120</f>
        <v>225819</v>
      </c>
      <c r="U127">
        <f>data_fy13_base!U120</f>
        <v>257301</v>
      </c>
      <c r="V127">
        <f>data_fy13_base!V120</f>
        <v>123622</v>
      </c>
      <c r="W127">
        <f>data_fy13_base!X120</f>
        <v>14755</v>
      </c>
      <c r="Y127">
        <f>data_fy13_base!E120</f>
        <v>3711.8</v>
      </c>
      <c r="Z127">
        <f t="shared" si="30"/>
        <v>2040636.29</v>
      </c>
      <c r="AA127">
        <f t="shared" si="31"/>
        <v>0</v>
      </c>
      <c r="AB127">
        <f t="shared" si="32"/>
        <v>2040636.29</v>
      </c>
      <c r="AC127">
        <f t="shared" si="33"/>
        <v>237926.38</v>
      </c>
      <c r="AD127">
        <f t="shared" si="34"/>
        <v>0</v>
      </c>
      <c r="AE127">
        <f t="shared" si="35"/>
        <v>237926.38</v>
      </c>
      <c r="AF127">
        <f t="shared" si="36"/>
        <v>270664.46000000002</v>
      </c>
      <c r="AG127">
        <f t="shared" si="37"/>
        <v>0</v>
      </c>
      <c r="AH127">
        <f t="shared" si="38"/>
        <v>270664.46000000002</v>
      </c>
      <c r="AI127">
        <f>data_fy13_base!Z120</f>
        <v>4258.0600000000004</v>
      </c>
      <c r="AJ127">
        <f t="shared" si="39"/>
        <v>129104.38</v>
      </c>
      <c r="AK127">
        <f t="shared" si="40"/>
        <v>0</v>
      </c>
      <c r="AL127">
        <f t="shared" si="41"/>
        <v>129104.38</v>
      </c>
      <c r="AM127">
        <f t="shared" si="42"/>
        <v>15414.18</v>
      </c>
      <c r="AN127">
        <f t="shared" si="43"/>
        <v>0</v>
      </c>
      <c r="AO127">
        <f t="shared" si="44"/>
        <v>15414.18</v>
      </c>
      <c r="AQ127">
        <f t="shared" si="45"/>
        <v>2046507.77</v>
      </c>
      <c r="AR127">
        <f t="shared" si="46"/>
        <v>0</v>
      </c>
      <c r="AS127">
        <f t="shared" si="47"/>
        <v>2046507.77</v>
      </c>
      <c r="AT127">
        <f t="shared" si="59"/>
        <v>238367.57</v>
      </c>
      <c r="AU127">
        <f t="shared" si="48"/>
        <v>0</v>
      </c>
      <c r="AV127">
        <f t="shared" si="49"/>
        <v>238367.57</v>
      </c>
      <c r="AW127">
        <f t="shared" si="50"/>
        <v>270715.92</v>
      </c>
      <c r="AX127">
        <f t="shared" si="51"/>
        <v>0</v>
      </c>
      <c r="AY127">
        <f t="shared" si="52"/>
        <v>270715.92</v>
      </c>
      <c r="AZ127">
        <f>data_fy13_base!AA120</f>
        <v>4134.05</v>
      </c>
      <c r="BA127">
        <f t="shared" si="53"/>
        <v>130015.87</v>
      </c>
      <c r="BB127">
        <f t="shared" si="54"/>
        <v>0</v>
      </c>
      <c r="BC127">
        <f t="shared" si="55"/>
        <v>130015.87</v>
      </c>
      <c r="BD127">
        <f t="shared" si="56"/>
        <v>15502.69</v>
      </c>
      <c r="BE127">
        <f t="shared" si="57"/>
        <v>0</v>
      </c>
      <c r="BF127">
        <f t="shared" si="58"/>
        <v>15502.69</v>
      </c>
    </row>
    <row r="128" spans="1:58" x14ac:dyDescent="0.2">
      <c r="A128">
        <f>data_fy13_base!A121</f>
        <v>2322</v>
      </c>
      <c r="B128" t="str">
        <f>data_fy13_base!B121</f>
        <v>Fort Madison</v>
      </c>
      <c r="C128">
        <f>data_fy13_base!C121</f>
        <v>2322</v>
      </c>
      <c r="D128">
        <f>data_fy13_base!D121</f>
        <v>15</v>
      </c>
      <c r="E128">
        <f>data_fy13_base!F121</f>
        <v>2237.7399999999998</v>
      </c>
      <c r="F128">
        <f>data_fy13_base!G121</f>
        <v>2239.0500000000002</v>
      </c>
      <c r="G128">
        <f>data_fy13_base!H121</f>
        <v>2232.5</v>
      </c>
      <c r="H128">
        <f>data_fy13_base!I121</f>
        <v>517.16999999999996</v>
      </c>
      <c r="I128">
        <f>data_fy13_base!J121</f>
        <v>58.57</v>
      </c>
      <c r="J128">
        <f>data_fy13_base!K121</f>
        <v>63.8</v>
      </c>
      <c r="K128">
        <f>data_fy13_base!L121</f>
        <v>27.07</v>
      </c>
      <c r="L128">
        <f>data_fy13_base!M121</f>
        <v>3.16</v>
      </c>
      <c r="M128">
        <f>data_fy13_base!N121</f>
        <v>2248.1999999999998</v>
      </c>
      <c r="N128">
        <f>data_fy13_base!O121</f>
        <v>490.89</v>
      </c>
      <c r="O128">
        <f>data_fy13_base!P121</f>
        <v>54.94</v>
      </c>
      <c r="P128">
        <f>data_fy13_base!Q121</f>
        <v>61.46</v>
      </c>
      <c r="Q128">
        <f>data_fy13_base!W121</f>
        <v>26.11</v>
      </c>
      <c r="R128">
        <f>data_fy13_base!Y121</f>
        <v>2.81</v>
      </c>
      <c r="S128">
        <f>data_fy13_base!S121</f>
        <v>1103619</v>
      </c>
      <c r="T128">
        <f>data_fy13_base!T121</f>
        <v>123516</v>
      </c>
      <c r="U128">
        <f>data_fy13_base!U121</f>
        <v>138174</v>
      </c>
      <c r="V128">
        <f>data_fy13_base!V121</f>
        <v>66865</v>
      </c>
      <c r="W128">
        <f>data_fy13_base!X121</f>
        <v>7196</v>
      </c>
      <c r="Y128">
        <f>data_fy13_base!E121</f>
        <v>2268.1999999999998</v>
      </c>
      <c r="Z128">
        <f t="shared" si="30"/>
        <v>1160365.76</v>
      </c>
      <c r="AA128">
        <f t="shared" si="31"/>
        <v>0</v>
      </c>
      <c r="AB128">
        <f t="shared" si="32"/>
        <v>1160365.76</v>
      </c>
      <c r="AC128">
        <f t="shared" si="33"/>
        <v>129922.5</v>
      </c>
      <c r="AD128">
        <f t="shared" si="34"/>
        <v>0</v>
      </c>
      <c r="AE128">
        <f t="shared" si="35"/>
        <v>129922.5</v>
      </c>
      <c r="AF128">
        <f t="shared" si="36"/>
        <v>145187.48000000001</v>
      </c>
      <c r="AG128">
        <f t="shared" si="37"/>
        <v>0</v>
      </c>
      <c r="AH128">
        <f t="shared" si="38"/>
        <v>145187.48000000001</v>
      </c>
      <c r="AI128">
        <f>data_fy13_base!Z121</f>
        <v>2559.44</v>
      </c>
      <c r="AJ128">
        <f t="shared" si="39"/>
        <v>69591.17</v>
      </c>
      <c r="AK128">
        <f t="shared" si="40"/>
        <v>0</v>
      </c>
      <c r="AL128">
        <f t="shared" si="41"/>
        <v>69591.17</v>
      </c>
      <c r="AM128">
        <f t="shared" si="42"/>
        <v>7524.75</v>
      </c>
      <c r="AN128">
        <f t="shared" si="43"/>
        <v>0</v>
      </c>
      <c r="AO128">
        <f t="shared" si="44"/>
        <v>7524.75</v>
      </c>
      <c r="AQ128">
        <f t="shared" si="45"/>
        <v>1192916.82</v>
      </c>
      <c r="AR128">
        <f t="shared" si="46"/>
        <v>0</v>
      </c>
      <c r="AS128">
        <f t="shared" si="47"/>
        <v>1192916.82</v>
      </c>
      <c r="AT128">
        <f t="shared" si="59"/>
        <v>133637.82999999999</v>
      </c>
      <c r="AU128">
        <f t="shared" si="48"/>
        <v>0</v>
      </c>
      <c r="AV128">
        <f t="shared" si="49"/>
        <v>133637.82999999999</v>
      </c>
      <c r="AW128">
        <f t="shared" si="50"/>
        <v>149167.75</v>
      </c>
      <c r="AX128">
        <f t="shared" si="51"/>
        <v>0</v>
      </c>
      <c r="AY128">
        <f t="shared" si="52"/>
        <v>149167.75</v>
      </c>
      <c r="AZ128">
        <f>data_fy13_base!AA121</f>
        <v>2531.9</v>
      </c>
      <c r="BA128">
        <f t="shared" si="53"/>
        <v>71703.41</v>
      </c>
      <c r="BB128">
        <f t="shared" si="54"/>
        <v>0</v>
      </c>
      <c r="BC128">
        <f t="shared" si="55"/>
        <v>71703.41</v>
      </c>
      <c r="BD128">
        <f t="shared" si="56"/>
        <v>7772.93</v>
      </c>
      <c r="BE128">
        <f t="shared" si="57"/>
        <v>0</v>
      </c>
      <c r="BF128">
        <f t="shared" si="58"/>
        <v>7772.93</v>
      </c>
    </row>
    <row r="129" spans="1:58" x14ac:dyDescent="0.2">
      <c r="A129">
        <f>data_fy13_base!A122</f>
        <v>2349</v>
      </c>
      <c r="B129" t="str">
        <f>data_fy13_base!B122</f>
        <v>Fredericksburg</v>
      </c>
      <c r="C129">
        <f>data_fy13_base!C122</f>
        <v>2349</v>
      </c>
      <c r="D129">
        <f>data_fy13_base!D122</f>
        <v>1</v>
      </c>
      <c r="E129">
        <f>data_fy13_base!F122</f>
        <v>239.42</v>
      </c>
      <c r="F129">
        <f>data_fy13_base!G122</f>
        <v>241.56</v>
      </c>
      <c r="G129">
        <f>data_fy13_base!H122</f>
        <v>242.84</v>
      </c>
      <c r="H129">
        <f>data_fy13_base!I122</f>
        <v>517.16999999999996</v>
      </c>
      <c r="I129">
        <f>data_fy13_base!J122</f>
        <v>58.57</v>
      </c>
      <c r="J129">
        <f>data_fy13_base!K122</f>
        <v>63.8</v>
      </c>
      <c r="K129">
        <f>data_fy13_base!L122</f>
        <v>27.07</v>
      </c>
      <c r="L129">
        <f>data_fy13_base!M122</f>
        <v>3.16</v>
      </c>
      <c r="M129">
        <f>data_fy13_base!N122</f>
        <v>252</v>
      </c>
      <c r="N129">
        <f>data_fy13_base!O122</f>
        <v>570.30999999999995</v>
      </c>
      <c r="O129">
        <f>data_fy13_base!P122</f>
        <v>73.209999999999994</v>
      </c>
      <c r="P129">
        <f>data_fy13_base!Q122</f>
        <v>60.29</v>
      </c>
      <c r="Q129">
        <f>data_fy13_base!W122</f>
        <v>27.28</v>
      </c>
      <c r="R129">
        <f>data_fy13_base!Y122</f>
        <v>2.9</v>
      </c>
      <c r="S129">
        <f>data_fy13_base!S122</f>
        <v>143718</v>
      </c>
      <c r="T129">
        <f>data_fy13_base!T122</f>
        <v>18449</v>
      </c>
      <c r="U129">
        <f>data_fy13_base!U122</f>
        <v>15193</v>
      </c>
      <c r="V129">
        <f>data_fy13_base!V122</f>
        <v>7788</v>
      </c>
      <c r="W129">
        <f>data_fy13_base!X122</f>
        <v>828</v>
      </c>
      <c r="Y129">
        <f>data_fy13_base!E122</f>
        <v>255</v>
      </c>
      <c r="Z129">
        <f t="shared" si="30"/>
        <v>150705</v>
      </c>
      <c r="AA129">
        <f t="shared" si="31"/>
        <v>0</v>
      </c>
      <c r="AB129">
        <f t="shared" si="32"/>
        <v>150705</v>
      </c>
      <c r="AC129">
        <f t="shared" si="33"/>
        <v>19265.25</v>
      </c>
      <c r="AD129">
        <f t="shared" si="34"/>
        <v>0</v>
      </c>
      <c r="AE129">
        <f t="shared" si="35"/>
        <v>19265.25</v>
      </c>
      <c r="AF129">
        <f t="shared" si="36"/>
        <v>16024.2</v>
      </c>
      <c r="AG129">
        <f t="shared" si="37"/>
        <v>0</v>
      </c>
      <c r="AH129">
        <f t="shared" si="38"/>
        <v>16024.2</v>
      </c>
      <c r="AI129">
        <f>data_fy13_base!Z122</f>
        <v>282.02</v>
      </c>
      <c r="AJ129">
        <f t="shared" si="39"/>
        <v>7998.09</v>
      </c>
      <c r="AK129">
        <f t="shared" si="40"/>
        <v>0</v>
      </c>
      <c r="AL129">
        <f t="shared" si="41"/>
        <v>7998.09</v>
      </c>
      <c r="AM129">
        <f t="shared" si="42"/>
        <v>854.52</v>
      </c>
      <c r="AN129">
        <f t="shared" si="43"/>
        <v>0</v>
      </c>
      <c r="AO129">
        <f t="shared" si="44"/>
        <v>854.52</v>
      </c>
      <c r="AQ129">
        <f t="shared" si="45"/>
        <v>146647.14000000001</v>
      </c>
      <c r="AR129">
        <f t="shared" si="46"/>
        <v>4057.859999999986</v>
      </c>
      <c r="AS129">
        <f t="shared" si="47"/>
        <v>150705</v>
      </c>
      <c r="AT129">
        <f t="shared" si="59"/>
        <v>18672.37</v>
      </c>
      <c r="AU129">
        <f t="shared" si="48"/>
        <v>592.88000000000102</v>
      </c>
      <c r="AV129">
        <f t="shared" si="49"/>
        <v>19265.25</v>
      </c>
      <c r="AW129">
        <f t="shared" si="50"/>
        <v>15679.62</v>
      </c>
      <c r="AX129">
        <f t="shared" si="51"/>
        <v>344.57999999999993</v>
      </c>
      <c r="AY129">
        <f t="shared" si="52"/>
        <v>16024.2</v>
      </c>
      <c r="AZ129">
        <f>data_fy13_base!AA122</f>
        <v>266.70999999999998</v>
      </c>
      <c r="BA129">
        <f t="shared" si="53"/>
        <v>7865.28</v>
      </c>
      <c r="BB129">
        <f t="shared" si="54"/>
        <v>132.8100000000004</v>
      </c>
      <c r="BC129">
        <f t="shared" si="55"/>
        <v>7998.09</v>
      </c>
      <c r="BD129">
        <f t="shared" si="56"/>
        <v>842.8</v>
      </c>
      <c r="BE129">
        <f t="shared" si="57"/>
        <v>11.720000000000027</v>
      </c>
      <c r="BF129">
        <f t="shared" si="58"/>
        <v>854.52</v>
      </c>
    </row>
    <row r="130" spans="1:58" x14ac:dyDescent="0.2">
      <c r="A130">
        <f>data_fy13_base!A123</f>
        <v>2369</v>
      </c>
      <c r="B130" t="str">
        <f>data_fy13_base!B123</f>
        <v>Fremont-Mills</v>
      </c>
      <c r="C130">
        <f>data_fy13_base!C123</f>
        <v>2369</v>
      </c>
      <c r="D130">
        <f>data_fy13_base!D123</f>
        <v>13</v>
      </c>
      <c r="E130">
        <f>data_fy13_base!F123</f>
        <v>391.48</v>
      </c>
      <c r="F130">
        <f>data_fy13_base!G123</f>
        <v>394.01</v>
      </c>
      <c r="G130">
        <f>data_fy13_base!H123</f>
        <v>391.61</v>
      </c>
      <c r="H130">
        <f>data_fy13_base!I123</f>
        <v>517.16999999999996</v>
      </c>
      <c r="I130">
        <f>data_fy13_base!J123</f>
        <v>58.57</v>
      </c>
      <c r="J130">
        <f>data_fy13_base!K123</f>
        <v>63.8</v>
      </c>
      <c r="K130">
        <f>data_fy13_base!L123</f>
        <v>27.07</v>
      </c>
      <c r="L130">
        <f>data_fy13_base!M123</f>
        <v>3.16</v>
      </c>
      <c r="M130">
        <f>data_fy13_base!N123</f>
        <v>423.3</v>
      </c>
      <c r="N130">
        <f>data_fy13_base!O123</f>
        <v>518.33000000000004</v>
      </c>
      <c r="O130">
        <f>data_fy13_base!P123</f>
        <v>49.35</v>
      </c>
      <c r="P130">
        <f>data_fy13_base!Q123</f>
        <v>67.06</v>
      </c>
      <c r="Q130">
        <f>data_fy13_base!W123</f>
        <v>27.1</v>
      </c>
      <c r="R130">
        <f>data_fy13_base!Y123</f>
        <v>2.86</v>
      </c>
      <c r="S130">
        <f>data_fy13_base!S123</f>
        <v>219409</v>
      </c>
      <c r="T130">
        <f>data_fy13_base!T123</f>
        <v>20890</v>
      </c>
      <c r="U130">
        <f>data_fy13_base!U123</f>
        <v>28386</v>
      </c>
      <c r="V130">
        <f>data_fy13_base!V123</f>
        <v>12834</v>
      </c>
      <c r="W130">
        <f>data_fy13_base!X123</f>
        <v>1354</v>
      </c>
      <c r="Y130">
        <f>data_fy13_base!E123</f>
        <v>446.6</v>
      </c>
      <c r="Z130">
        <f t="shared" si="30"/>
        <v>240726.33</v>
      </c>
      <c r="AA130">
        <f t="shared" si="31"/>
        <v>0</v>
      </c>
      <c r="AB130">
        <f t="shared" si="32"/>
        <v>240726.33</v>
      </c>
      <c r="AC130">
        <f t="shared" si="33"/>
        <v>23084.75</v>
      </c>
      <c r="AD130">
        <f t="shared" si="34"/>
        <v>0</v>
      </c>
      <c r="AE130">
        <f t="shared" si="35"/>
        <v>23084.75</v>
      </c>
      <c r="AF130">
        <f t="shared" si="36"/>
        <v>31087.83</v>
      </c>
      <c r="AG130">
        <f t="shared" si="37"/>
        <v>0</v>
      </c>
      <c r="AH130">
        <f t="shared" si="38"/>
        <v>31087.83</v>
      </c>
      <c r="AI130">
        <f>data_fy13_base!Z123</f>
        <v>502.97</v>
      </c>
      <c r="AJ130">
        <f t="shared" si="39"/>
        <v>14173.69</v>
      </c>
      <c r="AK130">
        <f t="shared" si="40"/>
        <v>0</v>
      </c>
      <c r="AL130">
        <f t="shared" si="41"/>
        <v>14173.69</v>
      </c>
      <c r="AM130">
        <f t="shared" si="42"/>
        <v>1503.88</v>
      </c>
      <c r="AN130">
        <f t="shared" si="43"/>
        <v>0</v>
      </c>
      <c r="AO130">
        <f t="shared" si="44"/>
        <v>1503.88</v>
      </c>
      <c r="AQ130">
        <f t="shared" si="45"/>
        <v>219436.28</v>
      </c>
      <c r="AR130">
        <f t="shared" si="46"/>
        <v>21290.049999999988</v>
      </c>
      <c r="AS130">
        <f t="shared" si="47"/>
        <v>240726.33</v>
      </c>
      <c r="AT130">
        <f t="shared" si="59"/>
        <v>21190.81</v>
      </c>
      <c r="AU130">
        <f t="shared" si="48"/>
        <v>1893.9399999999987</v>
      </c>
      <c r="AV130">
        <f t="shared" si="49"/>
        <v>23084.75</v>
      </c>
      <c r="AW130">
        <f t="shared" si="50"/>
        <v>28288.34</v>
      </c>
      <c r="AX130">
        <f t="shared" si="51"/>
        <v>2799.4900000000016</v>
      </c>
      <c r="AY130">
        <f t="shared" si="52"/>
        <v>31087.83</v>
      </c>
      <c r="AZ130">
        <f>data_fy13_base!AA123</f>
        <v>448.41</v>
      </c>
      <c r="BA130">
        <f t="shared" si="53"/>
        <v>13142.9</v>
      </c>
      <c r="BB130">
        <f t="shared" si="54"/>
        <v>1030.7900000000009</v>
      </c>
      <c r="BC130">
        <f t="shared" si="55"/>
        <v>14173.69</v>
      </c>
      <c r="BD130">
        <f t="shared" si="56"/>
        <v>1399.04</v>
      </c>
      <c r="BE130">
        <f t="shared" si="57"/>
        <v>104.84000000000015</v>
      </c>
      <c r="BF130">
        <f t="shared" si="58"/>
        <v>1503.88</v>
      </c>
    </row>
    <row r="131" spans="1:58" x14ac:dyDescent="0.2">
      <c r="A131">
        <f>data_fy13_base!A124</f>
        <v>2682</v>
      </c>
      <c r="B131" t="str">
        <f>data_fy13_base!B124</f>
        <v>GMG</v>
      </c>
      <c r="C131">
        <f>data_fy13_base!C124</f>
        <v>2682</v>
      </c>
      <c r="D131">
        <f>data_fy13_base!D124</f>
        <v>7</v>
      </c>
      <c r="E131">
        <f>data_fy13_base!F124</f>
        <v>300.91000000000003</v>
      </c>
      <c r="F131">
        <f>data_fy13_base!G124</f>
        <v>290.22000000000003</v>
      </c>
      <c r="G131">
        <f>data_fy13_base!H124</f>
        <v>282.54000000000002</v>
      </c>
      <c r="H131">
        <f>data_fy13_base!I124</f>
        <v>517.16999999999996</v>
      </c>
      <c r="I131">
        <f>data_fy13_base!J124</f>
        <v>58.57</v>
      </c>
      <c r="J131">
        <f>data_fy13_base!K124</f>
        <v>63.8</v>
      </c>
      <c r="K131">
        <f>data_fy13_base!L124</f>
        <v>27.07</v>
      </c>
      <c r="L131">
        <f>data_fy13_base!M124</f>
        <v>3.16</v>
      </c>
      <c r="M131">
        <f>data_fy13_base!N124</f>
        <v>318.3</v>
      </c>
      <c r="N131">
        <f>data_fy13_base!O124</f>
        <v>615.13</v>
      </c>
      <c r="O131">
        <f>data_fy13_base!P124</f>
        <v>73.069999999999993</v>
      </c>
      <c r="P131">
        <f>data_fy13_base!Q124</f>
        <v>72.760000000000005</v>
      </c>
      <c r="Q131">
        <f>data_fy13_base!W124</f>
        <v>34.51</v>
      </c>
      <c r="R131">
        <f>data_fy13_base!Y124</f>
        <v>3.96</v>
      </c>
      <c r="S131">
        <f>data_fy13_base!S124</f>
        <v>195796</v>
      </c>
      <c r="T131">
        <f>data_fy13_base!T124</f>
        <v>23258</v>
      </c>
      <c r="U131">
        <f>data_fy13_base!U124</f>
        <v>23160</v>
      </c>
      <c r="V131">
        <f>data_fy13_base!V124</f>
        <v>11969</v>
      </c>
      <c r="W131">
        <f>data_fy13_base!X124</f>
        <v>1373</v>
      </c>
      <c r="Y131">
        <f>data_fy13_base!E124</f>
        <v>318.3</v>
      </c>
      <c r="Z131">
        <f t="shared" si="30"/>
        <v>202381.51</v>
      </c>
      <c r="AA131">
        <f t="shared" si="31"/>
        <v>0</v>
      </c>
      <c r="AB131">
        <f t="shared" si="32"/>
        <v>202381.51</v>
      </c>
      <c r="AC131">
        <f t="shared" si="33"/>
        <v>24003</v>
      </c>
      <c r="AD131">
        <f t="shared" si="34"/>
        <v>0</v>
      </c>
      <c r="AE131">
        <f t="shared" si="35"/>
        <v>24003</v>
      </c>
      <c r="AF131">
        <f t="shared" si="36"/>
        <v>23971.17</v>
      </c>
      <c r="AG131">
        <f t="shared" si="37"/>
        <v>0</v>
      </c>
      <c r="AH131">
        <f t="shared" si="38"/>
        <v>23971.17</v>
      </c>
      <c r="AI131">
        <f>data_fy13_base!Z124</f>
        <v>352.83</v>
      </c>
      <c r="AJ131">
        <f t="shared" si="39"/>
        <v>12557.22</v>
      </c>
      <c r="AK131">
        <f t="shared" si="40"/>
        <v>0</v>
      </c>
      <c r="AL131">
        <f t="shared" si="41"/>
        <v>12557.22</v>
      </c>
      <c r="AM131">
        <f t="shared" si="42"/>
        <v>1443.07</v>
      </c>
      <c r="AN131">
        <f t="shared" si="43"/>
        <v>0</v>
      </c>
      <c r="AO131">
        <f t="shared" si="44"/>
        <v>1443.07</v>
      </c>
      <c r="AQ131">
        <f t="shared" si="45"/>
        <v>197797.17</v>
      </c>
      <c r="AR131">
        <f t="shared" si="46"/>
        <v>4584.3399999999965</v>
      </c>
      <c r="AS131">
        <f t="shared" si="47"/>
        <v>202381.51</v>
      </c>
      <c r="AT131">
        <f t="shared" si="59"/>
        <v>23425.84</v>
      </c>
      <c r="AU131">
        <f t="shared" si="48"/>
        <v>577.15999999999985</v>
      </c>
      <c r="AV131">
        <f t="shared" si="49"/>
        <v>24003</v>
      </c>
      <c r="AW131">
        <f t="shared" si="50"/>
        <v>23458.94</v>
      </c>
      <c r="AX131">
        <f t="shared" si="51"/>
        <v>512.22999999999956</v>
      </c>
      <c r="AY131">
        <f t="shared" si="52"/>
        <v>23971.17</v>
      </c>
      <c r="AZ131">
        <f>data_fy13_base!AA124</f>
        <v>335.79</v>
      </c>
      <c r="BA131">
        <f t="shared" si="53"/>
        <v>12330.21</v>
      </c>
      <c r="BB131">
        <f t="shared" si="54"/>
        <v>227.01000000000022</v>
      </c>
      <c r="BC131">
        <f t="shared" si="55"/>
        <v>12557.22</v>
      </c>
      <c r="BD131">
        <f t="shared" si="56"/>
        <v>1417.03</v>
      </c>
      <c r="BE131">
        <f t="shared" si="57"/>
        <v>26.039999999999964</v>
      </c>
      <c r="BF131">
        <f t="shared" si="58"/>
        <v>1443.07</v>
      </c>
    </row>
    <row r="132" spans="1:58" x14ac:dyDescent="0.2">
      <c r="A132">
        <f>data_fy13_base!A125</f>
        <v>2376</v>
      </c>
      <c r="B132" t="str">
        <f>data_fy13_base!B125</f>
        <v>Galva-Holstein</v>
      </c>
      <c r="C132">
        <f>data_fy13_base!C125</f>
        <v>2376</v>
      </c>
      <c r="D132">
        <f>data_fy13_base!D125</f>
        <v>12</v>
      </c>
      <c r="E132">
        <f>data_fy13_base!F125</f>
        <v>421.62</v>
      </c>
      <c r="F132">
        <f>data_fy13_base!G125</f>
        <v>417.2</v>
      </c>
      <c r="G132">
        <f>data_fy13_base!H125</f>
        <v>408.98</v>
      </c>
      <c r="H132">
        <f>data_fy13_base!I125</f>
        <v>517.16999999999996</v>
      </c>
      <c r="I132">
        <f>data_fy13_base!J125</f>
        <v>58.57</v>
      </c>
      <c r="J132">
        <f>data_fy13_base!K125</f>
        <v>63.8</v>
      </c>
      <c r="K132">
        <f>data_fy13_base!L125</f>
        <v>27.07</v>
      </c>
      <c r="L132">
        <f>data_fy13_base!M125</f>
        <v>3.16</v>
      </c>
      <c r="M132">
        <f>data_fy13_base!N125</f>
        <v>433</v>
      </c>
      <c r="N132">
        <f>data_fy13_base!O125</f>
        <v>565.04999999999995</v>
      </c>
      <c r="O132">
        <f>data_fy13_base!P125</f>
        <v>58.14</v>
      </c>
      <c r="P132">
        <f>data_fy13_base!Q125</f>
        <v>60.37</v>
      </c>
      <c r="Q132">
        <f>data_fy13_base!W125</f>
        <v>27.12</v>
      </c>
      <c r="R132">
        <f>data_fy13_base!Y125</f>
        <v>3.25</v>
      </c>
      <c r="S132">
        <f>data_fy13_base!S125</f>
        <v>244667</v>
      </c>
      <c r="T132">
        <f>data_fy13_base!T125</f>
        <v>25175</v>
      </c>
      <c r="U132">
        <f>data_fy13_base!U125</f>
        <v>26140</v>
      </c>
      <c r="V132">
        <f>data_fy13_base!V125</f>
        <v>12794</v>
      </c>
      <c r="W132">
        <f>data_fy13_base!X125</f>
        <v>1533</v>
      </c>
      <c r="Y132">
        <f>data_fy13_base!E125</f>
        <v>444</v>
      </c>
      <c r="Z132">
        <f t="shared" si="30"/>
        <v>260068.56</v>
      </c>
      <c r="AA132">
        <f t="shared" si="31"/>
        <v>0</v>
      </c>
      <c r="AB132">
        <f t="shared" si="32"/>
        <v>260068.56</v>
      </c>
      <c r="AC132">
        <f t="shared" si="33"/>
        <v>26853.119999999999</v>
      </c>
      <c r="AD132">
        <f t="shared" si="34"/>
        <v>0</v>
      </c>
      <c r="AE132">
        <f t="shared" si="35"/>
        <v>26853.119999999999</v>
      </c>
      <c r="AF132">
        <f t="shared" si="36"/>
        <v>27936.48</v>
      </c>
      <c r="AG132">
        <f t="shared" si="37"/>
        <v>0</v>
      </c>
      <c r="AH132">
        <f t="shared" si="38"/>
        <v>27936.48</v>
      </c>
      <c r="AI132">
        <f>data_fy13_base!Z125</f>
        <v>470.16</v>
      </c>
      <c r="AJ132">
        <f t="shared" si="39"/>
        <v>13258.51</v>
      </c>
      <c r="AK132">
        <f t="shared" si="40"/>
        <v>0</v>
      </c>
      <c r="AL132">
        <f t="shared" si="41"/>
        <v>13258.51</v>
      </c>
      <c r="AM132">
        <f t="shared" si="42"/>
        <v>1589.14</v>
      </c>
      <c r="AN132">
        <f t="shared" si="43"/>
        <v>0</v>
      </c>
      <c r="AO132">
        <f t="shared" si="44"/>
        <v>1589.14</v>
      </c>
      <c r="AQ132">
        <f t="shared" si="45"/>
        <v>256028.75</v>
      </c>
      <c r="AR132">
        <f t="shared" si="46"/>
        <v>4039.8099999999977</v>
      </c>
      <c r="AS132">
        <f t="shared" si="47"/>
        <v>260068.56</v>
      </c>
      <c r="AT132">
        <f t="shared" si="59"/>
        <v>26528.33</v>
      </c>
      <c r="AU132">
        <f t="shared" si="48"/>
        <v>324.78999999999724</v>
      </c>
      <c r="AV132">
        <f t="shared" si="49"/>
        <v>26853.119999999999</v>
      </c>
      <c r="AW132">
        <f t="shared" si="50"/>
        <v>27645.62</v>
      </c>
      <c r="AX132">
        <f t="shared" si="51"/>
        <v>290.86000000000058</v>
      </c>
      <c r="AY132">
        <f t="shared" si="52"/>
        <v>27936.48</v>
      </c>
      <c r="AZ132">
        <f>data_fy13_base!AA125</f>
        <v>448.04</v>
      </c>
      <c r="BA132">
        <f t="shared" si="53"/>
        <v>13141.01</v>
      </c>
      <c r="BB132">
        <f t="shared" si="54"/>
        <v>117.5</v>
      </c>
      <c r="BC132">
        <f t="shared" si="55"/>
        <v>13258.51</v>
      </c>
      <c r="BD132">
        <f t="shared" si="56"/>
        <v>1572.62</v>
      </c>
      <c r="BE132">
        <f t="shared" si="57"/>
        <v>16.520000000000209</v>
      </c>
      <c r="BF132">
        <f t="shared" si="58"/>
        <v>1589.14</v>
      </c>
    </row>
    <row r="133" spans="1:58" x14ac:dyDescent="0.2">
      <c r="A133">
        <f>data_fy13_base!A126</f>
        <v>2403</v>
      </c>
      <c r="B133" t="str">
        <f>data_fy13_base!B126</f>
        <v>Garner-Hayfield</v>
      </c>
      <c r="C133">
        <f>data_fy13_base!C126</f>
        <v>2403</v>
      </c>
      <c r="D133">
        <f>data_fy13_base!D126</f>
        <v>7</v>
      </c>
      <c r="E133">
        <f>data_fy13_base!F126</f>
        <v>789.38</v>
      </c>
      <c r="F133">
        <f>data_fy13_base!G126</f>
        <v>780.45</v>
      </c>
      <c r="G133">
        <f>data_fy13_base!H126</f>
        <v>778.06</v>
      </c>
      <c r="H133">
        <f>data_fy13_base!I126</f>
        <v>517.16999999999996</v>
      </c>
      <c r="I133">
        <f>data_fy13_base!J126</f>
        <v>58.57</v>
      </c>
      <c r="J133">
        <f>data_fy13_base!K126</f>
        <v>63.8</v>
      </c>
      <c r="K133">
        <f>data_fy13_base!L126</f>
        <v>27.07</v>
      </c>
      <c r="L133">
        <f>data_fy13_base!M126</f>
        <v>3.16</v>
      </c>
      <c r="M133">
        <f>data_fy13_base!N126</f>
        <v>774.3</v>
      </c>
      <c r="N133">
        <f>data_fy13_base!O126</f>
        <v>544.57000000000005</v>
      </c>
      <c r="O133">
        <f>data_fy13_base!P126</f>
        <v>60.21</v>
      </c>
      <c r="P133">
        <f>data_fy13_base!Q126</f>
        <v>64.47</v>
      </c>
      <c r="Q133">
        <f>data_fy13_base!W126</f>
        <v>34.51</v>
      </c>
      <c r="R133">
        <f>data_fy13_base!Y126</f>
        <v>3.96</v>
      </c>
      <c r="S133">
        <f>data_fy13_base!S126</f>
        <v>421661</v>
      </c>
      <c r="T133">
        <f>data_fy13_base!T126</f>
        <v>46621</v>
      </c>
      <c r="U133">
        <f>data_fy13_base!U126</f>
        <v>49919</v>
      </c>
      <c r="V133">
        <f>data_fy13_base!V126</f>
        <v>29748</v>
      </c>
      <c r="W133">
        <f>data_fy13_base!X126</f>
        <v>3414</v>
      </c>
      <c r="Y133">
        <f>data_fy13_base!E126</f>
        <v>785</v>
      </c>
      <c r="Z133">
        <f t="shared" si="30"/>
        <v>443729.1</v>
      </c>
      <c r="AA133">
        <f t="shared" si="31"/>
        <v>0</v>
      </c>
      <c r="AB133">
        <f t="shared" si="32"/>
        <v>443729.1</v>
      </c>
      <c r="AC133">
        <f t="shared" si="33"/>
        <v>49101.75</v>
      </c>
      <c r="AD133">
        <f t="shared" si="34"/>
        <v>0</v>
      </c>
      <c r="AE133">
        <f t="shared" si="35"/>
        <v>49101.75</v>
      </c>
      <c r="AF133">
        <f t="shared" si="36"/>
        <v>52610.7</v>
      </c>
      <c r="AG133">
        <f t="shared" si="37"/>
        <v>0</v>
      </c>
      <c r="AH133">
        <f t="shared" si="38"/>
        <v>52610.7</v>
      </c>
      <c r="AI133">
        <f>data_fy13_base!Z126</f>
        <v>885.97</v>
      </c>
      <c r="AJ133">
        <f t="shared" si="39"/>
        <v>31531.67</v>
      </c>
      <c r="AK133">
        <f t="shared" si="40"/>
        <v>0</v>
      </c>
      <c r="AL133">
        <f t="shared" si="41"/>
        <v>31531.67</v>
      </c>
      <c r="AM133">
        <f t="shared" si="42"/>
        <v>3623.62</v>
      </c>
      <c r="AN133">
        <f t="shared" si="43"/>
        <v>0</v>
      </c>
      <c r="AO133">
        <f t="shared" si="44"/>
        <v>3623.62</v>
      </c>
      <c r="AQ133">
        <f t="shared" si="45"/>
        <v>463184.5</v>
      </c>
      <c r="AR133">
        <f t="shared" si="46"/>
        <v>0</v>
      </c>
      <c r="AS133">
        <f t="shared" si="47"/>
        <v>463184.5</v>
      </c>
      <c r="AT133">
        <f t="shared" si="59"/>
        <v>51301.81</v>
      </c>
      <c r="AU133">
        <f t="shared" si="48"/>
        <v>0</v>
      </c>
      <c r="AV133">
        <f t="shared" si="49"/>
        <v>51301.81</v>
      </c>
      <c r="AW133">
        <f t="shared" si="50"/>
        <v>54996.1</v>
      </c>
      <c r="AX133">
        <f t="shared" si="51"/>
        <v>0</v>
      </c>
      <c r="AY133">
        <f t="shared" si="52"/>
        <v>54996.1</v>
      </c>
      <c r="AZ133">
        <f>data_fy13_base!AA126</f>
        <v>891.36</v>
      </c>
      <c r="BA133">
        <f t="shared" si="53"/>
        <v>32730.74</v>
      </c>
      <c r="BB133">
        <f t="shared" si="54"/>
        <v>0</v>
      </c>
      <c r="BC133">
        <f t="shared" si="55"/>
        <v>32730.74</v>
      </c>
      <c r="BD133">
        <f t="shared" si="56"/>
        <v>3761.54</v>
      </c>
      <c r="BE133">
        <f t="shared" si="57"/>
        <v>0</v>
      </c>
      <c r="BF133">
        <f t="shared" si="58"/>
        <v>3761.54</v>
      </c>
    </row>
    <row r="134" spans="1:58" x14ac:dyDescent="0.2">
      <c r="A134">
        <f>data_fy13_base!A127</f>
        <v>2457</v>
      </c>
      <c r="B134" t="str">
        <f>data_fy13_base!B127</f>
        <v>George-Little Rock</v>
      </c>
      <c r="C134">
        <f>data_fy13_base!C127</f>
        <v>2457</v>
      </c>
      <c r="D134">
        <f>data_fy13_base!D127</f>
        <v>12</v>
      </c>
      <c r="E134">
        <f>data_fy13_base!F127</f>
        <v>461.58</v>
      </c>
      <c r="F134">
        <f>data_fy13_base!G127</f>
        <v>458.73</v>
      </c>
      <c r="G134">
        <f>data_fy13_base!H127</f>
        <v>456.87</v>
      </c>
      <c r="H134">
        <f>data_fy13_base!I127</f>
        <v>517.16999999999996</v>
      </c>
      <c r="I134">
        <f>data_fy13_base!J127</f>
        <v>58.57</v>
      </c>
      <c r="J134">
        <f>data_fy13_base!K127</f>
        <v>63.8</v>
      </c>
      <c r="K134">
        <f>data_fy13_base!L127</f>
        <v>27.07</v>
      </c>
      <c r="L134">
        <f>data_fy13_base!M127</f>
        <v>3.16</v>
      </c>
      <c r="M134">
        <f>data_fy13_base!N127</f>
        <v>470</v>
      </c>
      <c r="N134">
        <f>data_fy13_base!O127</f>
        <v>541.70000000000005</v>
      </c>
      <c r="O134">
        <f>data_fy13_base!P127</f>
        <v>60.09</v>
      </c>
      <c r="P134">
        <f>data_fy13_base!Q127</f>
        <v>60.69</v>
      </c>
      <c r="Q134">
        <f>data_fy13_base!W127</f>
        <v>27.12</v>
      </c>
      <c r="R134">
        <f>data_fy13_base!Y127</f>
        <v>3.25</v>
      </c>
      <c r="S134">
        <f>data_fy13_base!S127</f>
        <v>254599</v>
      </c>
      <c r="T134">
        <f>data_fy13_base!T127</f>
        <v>28242</v>
      </c>
      <c r="U134">
        <f>data_fy13_base!U127</f>
        <v>28524</v>
      </c>
      <c r="V134">
        <f>data_fy13_base!V127</f>
        <v>14228</v>
      </c>
      <c r="W134">
        <f>data_fy13_base!X127</f>
        <v>1705</v>
      </c>
      <c r="Y134">
        <f>data_fy13_base!E127</f>
        <v>456</v>
      </c>
      <c r="Z134">
        <f t="shared" si="30"/>
        <v>256449.84</v>
      </c>
      <c r="AA134">
        <f t="shared" si="31"/>
        <v>0</v>
      </c>
      <c r="AB134">
        <f t="shared" si="32"/>
        <v>256449.84</v>
      </c>
      <c r="AC134">
        <f t="shared" si="33"/>
        <v>28468.080000000002</v>
      </c>
      <c r="AD134">
        <f t="shared" si="34"/>
        <v>0</v>
      </c>
      <c r="AE134">
        <f t="shared" si="35"/>
        <v>28468.080000000002</v>
      </c>
      <c r="AF134">
        <f t="shared" si="36"/>
        <v>28837.439999999999</v>
      </c>
      <c r="AG134">
        <f t="shared" si="37"/>
        <v>0</v>
      </c>
      <c r="AH134">
        <f t="shared" si="38"/>
        <v>28837.439999999999</v>
      </c>
      <c r="AI134">
        <f>data_fy13_base!Z127</f>
        <v>501.73</v>
      </c>
      <c r="AJ134">
        <f t="shared" si="39"/>
        <v>14148.79</v>
      </c>
      <c r="AK134">
        <f t="shared" si="40"/>
        <v>79.209999999999127</v>
      </c>
      <c r="AL134">
        <f t="shared" si="41"/>
        <v>14228</v>
      </c>
      <c r="AM134">
        <f t="shared" si="42"/>
        <v>1695.85</v>
      </c>
      <c r="AN134">
        <f t="shared" si="43"/>
        <v>9.1500000000000909</v>
      </c>
      <c r="AO134">
        <f t="shared" si="44"/>
        <v>1705</v>
      </c>
      <c r="AQ134">
        <f t="shared" si="45"/>
        <v>269516.56</v>
      </c>
      <c r="AR134">
        <f t="shared" si="46"/>
        <v>0</v>
      </c>
      <c r="AS134">
        <f t="shared" si="47"/>
        <v>269516.56</v>
      </c>
      <c r="AT134">
        <f t="shared" si="59"/>
        <v>29942.69</v>
      </c>
      <c r="AU134">
        <f t="shared" si="48"/>
        <v>0</v>
      </c>
      <c r="AV134">
        <f t="shared" si="49"/>
        <v>29942.69</v>
      </c>
      <c r="AW134">
        <f t="shared" si="50"/>
        <v>30413.51</v>
      </c>
      <c r="AX134">
        <f t="shared" si="51"/>
        <v>0</v>
      </c>
      <c r="AY134">
        <f t="shared" si="52"/>
        <v>30413.51</v>
      </c>
      <c r="AZ134">
        <f>data_fy13_base!AA127</f>
        <v>507.77</v>
      </c>
      <c r="BA134">
        <f t="shared" si="53"/>
        <v>14892.89</v>
      </c>
      <c r="BB134">
        <f t="shared" si="54"/>
        <v>0</v>
      </c>
      <c r="BC134">
        <f t="shared" si="55"/>
        <v>14892.89</v>
      </c>
      <c r="BD134">
        <f t="shared" si="56"/>
        <v>1782.27</v>
      </c>
      <c r="BE134">
        <f t="shared" si="57"/>
        <v>0</v>
      </c>
      <c r="BF134">
        <f t="shared" si="58"/>
        <v>1782.27</v>
      </c>
    </row>
    <row r="135" spans="1:58" x14ac:dyDescent="0.2">
      <c r="A135">
        <f>data_fy13_base!A128</f>
        <v>2466</v>
      </c>
      <c r="B135" t="str">
        <f>data_fy13_base!B128</f>
        <v>Gilbert</v>
      </c>
      <c r="C135">
        <f>data_fy13_base!C128</f>
        <v>2466</v>
      </c>
      <c r="D135">
        <f>data_fy13_base!D128</f>
        <v>11</v>
      </c>
      <c r="E135">
        <f>data_fy13_base!F128</f>
        <v>1371.31</v>
      </c>
      <c r="F135">
        <f>data_fy13_base!G128</f>
        <v>1431.17</v>
      </c>
      <c r="G135">
        <f>data_fy13_base!H128</f>
        <v>1463.12</v>
      </c>
      <c r="H135">
        <f>data_fy13_base!I128</f>
        <v>517.16999999999996</v>
      </c>
      <c r="I135">
        <f>data_fy13_base!J128</f>
        <v>58.57</v>
      </c>
      <c r="J135">
        <f>data_fy13_base!K128</f>
        <v>63.8</v>
      </c>
      <c r="K135">
        <f>data_fy13_base!L128</f>
        <v>27.07</v>
      </c>
      <c r="L135">
        <f>data_fy13_base!M128</f>
        <v>3.16</v>
      </c>
      <c r="M135">
        <f>data_fy13_base!N128</f>
        <v>1264.5999999999999</v>
      </c>
      <c r="N135">
        <f>data_fy13_base!O128</f>
        <v>486.35</v>
      </c>
      <c r="O135">
        <f>data_fy13_base!P128</f>
        <v>53.76</v>
      </c>
      <c r="P135">
        <f>data_fy13_base!Q128</f>
        <v>45.24</v>
      </c>
      <c r="Q135">
        <f>data_fy13_base!W128</f>
        <v>20.56</v>
      </c>
      <c r="R135">
        <f>data_fy13_base!Y128</f>
        <v>2.64</v>
      </c>
      <c r="S135">
        <f>data_fy13_base!S128</f>
        <v>615038</v>
      </c>
      <c r="T135">
        <f>data_fy13_base!T128</f>
        <v>67985</v>
      </c>
      <c r="U135">
        <f>data_fy13_base!U128</f>
        <v>57211</v>
      </c>
      <c r="V135">
        <f>data_fy13_base!V128</f>
        <v>27568</v>
      </c>
      <c r="W135">
        <f>data_fy13_base!X128</f>
        <v>3540</v>
      </c>
      <c r="Y135">
        <f>data_fy13_base!E128</f>
        <v>1296.3</v>
      </c>
      <c r="Z135">
        <f t="shared" si="30"/>
        <v>657275.94999999995</v>
      </c>
      <c r="AA135">
        <f t="shared" si="31"/>
        <v>0</v>
      </c>
      <c r="AB135">
        <f t="shared" si="32"/>
        <v>657275.94999999995</v>
      </c>
      <c r="AC135">
        <f t="shared" si="33"/>
        <v>72722.429999999993</v>
      </c>
      <c r="AD135">
        <f t="shared" si="34"/>
        <v>0</v>
      </c>
      <c r="AE135">
        <f t="shared" si="35"/>
        <v>72722.429999999993</v>
      </c>
      <c r="AF135">
        <f t="shared" si="36"/>
        <v>61950.18</v>
      </c>
      <c r="AG135">
        <f t="shared" si="37"/>
        <v>0</v>
      </c>
      <c r="AH135">
        <f t="shared" si="38"/>
        <v>61950.18</v>
      </c>
      <c r="AI135">
        <f>data_fy13_base!Z128</f>
        <v>1375.81</v>
      </c>
      <c r="AJ135">
        <f t="shared" si="39"/>
        <v>29772.53</v>
      </c>
      <c r="AK135">
        <f t="shared" si="40"/>
        <v>0</v>
      </c>
      <c r="AL135">
        <f t="shared" si="41"/>
        <v>29772.53</v>
      </c>
      <c r="AM135">
        <f t="shared" si="42"/>
        <v>3810.99</v>
      </c>
      <c r="AN135">
        <f t="shared" si="43"/>
        <v>0</v>
      </c>
      <c r="AO135">
        <f t="shared" si="44"/>
        <v>3810.99</v>
      </c>
      <c r="AQ135">
        <f t="shared" si="45"/>
        <v>724805.9</v>
      </c>
      <c r="AR135">
        <f t="shared" si="46"/>
        <v>0</v>
      </c>
      <c r="AS135">
        <f t="shared" si="47"/>
        <v>724805.9</v>
      </c>
      <c r="AT135">
        <f t="shared" si="59"/>
        <v>80276.490000000005</v>
      </c>
      <c r="AU135">
        <f t="shared" si="48"/>
        <v>0</v>
      </c>
      <c r="AV135">
        <f t="shared" si="49"/>
        <v>80276.490000000005</v>
      </c>
      <c r="AW135">
        <f t="shared" si="50"/>
        <v>69168.88</v>
      </c>
      <c r="AX135">
        <f t="shared" si="51"/>
        <v>0</v>
      </c>
      <c r="AY135">
        <f t="shared" si="52"/>
        <v>69168.88</v>
      </c>
      <c r="AZ135">
        <f>data_fy13_base!AA128</f>
        <v>1451.62</v>
      </c>
      <c r="BA135">
        <f t="shared" si="53"/>
        <v>33053.39</v>
      </c>
      <c r="BB135">
        <f t="shared" si="54"/>
        <v>0</v>
      </c>
      <c r="BC135">
        <f t="shared" si="55"/>
        <v>33053.39</v>
      </c>
      <c r="BD135">
        <f t="shared" si="56"/>
        <v>4209.7</v>
      </c>
      <c r="BE135">
        <f t="shared" si="57"/>
        <v>0</v>
      </c>
      <c r="BF135">
        <f t="shared" si="58"/>
        <v>4209.7</v>
      </c>
    </row>
    <row r="136" spans="1:58" x14ac:dyDescent="0.2">
      <c r="A136">
        <f>data_fy13_base!A129</f>
        <v>2493</v>
      </c>
      <c r="B136" t="str">
        <f>data_fy13_base!B129</f>
        <v>Gilmore City-Bradgate</v>
      </c>
      <c r="C136">
        <f>data_fy13_base!C129</f>
        <v>2493</v>
      </c>
      <c r="D136">
        <f>data_fy13_base!D129</f>
        <v>5</v>
      </c>
      <c r="E136">
        <f>data_fy13_base!F129</f>
        <v>130.29</v>
      </c>
      <c r="F136">
        <f>data_fy13_base!G129</f>
        <v>132.1</v>
      </c>
      <c r="G136">
        <f>data_fy13_base!H129</f>
        <v>132.75</v>
      </c>
      <c r="H136">
        <f>data_fy13_base!I129</f>
        <v>517.16999999999996</v>
      </c>
      <c r="I136">
        <f>data_fy13_base!J129</f>
        <v>58.57</v>
      </c>
      <c r="J136">
        <f>data_fy13_base!K129</f>
        <v>63.8</v>
      </c>
      <c r="K136">
        <f>data_fy13_base!L129</f>
        <v>27.07</v>
      </c>
      <c r="L136">
        <f>data_fy13_base!M129</f>
        <v>3.16</v>
      </c>
      <c r="M136">
        <f>data_fy13_base!N129</f>
        <v>131</v>
      </c>
      <c r="N136">
        <f>data_fy13_base!O129</f>
        <v>591.66999999999996</v>
      </c>
      <c r="O136">
        <f>data_fy13_base!P129</f>
        <v>70.16</v>
      </c>
      <c r="P136">
        <f>data_fy13_base!Q129</f>
        <v>45.18</v>
      </c>
      <c r="Q136">
        <f>data_fy13_base!W129</f>
        <v>29.24</v>
      </c>
      <c r="R136">
        <f>data_fy13_base!Y129</f>
        <v>3.49</v>
      </c>
      <c r="S136">
        <f>data_fy13_base!S129</f>
        <v>77509</v>
      </c>
      <c r="T136">
        <f>data_fy13_base!T129</f>
        <v>9191</v>
      </c>
      <c r="U136">
        <f>data_fy13_base!U129</f>
        <v>5919</v>
      </c>
      <c r="V136">
        <f>data_fy13_base!V129</f>
        <v>4137</v>
      </c>
      <c r="W136">
        <f>data_fy13_base!X129</f>
        <v>494</v>
      </c>
      <c r="Y136">
        <f>data_fy13_base!E129</f>
        <v>129</v>
      </c>
      <c r="Z136">
        <f t="shared" si="30"/>
        <v>78994.44</v>
      </c>
      <c r="AA136">
        <f t="shared" si="31"/>
        <v>0</v>
      </c>
      <c r="AB136">
        <f t="shared" si="32"/>
        <v>78994.44</v>
      </c>
      <c r="AC136">
        <f t="shared" si="33"/>
        <v>9352.5</v>
      </c>
      <c r="AD136">
        <f t="shared" si="34"/>
        <v>0</v>
      </c>
      <c r="AE136">
        <f t="shared" si="35"/>
        <v>9352.5</v>
      </c>
      <c r="AF136">
        <f t="shared" si="36"/>
        <v>6157.17</v>
      </c>
      <c r="AG136">
        <f t="shared" si="37"/>
        <v>0</v>
      </c>
      <c r="AH136">
        <f t="shared" si="38"/>
        <v>6157.17</v>
      </c>
      <c r="AI136">
        <f>data_fy13_base!Z129</f>
        <v>142.72999999999999</v>
      </c>
      <c r="AJ136">
        <f t="shared" si="39"/>
        <v>4327.57</v>
      </c>
      <c r="AK136">
        <f t="shared" si="40"/>
        <v>0</v>
      </c>
      <c r="AL136">
        <f t="shared" si="41"/>
        <v>4327.57</v>
      </c>
      <c r="AM136">
        <f t="shared" si="42"/>
        <v>516.67999999999995</v>
      </c>
      <c r="AN136">
        <f t="shared" si="43"/>
        <v>0</v>
      </c>
      <c r="AO136">
        <f t="shared" si="44"/>
        <v>516.67999999999995</v>
      </c>
      <c r="AQ136">
        <f t="shared" si="45"/>
        <v>82586.92</v>
      </c>
      <c r="AR136">
        <f t="shared" si="46"/>
        <v>0</v>
      </c>
      <c r="AS136">
        <f t="shared" si="47"/>
        <v>82586.92</v>
      </c>
      <c r="AT136">
        <f t="shared" si="59"/>
        <v>9763.93</v>
      </c>
      <c r="AU136">
        <f t="shared" si="48"/>
        <v>0</v>
      </c>
      <c r="AV136">
        <f t="shared" si="49"/>
        <v>9763.93</v>
      </c>
      <c r="AW136">
        <f t="shared" si="50"/>
        <v>6564.01</v>
      </c>
      <c r="AX136">
        <f t="shared" si="51"/>
        <v>0</v>
      </c>
      <c r="AY136">
        <f t="shared" si="52"/>
        <v>6564.01</v>
      </c>
      <c r="AZ136">
        <f>data_fy13_base!AA129</f>
        <v>144.15</v>
      </c>
      <c r="BA136">
        <f t="shared" si="53"/>
        <v>4533.5200000000004</v>
      </c>
      <c r="BB136">
        <f t="shared" si="54"/>
        <v>0</v>
      </c>
      <c r="BC136">
        <f t="shared" si="55"/>
        <v>4533.5200000000004</v>
      </c>
      <c r="BD136">
        <f t="shared" si="56"/>
        <v>540.55999999999995</v>
      </c>
      <c r="BE136">
        <f t="shared" si="57"/>
        <v>0</v>
      </c>
      <c r="BF136">
        <f t="shared" si="58"/>
        <v>540.55999999999995</v>
      </c>
    </row>
    <row r="137" spans="1:58" x14ac:dyDescent="0.2">
      <c r="A137">
        <f>data_fy13_base!A130</f>
        <v>2502</v>
      </c>
      <c r="B137" t="str">
        <f>data_fy13_base!B130</f>
        <v>Gladbrook-Reinbeck</v>
      </c>
      <c r="C137">
        <f>data_fy13_base!C130</f>
        <v>2502</v>
      </c>
      <c r="D137">
        <f>data_fy13_base!D130</f>
        <v>7</v>
      </c>
      <c r="E137">
        <f>data_fy13_base!F130</f>
        <v>562.94000000000005</v>
      </c>
      <c r="F137">
        <f>data_fy13_base!G130</f>
        <v>561.48</v>
      </c>
      <c r="G137">
        <f>data_fy13_base!H130</f>
        <v>559.97</v>
      </c>
      <c r="H137">
        <f>data_fy13_base!I130</f>
        <v>517.16999999999996</v>
      </c>
      <c r="I137">
        <f>data_fy13_base!J130</f>
        <v>58.57</v>
      </c>
      <c r="J137">
        <f>data_fy13_base!K130</f>
        <v>63.8</v>
      </c>
      <c r="K137">
        <f>data_fy13_base!L130</f>
        <v>27.07</v>
      </c>
      <c r="L137">
        <f>data_fy13_base!M130</f>
        <v>3.16</v>
      </c>
      <c r="M137">
        <f>data_fy13_base!N130</f>
        <v>627.70000000000005</v>
      </c>
      <c r="N137">
        <f>data_fy13_base!O130</f>
        <v>566.83000000000004</v>
      </c>
      <c r="O137">
        <f>data_fy13_base!P130</f>
        <v>57.76</v>
      </c>
      <c r="P137">
        <f>data_fy13_base!Q130</f>
        <v>47.63</v>
      </c>
      <c r="Q137">
        <f>data_fy13_base!W130</f>
        <v>34.51</v>
      </c>
      <c r="R137">
        <f>data_fy13_base!Y130</f>
        <v>3.96</v>
      </c>
      <c r="S137">
        <f>data_fy13_base!S130</f>
        <v>355799</v>
      </c>
      <c r="T137">
        <f>data_fy13_base!T130</f>
        <v>36256</v>
      </c>
      <c r="U137">
        <f>data_fy13_base!U130</f>
        <v>29897</v>
      </c>
      <c r="V137">
        <f>data_fy13_base!V130</f>
        <v>24634</v>
      </c>
      <c r="W137">
        <f>data_fy13_base!X130</f>
        <v>2827</v>
      </c>
      <c r="Y137">
        <f>data_fy13_base!E130</f>
        <v>610.79999999999995</v>
      </c>
      <c r="Z137">
        <f t="shared" si="30"/>
        <v>358857.22</v>
      </c>
      <c r="AA137">
        <f t="shared" si="31"/>
        <v>0</v>
      </c>
      <c r="AB137">
        <f t="shared" si="32"/>
        <v>358857.22</v>
      </c>
      <c r="AC137">
        <f t="shared" si="33"/>
        <v>36709.08</v>
      </c>
      <c r="AD137">
        <f t="shared" si="34"/>
        <v>0</v>
      </c>
      <c r="AE137">
        <f t="shared" si="35"/>
        <v>36709.08</v>
      </c>
      <c r="AF137">
        <f t="shared" si="36"/>
        <v>30649.94</v>
      </c>
      <c r="AG137">
        <f t="shared" si="37"/>
        <v>0</v>
      </c>
      <c r="AH137">
        <f t="shared" si="38"/>
        <v>30649.94</v>
      </c>
      <c r="AI137">
        <f>data_fy13_base!Z130</f>
        <v>694.33</v>
      </c>
      <c r="AJ137">
        <f t="shared" si="39"/>
        <v>24711.200000000001</v>
      </c>
      <c r="AK137">
        <f t="shared" si="40"/>
        <v>0</v>
      </c>
      <c r="AL137">
        <f t="shared" si="41"/>
        <v>24711.200000000001</v>
      </c>
      <c r="AM137">
        <f t="shared" si="42"/>
        <v>2839.81</v>
      </c>
      <c r="AN137">
        <f t="shared" si="43"/>
        <v>0</v>
      </c>
      <c r="AO137">
        <f t="shared" si="44"/>
        <v>2839.81</v>
      </c>
      <c r="AQ137">
        <f t="shared" si="45"/>
        <v>342847.35</v>
      </c>
      <c r="AR137">
        <f t="shared" si="46"/>
        <v>16009.869999999995</v>
      </c>
      <c r="AS137">
        <f t="shared" si="47"/>
        <v>358857.22</v>
      </c>
      <c r="AT137">
        <f t="shared" si="59"/>
        <v>35206.269999999997</v>
      </c>
      <c r="AU137">
        <f t="shared" si="48"/>
        <v>1502.8100000000049</v>
      </c>
      <c r="AV137">
        <f t="shared" si="49"/>
        <v>36709.08</v>
      </c>
      <c r="AW137">
        <f t="shared" si="50"/>
        <v>29740.12</v>
      </c>
      <c r="AX137">
        <f t="shared" si="51"/>
        <v>909.81999999999971</v>
      </c>
      <c r="AY137">
        <f t="shared" si="52"/>
        <v>30649.94</v>
      </c>
      <c r="AZ137">
        <f>data_fy13_base!AA130</f>
        <v>647.29999999999995</v>
      </c>
      <c r="BA137">
        <f t="shared" si="53"/>
        <v>23768.86</v>
      </c>
      <c r="BB137">
        <f t="shared" si="54"/>
        <v>942.34000000000015</v>
      </c>
      <c r="BC137">
        <f t="shared" si="55"/>
        <v>24711.200000000001</v>
      </c>
      <c r="BD137">
        <f t="shared" si="56"/>
        <v>2731.61</v>
      </c>
      <c r="BE137">
        <f t="shared" si="57"/>
        <v>108.19999999999982</v>
      </c>
      <c r="BF137">
        <f t="shared" si="58"/>
        <v>2839.81</v>
      </c>
    </row>
    <row r="138" spans="1:58" x14ac:dyDescent="0.2">
      <c r="A138">
        <f>data_fy13_base!A131</f>
        <v>2511</v>
      </c>
      <c r="B138" t="str">
        <f>data_fy13_base!B131</f>
        <v>Glenwood</v>
      </c>
      <c r="C138">
        <f>data_fy13_base!C131</f>
        <v>2511</v>
      </c>
      <c r="D138">
        <f>data_fy13_base!D131</f>
        <v>13</v>
      </c>
      <c r="E138">
        <f>data_fy13_base!F131</f>
        <v>2017.07</v>
      </c>
      <c r="F138">
        <f>data_fy13_base!G131</f>
        <v>2005.09</v>
      </c>
      <c r="G138">
        <f>data_fy13_base!H131</f>
        <v>1959.45</v>
      </c>
      <c r="H138">
        <f>data_fy13_base!I131</f>
        <v>517.16999999999996</v>
      </c>
      <c r="I138">
        <f>data_fy13_base!J131</f>
        <v>58.57</v>
      </c>
      <c r="J138">
        <f>data_fy13_base!K131</f>
        <v>63.8</v>
      </c>
      <c r="K138">
        <f>data_fy13_base!L131</f>
        <v>27.07</v>
      </c>
      <c r="L138">
        <f>data_fy13_base!M131</f>
        <v>3.16</v>
      </c>
      <c r="M138">
        <f>data_fy13_base!N131</f>
        <v>2018.9</v>
      </c>
      <c r="N138">
        <f>data_fy13_base!O131</f>
        <v>492.82</v>
      </c>
      <c r="O138">
        <f>data_fy13_base!P131</f>
        <v>53.01</v>
      </c>
      <c r="P138">
        <f>data_fy13_base!Q131</f>
        <v>61.03</v>
      </c>
      <c r="Q138">
        <f>data_fy13_base!W131</f>
        <v>27.1</v>
      </c>
      <c r="R138">
        <f>data_fy13_base!Y131</f>
        <v>2.86</v>
      </c>
      <c r="S138">
        <f>data_fy13_base!S131</f>
        <v>994954</v>
      </c>
      <c r="T138">
        <f>data_fy13_base!T131</f>
        <v>107022</v>
      </c>
      <c r="U138">
        <f>data_fy13_base!U131</f>
        <v>123213</v>
      </c>
      <c r="V138">
        <f>data_fy13_base!V131</f>
        <v>61239</v>
      </c>
      <c r="W138">
        <f>data_fy13_base!X131</f>
        <v>6463</v>
      </c>
      <c r="Y138">
        <f>data_fy13_base!E131</f>
        <v>2023.5</v>
      </c>
      <c r="Z138">
        <f t="shared" ref="Z138:Z201" si="60">ROUND(($Y138*(AA$5+N138)),2)</f>
        <v>1039087.49</v>
      </c>
      <c r="AA138">
        <f t="shared" ref="AA138:AA201" si="61">IF(Z138&lt;S138,S138-Z138,0)</f>
        <v>0</v>
      </c>
      <c r="AB138">
        <f t="shared" ref="AB138:AB201" si="62">AA138+Z138</f>
        <v>1039087.49</v>
      </c>
      <c r="AC138">
        <f t="shared" ref="AC138:AC201" si="63">ROUND(($Y138*(AD$5+O138)),2)</f>
        <v>112000.73</v>
      </c>
      <c r="AD138">
        <f t="shared" ref="AD138:AD201" si="64">IF(AC138&lt;T138,T138-AC138,0)</f>
        <v>0</v>
      </c>
      <c r="AE138">
        <f t="shared" ref="AE138:AE201" si="65">AD138+AC138</f>
        <v>112000.73</v>
      </c>
      <c r="AF138">
        <f t="shared" ref="AF138:AF201" si="66">ROUND(($Y138*(AG$5+P138)),2)</f>
        <v>128654.13</v>
      </c>
      <c r="AG138">
        <f t="shared" ref="AG138:AG201" si="67">IF(AF138&lt;U138,U138-AF138,0)</f>
        <v>0</v>
      </c>
      <c r="AH138">
        <f t="shared" ref="AH138:AH201" si="68">AG138+AF138</f>
        <v>128654.13</v>
      </c>
      <c r="AI138">
        <f>data_fy13_base!Z131</f>
        <v>2252.9299999999998</v>
      </c>
      <c r="AJ138">
        <f t="shared" ref="AJ138:AJ201" si="69">ROUND(($AI138*(AK$5+Q138)),2)</f>
        <v>63487.57</v>
      </c>
      <c r="AK138">
        <f t="shared" ref="AK138:AK201" si="70">IF(AJ138&lt;V138,V138-AJ138,0)</f>
        <v>0</v>
      </c>
      <c r="AL138">
        <f t="shared" ref="AL138:AL201" si="71">AK138+AJ138</f>
        <v>63487.57</v>
      </c>
      <c r="AM138">
        <f t="shared" ref="AM138:AM201" si="72">ROUND(($AI138*(AN$5+R138)),2)</f>
        <v>6736.26</v>
      </c>
      <c r="AN138">
        <f t="shared" ref="AN138:AN201" si="73">IF(AM138&lt;W138,W138-AM138,0)</f>
        <v>0</v>
      </c>
      <c r="AO138">
        <f t="shared" ref="AO138:AO201" si="74">AN138+AM138</f>
        <v>6736.26</v>
      </c>
      <c r="AQ138">
        <f t="shared" ref="AQ138:AQ201" si="75">ROUND($E138*(N138+AA$5+AR$5),2)</f>
        <v>1079172.79</v>
      </c>
      <c r="AR138">
        <f t="shared" ref="AR138:AR201" si="76">IF(AQ138&lt;Z138,Z138-AQ138,0)</f>
        <v>0</v>
      </c>
      <c r="AS138">
        <f t="shared" ref="AS138:AS201" si="77">AR138+AQ138</f>
        <v>1079172.79</v>
      </c>
      <c r="AT138">
        <f t="shared" si="59"/>
        <v>116566.48</v>
      </c>
      <c r="AU138">
        <f t="shared" ref="AU138:AU201" si="78">IF(AT138&lt;AC138,AC138-AT138,0)</f>
        <v>0</v>
      </c>
      <c r="AV138">
        <f t="shared" ref="AV138:AV201" si="79">AU138+AT138</f>
        <v>116566.48</v>
      </c>
      <c r="AW138">
        <f t="shared" ref="AW138:AW201" si="80">ROUND($E138*(P138+AG$5+AX$5),2)</f>
        <v>133590.54999999999</v>
      </c>
      <c r="AX138">
        <f t="shared" ref="AX138:AX201" si="81">IF(AW138&lt;AF138,AF138-AW138,0)</f>
        <v>0</v>
      </c>
      <c r="AY138">
        <f t="shared" ref="AY138:AY201" si="82">AX138+AW138</f>
        <v>133590.54999999999</v>
      </c>
      <c r="AZ138">
        <f>data_fy13_base!AA131</f>
        <v>2248.79</v>
      </c>
      <c r="BA138">
        <f t="shared" ref="BA138:BA201" si="83">ROUND($AZ138*(Q138+AK$5+BB$5),2)</f>
        <v>65912.03</v>
      </c>
      <c r="BB138">
        <f t="shared" ref="BB138:BB201" si="84">IF(BA138&lt;AJ138,AJ138-BA138,0)</f>
        <v>0</v>
      </c>
      <c r="BC138">
        <f t="shared" ref="BC138:BC201" si="85">BB138+BA138</f>
        <v>65912.03</v>
      </c>
      <c r="BD138">
        <f t="shared" ref="BD138:BD201" si="86">ROUND($AZ138*(R138+AN$5+BE$5),2)</f>
        <v>7016.22</v>
      </c>
      <c r="BE138">
        <f t="shared" ref="BE138:BE201" si="87">IF(BD138&lt;AM138,AM138-BD138,0)</f>
        <v>0</v>
      </c>
      <c r="BF138">
        <f t="shared" ref="BF138:BF201" si="88">BE138+BD138</f>
        <v>7016.22</v>
      </c>
    </row>
    <row r="139" spans="1:58" x14ac:dyDescent="0.2">
      <c r="A139">
        <f>data_fy13_base!A132</f>
        <v>2520</v>
      </c>
      <c r="B139" t="str">
        <f>data_fy13_base!B132</f>
        <v>Glidden-Ralston</v>
      </c>
      <c r="C139">
        <f>data_fy13_base!C132</f>
        <v>2520</v>
      </c>
      <c r="D139">
        <f>data_fy13_base!D132</f>
        <v>11</v>
      </c>
      <c r="E139">
        <f>data_fy13_base!F132</f>
        <v>290.75</v>
      </c>
      <c r="F139">
        <f>data_fy13_base!G132</f>
        <v>288.48</v>
      </c>
      <c r="G139">
        <f>data_fy13_base!H132</f>
        <v>287.86</v>
      </c>
      <c r="H139">
        <f>data_fy13_base!I132</f>
        <v>517.16999999999996</v>
      </c>
      <c r="I139">
        <f>data_fy13_base!J132</f>
        <v>58.57</v>
      </c>
      <c r="J139">
        <f>data_fy13_base!K132</f>
        <v>63.8</v>
      </c>
      <c r="K139">
        <f>data_fy13_base!L132</f>
        <v>27.07</v>
      </c>
      <c r="L139">
        <f>data_fy13_base!M132</f>
        <v>3.16</v>
      </c>
      <c r="M139">
        <f>data_fy13_base!N132</f>
        <v>325.10000000000002</v>
      </c>
      <c r="N139">
        <f>data_fy13_base!O132</f>
        <v>569.23</v>
      </c>
      <c r="O139">
        <f>data_fy13_base!P132</f>
        <v>59.77</v>
      </c>
      <c r="P139">
        <f>data_fy13_base!Q132</f>
        <v>60.66</v>
      </c>
      <c r="Q139">
        <f>data_fy13_base!W132</f>
        <v>20.56</v>
      </c>
      <c r="R139">
        <f>data_fy13_base!Y132</f>
        <v>2.64</v>
      </c>
      <c r="S139">
        <f>data_fy13_base!S132</f>
        <v>185057</v>
      </c>
      <c r="T139">
        <f>data_fy13_base!T132</f>
        <v>19431</v>
      </c>
      <c r="U139">
        <f>data_fy13_base!U132</f>
        <v>19721</v>
      </c>
      <c r="V139">
        <f>data_fy13_base!V132</f>
        <v>7059</v>
      </c>
      <c r="W139">
        <f>data_fy13_base!X132</f>
        <v>906</v>
      </c>
      <c r="Y139">
        <f>data_fy13_base!E132</f>
        <v>305.10000000000002</v>
      </c>
      <c r="Z139">
        <f t="shared" si="60"/>
        <v>179984.59</v>
      </c>
      <c r="AA139">
        <f t="shared" si="61"/>
        <v>5072.4100000000035</v>
      </c>
      <c r="AB139">
        <f t="shared" si="62"/>
        <v>185057</v>
      </c>
      <c r="AC139">
        <f t="shared" si="63"/>
        <v>18949.759999999998</v>
      </c>
      <c r="AD139">
        <f t="shared" si="64"/>
        <v>481.2400000000016</v>
      </c>
      <c r="AE139">
        <f t="shared" si="65"/>
        <v>19431</v>
      </c>
      <c r="AF139">
        <f t="shared" si="66"/>
        <v>19285.37</v>
      </c>
      <c r="AG139">
        <f t="shared" si="67"/>
        <v>435.63000000000102</v>
      </c>
      <c r="AH139">
        <f t="shared" si="68"/>
        <v>19721</v>
      </c>
      <c r="AI139">
        <f>data_fy13_base!Z132</f>
        <v>332.19</v>
      </c>
      <c r="AJ139">
        <f t="shared" si="69"/>
        <v>7188.59</v>
      </c>
      <c r="AK139">
        <f t="shared" si="70"/>
        <v>0</v>
      </c>
      <c r="AL139">
        <f t="shared" si="71"/>
        <v>7188.59</v>
      </c>
      <c r="AM139">
        <f t="shared" si="72"/>
        <v>920.17</v>
      </c>
      <c r="AN139">
        <f t="shared" si="73"/>
        <v>0</v>
      </c>
      <c r="AO139">
        <f t="shared" si="74"/>
        <v>920.17</v>
      </c>
      <c r="AQ139">
        <f t="shared" si="75"/>
        <v>177773.27</v>
      </c>
      <c r="AR139">
        <f t="shared" si="76"/>
        <v>2211.320000000007</v>
      </c>
      <c r="AS139">
        <f t="shared" si="77"/>
        <v>179984.59</v>
      </c>
      <c r="AT139">
        <f t="shared" ref="AT139:AT202" si="89">ROUND($E139*(O139+AD$5+AU$5),2)</f>
        <v>18767.91</v>
      </c>
      <c r="AU139">
        <f t="shared" si="78"/>
        <v>181.84999999999854</v>
      </c>
      <c r="AV139">
        <f t="shared" si="79"/>
        <v>18949.759999999998</v>
      </c>
      <c r="AW139">
        <f t="shared" si="80"/>
        <v>19148.8</v>
      </c>
      <c r="AX139">
        <f t="shared" si="81"/>
        <v>136.56999999999971</v>
      </c>
      <c r="AY139">
        <f t="shared" si="82"/>
        <v>19285.37</v>
      </c>
      <c r="AZ139">
        <f>data_fy13_base!AA132</f>
        <v>318.11</v>
      </c>
      <c r="BA139">
        <f t="shared" si="83"/>
        <v>7243.36</v>
      </c>
      <c r="BB139">
        <f t="shared" si="84"/>
        <v>0</v>
      </c>
      <c r="BC139">
        <f t="shared" si="85"/>
        <v>7243.36</v>
      </c>
      <c r="BD139">
        <f t="shared" si="86"/>
        <v>922.52</v>
      </c>
      <c r="BE139">
        <f t="shared" si="87"/>
        <v>0</v>
      </c>
      <c r="BF139">
        <f t="shared" si="88"/>
        <v>922.52</v>
      </c>
    </row>
    <row r="140" spans="1:58" x14ac:dyDescent="0.2">
      <c r="A140">
        <f>data_fy13_base!A133</f>
        <v>2556</v>
      </c>
      <c r="B140" t="str">
        <f>data_fy13_base!B133</f>
        <v>Graettinger-Terril</v>
      </c>
      <c r="C140">
        <f>data_fy13_base!C133</f>
        <v>2556</v>
      </c>
      <c r="D140">
        <f>data_fy13_base!D133</f>
        <v>5</v>
      </c>
      <c r="E140">
        <f>data_fy13_base!F133</f>
        <v>338.16</v>
      </c>
      <c r="F140">
        <f>data_fy13_base!G133</f>
        <v>339.57</v>
      </c>
      <c r="G140">
        <f>data_fy13_base!H133</f>
        <v>341.3</v>
      </c>
      <c r="H140">
        <f>data_fy13_base!I133</f>
        <v>517.16999999999996</v>
      </c>
      <c r="I140">
        <f>data_fy13_base!J133</f>
        <v>58.57</v>
      </c>
      <c r="J140">
        <f>data_fy13_base!K133</f>
        <v>63.8</v>
      </c>
      <c r="K140">
        <f>data_fy13_base!L133</f>
        <v>27.07</v>
      </c>
      <c r="L140">
        <f>data_fy13_base!M133</f>
        <v>3.16</v>
      </c>
      <c r="M140">
        <f>data_fy13_base!N133</f>
        <v>363</v>
      </c>
      <c r="N140">
        <f>data_fy13_base!O133</f>
        <v>552.55999999999995</v>
      </c>
      <c r="O140">
        <f>data_fy13_base!P133</f>
        <v>51.16</v>
      </c>
      <c r="P140">
        <f>data_fy13_base!Q133</f>
        <v>63.65</v>
      </c>
      <c r="Q140">
        <f>data_fy13_base!W133</f>
        <v>29.24</v>
      </c>
      <c r="R140">
        <f>data_fy13_base!Y133</f>
        <v>3.49</v>
      </c>
      <c r="S140">
        <f>data_fy13_base!S133</f>
        <v>200579</v>
      </c>
      <c r="T140">
        <f>data_fy13_base!T133</f>
        <v>18571</v>
      </c>
      <c r="U140">
        <f>data_fy13_base!U133</f>
        <v>23105</v>
      </c>
      <c r="V140">
        <f>data_fy13_base!V133</f>
        <v>11874</v>
      </c>
      <c r="W140">
        <f>data_fy13_base!X133</f>
        <v>1417</v>
      </c>
      <c r="Y140">
        <f>data_fy13_base!E133</f>
        <v>350</v>
      </c>
      <c r="Z140">
        <f t="shared" si="60"/>
        <v>200637.5</v>
      </c>
      <c r="AA140">
        <f t="shared" si="61"/>
        <v>0</v>
      </c>
      <c r="AB140">
        <f t="shared" si="62"/>
        <v>200637.5</v>
      </c>
      <c r="AC140">
        <f t="shared" si="63"/>
        <v>18725</v>
      </c>
      <c r="AD140">
        <f t="shared" si="64"/>
        <v>0</v>
      </c>
      <c r="AE140">
        <f t="shared" si="65"/>
        <v>18725</v>
      </c>
      <c r="AF140">
        <f t="shared" si="66"/>
        <v>23170</v>
      </c>
      <c r="AG140">
        <f t="shared" si="67"/>
        <v>0</v>
      </c>
      <c r="AH140">
        <f t="shared" si="68"/>
        <v>23170</v>
      </c>
      <c r="AI140">
        <f>data_fy13_base!Z133</f>
        <v>381.34</v>
      </c>
      <c r="AJ140">
        <f t="shared" si="69"/>
        <v>11562.23</v>
      </c>
      <c r="AK140">
        <f t="shared" si="70"/>
        <v>311.77000000000044</v>
      </c>
      <c r="AL140">
        <f t="shared" si="71"/>
        <v>11874</v>
      </c>
      <c r="AM140">
        <f t="shared" si="72"/>
        <v>1380.45</v>
      </c>
      <c r="AN140">
        <f t="shared" si="73"/>
        <v>36.549999999999955</v>
      </c>
      <c r="AO140">
        <f t="shared" si="74"/>
        <v>1417</v>
      </c>
      <c r="AQ140">
        <f t="shared" si="75"/>
        <v>201124.04</v>
      </c>
      <c r="AR140">
        <f t="shared" si="76"/>
        <v>0</v>
      </c>
      <c r="AS140">
        <f t="shared" si="77"/>
        <v>201124.04</v>
      </c>
      <c r="AT140">
        <f t="shared" si="89"/>
        <v>18916.669999999998</v>
      </c>
      <c r="AU140">
        <f t="shared" si="78"/>
        <v>0</v>
      </c>
      <c r="AV140">
        <f t="shared" si="79"/>
        <v>18916.669999999998</v>
      </c>
      <c r="AW140">
        <f t="shared" si="80"/>
        <v>23282.32</v>
      </c>
      <c r="AX140">
        <f t="shared" si="81"/>
        <v>0</v>
      </c>
      <c r="AY140">
        <f t="shared" si="82"/>
        <v>23282.32</v>
      </c>
      <c r="AZ140">
        <f>data_fy13_base!AA133</f>
        <v>369.82</v>
      </c>
      <c r="BA140">
        <f t="shared" si="83"/>
        <v>11630.84</v>
      </c>
      <c r="BB140">
        <f t="shared" si="84"/>
        <v>0</v>
      </c>
      <c r="BC140">
        <f t="shared" si="85"/>
        <v>11630.84</v>
      </c>
      <c r="BD140">
        <f t="shared" si="86"/>
        <v>1386.83</v>
      </c>
      <c r="BE140">
        <f t="shared" si="87"/>
        <v>0</v>
      </c>
      <c r="BF140">
        <f t="shared" si="88"/>
        <v>1386.83</v>
      </c>
    </row>
    <row r="141" spans="1:58" x14ac:dyDescent="0.2">
      <c r="A141">
        <f>data_fy13_base!A134</f>
        <v>2709</v>
      </c>
      <c r="B141" t="str">
        <f>data_fy13_base!B134</f>
        <v>Grinnell-Newburg</v>
      </c>
      <c r="C141">
        <f>data_fy13_base!C134</f>
        <v>2709</v>
      </c>
      <c r="D141">
        <f>data_fy13_base!D134</f>
        <v>7</v>
      </c>
      <c r="E141">
        <f>data_fy13_base!F134</f>
        <v>1791.91</v>
      </c>
      <c r="F141">
        <f>data_fy13_base!G134</f>
        <v>1799.25</v>
      </c>
      <c r="G141">
        <f>data_fy13_base!H134</f>
        <v>1823.54</v>
      </c>
      <c r="H141">
        <f>data_fy13_base!I134</f>
        <v>517.16999999999996</v>
      </c>
      <c r="I141">
        <f>data_fy13_base!J134</f>
        <v>58.57</v>
      </c>
      <c r="J141">
        <f>data_fy13_base!K134</f>
        <v>63.8</v>
      </c>
      <c r="K141">
        <f>data_fy13_base!L134</f>
        <v>27.07</v>
      </c>
      <c r="L141">
        <f>data_fy13_base!M134</f>
        <v>3.16</v>
      </c>
      <c r="M141">
        <f>data_fy13_base!N134</f>
        <v>1743.1</v>
      </c>
      <c r="N141">
        <f>data_fy13_base!O134</f>
        <v>507.92</v>
      </c>
      <c r="O141">
        <f>data_fy13_base!P134</f>
        <v>55.32</v>
      </c>
      <c r="P141">
        <f>data_fy13_base!Q134</f>
        <v>61.72</v>
      </c>
      <c r="Q141">
        <f>data_fy13_base!W134</f>
        <v>34.51</v>
      </c>
      <c r="R141">
        <f>data_fy13_base!Y134</f>
        <v>3.96</v>
      </c>
      <c r="S141">
        <f>data_fy13_base!S134</f>
        <v>885355</v>
      </c>
      <c r="T141">
        <f>data_fy13_base!T134</f>
        <v>96428</v>
      </c>
      <c r="U141">
        <f>data_fy13_base!U134</f>
        <v>107584</v>
      </c>
      <c r="V141">
        <f>data_fy13_base!V134</f>
        <v>69010</v>
      </c>
      <c r="W141">
        <f>data_fy13_base!X134</f>
        <v>7919</v>
      </c>
      <c r="Y141">
        <f>data_fy13_base!E134</f>
        <v>1670.7</v>
      </c>
      <c r="Z141">
        <f t="shared" si="60"/>
        <v>883148.73</v>
      </c>
      <c r="AA141">
        <f t="shared" si="61"/>
        <v>2206.2700000000186</v>
      </c>
      <c r="AB141">
        <f t="shared" si="62"/>
        <v>885355</v>
      </c>
      <c r="AC141">
        <f t="shared" si="63"/>
        <v>96332.56</v>
      </c>
      <c r="AD141">
        <f t="shared" si="64"/>
        <v>95.440000000002328</v>
      </c>
      <c r="AE141">
        <f t="shared" si="65"/>
        <v>96428</v>
      </c>
      <c r="AF141">
        <f t="shared" si="66"/>
        <v>107375.89</v>
      </c>
      <c r="AG141">
        <f t="shared" si="67"/>
        <v>208.11000000000058</v>
      </c>
      <c r="AH141">
        <f t="shared" si="68"/>
        <v>107584</v>
      </c>
      <c r="AI141">
        <f>data_fy13_base!Z134</f>
        <v>1906.7</v>
      </c>
      <c r="AJ141">
        <f t="shared" si="69"/>
        <v>67859.45</v>
      </c>
      <c r="AK141">
        <f t="shared" si="70"/>
        <v>1150.5500000000029</v>
      </c>
      <c r="AL141">
        <f t="shared" si="71"/>
        <v>69010</v>
      </c>
      <c r="AM141">
        <f t="shared" si="72"/>
        <v>7798.4</v>
      </c>
      <c r="AN141">
        <f t="shared" si="73"/>
        <v>120.60000000000036</v>
      </c>
      <c r="AO141">
        <f t="shared" si="74"/>
        <v>7919</v>
      </c>
      <c r="AQ141">
        <f t="shared" si="75"/>
        <v>985765.53</v>
      </c>
      <c r="AR141">
        <f t="shared" si="76"/>
        <v>0</v>
      </c>
      <c r="AS141">
        <f t="shared" si="77"/>
        <v>985765.53</v>
      </c>
      <c r="AT141">
        <f t="shared" si="89"/>
        <v>107693.79</v>
      </c>
      <c r="AU141">
        <f t="shared" si="78"/>
        <v>0</v>
      </c>
      <c r="AV141">
        <f t="shared" si="79"/>
        <v>107693.79</v>
      </c>
      <c r="AW141">
        <f t="shared" si="80"/>
        <v>119914.62</v>
      </c>
      <c r="AX141">
        <f t="shared" si="81"/>
        <v>0</v>
      </c>
      <c r="AY141">
        <f t="shared" si="82"/>
        <v>119914.62</v>
      </c>
      <c r="AZ141">
        <f>data_fy13_base!AA134</f>
        <v>2030.28</v>
      </c>
      <c r="BA141">
        <f t="shared" si="83"/>
        <v>74551.88</v>
      </c>
      <c r="BB141">
        <f t="shared" si="84"/>
        <v>0</v>
      </c>
      <c r="BC141">
        <f t="shared" si="85"/>
        <v>74551.88</v>
      </c>
      <c r="BD141">
        <f t="shared" si="86"/>
        <v>8567.7800000000007</v>
      </c>
      <c r="BE141">
        <f t="shared" si="87"/>
        <v>0</v>
      </c>
      <c r="BF141">
        <f t="shared" si="88"/>
        <v>8567.7800000000007</v>
      </c>
    </row>
    <row r="142" spans="1:58" x14ac:dyDescent="0.2">
      <c r="A142">
        <f>data_fy13_base!A135</f>
        <v>2718</v>
      </c>
      <c r="B142" t="str">
        <f>data_fy13_base!B135</f>
        <v>Griswold</v>
      </c>
      <c r="C142">
        <f>data_fy13_base!C135</f>
        <v>2718</v>
      </c>
      <c r="D142">
        <f>data_fy13_base!D135</f>
        <v>13</v>
      </c>
      <c r="E142">
        <f>data_fy13_base!F135</f>
        <v>568.16</v>
      </c>
      <c r="F142">
        <f>data_fy13_base!G135</f>
        <v>554.37</v>
      </c>
      <c r="G142">
        <f>data_fy13_base!H135</f>
        <v>543.52</v>
      </c>
      <c r="H142">
        <f>data_fy13_base!I135</f>
        <v>517.16999999999996</v>
      </c>
      <c r="I142">
        <f>data_fy13_base!J135</f>
        <v>58.57</v>
      </c>
      <c r="J142">
        <f>data_fy13_base!K135</f>
        <v>63.8</v>
      </c>
      <c r="K142">
        <f>data_fy13_base!L135</f>
        <v>27.07</v>
      </c>
      <c r="L142">
        <f>data_fy13_base!M135</f>
        <v>3.16</v>
      </c>
      <c r="M142">
        <f>data_fy13_base!N135</f>
        <v>586</v>
      </c>
      <c r="N142">
        <f>data_fy13_base!O135</f>
        <v>505.94</v>
      </c>
      <c r="O142">
        <f>data_fy13_base!P135</f>
        <v>52.06</v>
      </c>
      <c r="P142">
        <f>data_fy13_base!Q135</f>
        <v>52</v>
      </c>
      <c r="Q142">
        <f>data_fy13_base!W135</f>
        <v>27.1</v>
      </c>
      <c r="R142">
        <f>data_fy13_base!Y135</f>
        <v>2.86</v>
      </c>
      <c r="S142">
        <f>data_fy13_base!S135</f>
        <v>296481</v>
      </c>
      <c r="T142">
        <f>data_fy13_base!T135</f>
        <v>30507</v>
      </c>
      <c r="U142">
        <f>data_fy13_base!U135</f>
        <v>30472</v>
      </c>
      <c r="V142">
        <f>data_fy13_base!V135</f>
        <v>18195</v>
      </c>
      <c r="W142">
        <f>data_fy13_base!X135</f>
        <v>1920</v>
      </c>
      <c r="Y142">
        <f>data_fy13_base!E135</f>
        <v>593.4</v>
      </c>
      <c r="Z142">
        <f t="shared" si="60"/>
        <v>312502.24</v>
      </c>
      <c r="AA142">
        <f t="shared" si="61"/>
        <v>0</v>
      </c>
      <c r="AB142">
        <f t="shared" si="62"/>
        <v>312502.24</v>
      </c>
      <c r="AC142">
        <f t="shared" si="63"/>
        <v>32280.959999999999</v>
      </c>
      <c r="AD142">
        <f t="shared" si="64"/>
        <v>0</v>
      </c>
      <c r="AE142">
        <f t="shared" si="65"/>
        <v>32280.959999999999</v>
      </c>
      <c r="AF142">
        <f t="shared" si="66"/>
        <v>32369.97</v>
      </c>
      <c r="AG142">
        <f t="shared" si="67"/>
        <v>0</v>
      </c>
      <c r="AH142">
        <f t="shared" si="68"/>
        <v>32369.97</v>
      </c>
      <c r="AI142">
        <f>data_fy13_base!Z135</f>
        <v>676.8</v>
      </c>
      <c r="AJ142">
        <f t="shared" si="69"/>
        <v>19072.22</v>
      </c>
      <c r="AK142">
        <f t="shared" si="70"/>
        <v>0</v>
      </c>
      <c r="AL142">
        <f t="shared" si="71"/>
        <v>19072.22</v>
      </c>
      <c r="AM142">
        <f t="shared" si="72"/>
        <v>2023.63</v>
      </c>
      <c r="AN142">
        <f t="shared" si="73"/>
        <v>0</v>
      </c>
      <c r="AO142">
        <f t="shared" si="74"/>
        <v>2023.63</v>
      </c>
      <c r="AQ142">
        <f t="shared" si="75"/>
        <v>311431.21999999997</v>
      </c>
      <c r="AR142">
        <f t="shared" si="76"/>
        <v>1071.0200000000186</v>
      </c>
      <c r="AS142">
        <f t="shared" si="77"/>
        <v>312502.24</v>
      </c>
      <c r="AT142">
        <f t="shared" si="89"/>
        <v>32294.21</v>
      </c>
      <c r="AU142">
        <f t="shared" si="78"/>
        <v>0</v>
      </c>
      <c r="AV142">
        <f t="shared" si="79"/>
        <v>32294.21</v>
      </c>
      <c r="AW142">
        <f t="shared" si="80"/>
        <v>32498.75</v>
      </c>
      <c r="AX142">
        <f t="shared" si="81"/>
        <v>0</v>
      </c>
      <c r="AY142">
        <f t="shared" si="82"/>
        <v>32498.75</v>
      </c>
      <c r="AZ142">
        <f>data_fy13_base!AA135</f>
        <v>652.4</v>
      </c>
      <c r="BA142">
        <f t="shared" si="83"/>
        <v>19121.84</v>
      </c>
      <c r="BB142">
        <f t="shared" si="84"/>
        <v>0</v>
      </c>
      <c r="BC142">
        <f t="shared" si="85"/>
        <v>19121.84</v>
      </c>
      <c r="BD142">
        <f t="shared" si="86"/>
        <v>2035.49</v>
      </c>
      <c r="BE142">
        <f t="shared" si="87"/>
        <v>0</v>
      </c>
      <c r="BF142">
        <f t="shared" si="88"/>
        <v>2035.49</v>
      </c>
    </row>
    <row r="143" spans="1:58" x14ac:dyDescent="0.2">
      <c r="A143">
        <f>data_fy13_base!A136</f>
        <v>2727</v>
      </c>
      <c r="B143" t="str">
        <f>data_fy13_base!B136</f>
        <v>Grundy Center</v>
      </c>
      <c r="C143">
        <f>data_fy13_base!C136</f>
        <v>2727</v>
      </c>
      <c r="D143">
        <f>data_fy13_base!D136</f>
        <v>7</v>
      </c>
      <c r="E143">
        <f>data_fy13_base!F136</f>
        <v>671.55</v>
      </c>
      <c r="F143">
        <f>data_fy13_base!G136</f>
        <v>684.11</v>
      </c>
      <c r="G143">
        <f>data_fy13_base!H136</f>
        <v>695.54</v>
      </c>
      <c r="H143">
        <f>data_fy13_base!I136</f>
        <v>517.16999999999996</v>
      </c>
      <c r="I143">
        <f>data_fy13_base!J136</f>
        <v>58.57</v>
      </c>
      <c r="J143">
        <f>data_fy13_base!K136</f>
        <v>63.8</v>
      </c>
      <c r="K143">
        <f>data_fy13_base!L136</f>
        <v>27.07</v>
      </c>
      <c r="L143">
        <f>data_fy13_base!M136</f>
        <v>3.16</v>
      </c>
      <c r="M143">
        <f>data_fy13_base!N136</f>
        <v>653.70000000000005</v>
      </c>
      <c r="N143">
        <f>data_fy13_base!O136</f>
        <v>569.87</v>
      </c>
      <c r="O143">
        <f>data_fy13_base!P136</f>
        <v>60.56</v>
      </c>
      <c r="P143">
        <f>data_fy13_base!Q136</f>
        <v>53.27</v>
      </c>
      <c r="Q143">
        <f>data_fy13_base!W136</f>
        <v>34.51</v>
      </c>
      <c r="R143">
        <f>data_fy13_base!Y136</f>
        <v>3.96</v>
      </c>
      <c r="S143">
        <f>data_fy13_base!S136</f>
        <v>372524</v>
      </c>
      <c r="T143">
        <f>data_fy13_base!T136</f>
        <v>39588</v>
      </c>
      <c r="U143">
        <f>data_fy13_base!U136</f>
        <v>34823</v>
      </c>
      <c r="V143">
        <f>data_fy13_base!V136</f>
        <v>25446</v>
      </c>
      <c r="W143">
        <f>data_fy13_base!X136</f>
        <v>2920</v>
      </c>
      <c r="Y143">
        <f>data_fy13_base!E136</f>
        <v>637.4</v>
      </c>
      <c r="Z143">
        <f t="shared" si="60"/>
        <v>376422.94</v>
      </c>
      <c r="AA143">
        <f t="shared" si="61"/>
        <v>0</v>
      </c>
      <c r="AB143">
        <f t="shared" si="62"/>
        <v>376422.94</v>
      </c>
      <c r="AC143">
        <f t="shared" si="63"/>
        <v>40092.46</v>
      </c>
      <c r="AD143">
        <f t="shared" si="64"/>
        <v>0</v>
      </c>
      <c r="AE143">
        <f t="shared" si="65"/>
        <v>40092.46</v>
      </c>
      <c r="AF143">
        <f t="shared" si="66"/>
        <v>35579.67</v>
      </c>
      <c r="AG143">
        <f t="shared" si="67"/>
        <v>0</v>
      </c>
      <c r="AH143">
        <f t="shared" si="68"/>
        <v>35579.67</v>
      </c>
      <c r="AI143">
        <f>data_fy13_base!Z136</f>
        <v>716.47</v>
      </c>
      <c r="AJ143">
        <f t="shared" si="69"/>
        <v>25499.17</v>
      </c>
      <c r="AK143">
        <f t="shared" si="70"/>
        <v>0</v>
      </c>
      <c r="AL143">
        <f t="shared" si="71"/>
        <v>25499.17</v>
      </c>
      <c r="AM143">
        <f t="shared" si="72"/>
        <v>2930.36</v>
      </c>
      <c r="AN143">
        <f t="shared" si="73"/>
        <v>0</v>
      </c>
      <c r="AO143">
        <f t="shared" si="74"/>
        <v>2930.36</v>
      </c>
      <c r="AQ143">
        <f t="shared" si="75"/>
        <v>411035.61</v>
      </c>
      <c r="AR143">
        <f t="shared" si="76"/>
        <v>0</v>
      </c>
      <c r="AS143">
        <f t="shared" si="77"/>
        <v>411035.61</v>
      </c>
      <c r="AT143">
        <f t="shared" si="89"/>
        <v>43879.08</v>
      </c>
      <c r="AU143">
        <f t="shared" si="78"/>
        <v>0</v>
      </c>
      <c r="AV143">
        <f t="shared" si="79"/>
        <v>43879.08</v>
      </c>
      <c r="AW143">
        <f t="shared" si="80"/>
        <v>39265.53</v>
      </c>
      <c r="AX143">
        <f t="shared" si="81"/>
        <v>0</v>
      </c>
      <c r="AY143">
        <f t="shared" si="82"/>
        <v>39265.53</v>
      </c>
      <c r="AZ143">
        <f>data_fy13_base!AA136</f>
        <v>751.42</v>
      </c>
      <c r="BA143">
        <f t="shared" si="83"/>
        <v>27592.14</v>
      </c>
      <c r="BB143">
        <f t="shared" si="84"/>
        <v>0</v>
      </c>
      <c r="BC143">
        <f t="shared" si="85"/>
        <v>27592.14</v>
      </c>
      <c r="BD143">
        <f t="shared" si="86"/>
        <v>3170.99</v>
      </c>
      <c r="BE143">
        <f t="shared" si="87"/>
        <v>0</v>
      </c>
      <c r="BF143">
        <f t="shared" si="88"/>
        <v>3170.99</v>
      </c>
    </row>
    <row r="144" spans="1:58" x14ac:dyDescent="0.2">
      <c r="A144">
        <f>data_fy13_base!A137</f>
        <v>2754</v>
      </c>
      <c r="B144" t="str">
        <f>data_fy13_base!B137</f>
        <v>Guthrie Center</v>
      </c>
      <c r="C144">
        <f>data_fy13_base!C137</f>
        <v>2754</v>
      </c>
      <c r="D144">
        <f>data_fy13_base!D137</f>
        <v>11</v>
      </c>
      <c r="E144">
        <f>data_fy13_base!F137</f>
        <v>441.03</v>
      </c>
      <c r="F144">
        <f>data_fy13_base!G137</f>
        <v>438.29</v>
      </c>
      <c r="G144">
        <f>data_fy13_base!H137</f>
        <v>435.07</v>
      </c>
      <c r="H144">
        <f>data_fy13_base!I137</f>
        <v>517.16999999999996</v>
      </c>
      <c r="I144">
        <f>data_fy13_base!J137</f>
        <v>58.57</v>
      </c>
      <c r="J144">
        <f>data_fy13_base!K137</f>
        <v>63.8</v>
      </c>
      <c r="K144">
        <f>data_fy13_base!L137</f>
        <v>27.07</v>
      </c>
      <c r="L144">
        <f>data_fy13_base!M137</f>
        <v>3.16</v>
      </c>
      <c r="M144">
        <f>data_fy13_base!N137</f>
        <v>473.8</v>
      </c>
      <c r="N144">
        <f>data_fy13_base!O137</f>
        <v>544.97</v>
      </c>
      <c r="O144">
        <f>data_fy13_base!P137</f>
        <v>54.95</v>
      </c>
      <c r="P144">
        <f>data_fy13_base!Q137</f>
        <v>66.209999999999994</v>
      </c>
      <c r="Q144">
        <f>data_fy13_base!W137</f>
        <v>20.56</v>
      </c>
      <c r="R144">
        <f>data_fy13_base!Y137</f>
        <v>2.64</v>
      </c>
      <c r="S144">
        <f>data_fy13_base!S137</f>
        <v>258207</v>
      </c>
      <c r="T144">
        <f>data_fy13_base!T137</f>
        <v>26035</v>
      </c>
      <c r="U144">
        <f>data_fy13_base!U137</f>
        <v>31370</v>
      </c>
      <c r="V144">
        <f>data_fy13_base!V137</f>
        <v>10998</v>
      </c>
      <c r="W144">
        <f>data_fy13_base!X137</f>
        <v>1412</v>
      </c>
      <c r="Y144">
        <f>data_fy13_base!E137</f>
        <v>466.9</v>
      </c>
      <c r="Z144">
        <f t="shared" si="60"/>
        <v>264106.65000000002</v>
      </c>
      <c r="AA144">
        <f t="shared" si="61"/>
        <v>0</v>
      </c>
      <c r="AB144">
        <f t="shared" si="62"/>
        <v>264106.65000000002</v>
      </c>
      <c r="AC144">
        <f t="shared" si="63"/>
        <v>26748.7</v>
      </c>
      <c r="AD144">
        <f t="shared" si="64"/>
        <v>0</v>
      </c>
      <c r="AE144">
        <f t="shared" si="65"/>
        <v>26748.7</v>
      </c>
      <c r="AF144">
        <f t="shared" si="66"/>
        <v>32104.04</v>
      </c>
      <c r="AG144">
        <f t="shared" si="67"/>
        <v>0</v>
      </c>
      <c r="AH144">
        <f t="shared" si="68"/>
        <v>32104.04</v>
      </c>
      <c r="AI144">
        <f>data_fy13_base!Z137</f>
        <v>519.98</v>
      </c>
      <c r="AJ144">
        <f t="shared" si="69"/>
        <v>11252.37</v>
      </c>
      <c r="AK144">
        <f t="shared" si="70"/>
        <v>0</v>
      </c>
      <c r="AL144">
        <f t="shared" si="71"/>
        <v>11252.37</v>
      </c>
      <c r="AM144">
        <f t="shared" si="72"/>
        <v>1440.34</v>
      </c>
      <c r="AN144">
        <f t="shared" si="73"/>
        <v>0</v>
      </c>
      <c r="AO144">
        <f t="shared" si="74"/>
        <v>1440.34</v>
      </c>
      <c r="AQ144">
        <f t="shared" si="75"/>
        <v>258959.59</v>
      </c>
      <c r="AR144">
        <f t="shared" si="76"/>
        <v>5147.0600000000268</v>
      </c>
      <c r="AS144">
        <f t="shared" si="77"/>
        <v>264106.65000000002</v>
      </c>
      <c r="AT144">
        <f t="shared" si="89"/>
        <v>26342.720000000001</v>
      </c>
      <c r="AU144">
        <f t="shared" si="78"/>
        <v>405.97999999999956</v>
      </c>
      <c r="AV144">
        <f t="shared" si="79"/>
        <v>26748.7</v>
      </c>
      <c r="AW144">
        <f t="shared" si="80"/>
        <v>31493.95</v>
      </c>
      <c r="AX144">
        <f t="shared" si="81"/>
        <v>610.09000000000015</v>
      </c>
      <c r="AY144">
        <f t="shared" si="82"/>
        <v>32104.04</v>
      </c>
      <c r="AZ144">
        <f>data_fy13_base!AA137</f>
        <v>494.64</v>
      </c>
      <c r="BA144">
        <f t="shared" si="83"/>
        <v>11262.95</v>
      </c>
      <c r="BB144">
        <f t="shared" si="84"/>
        <v>0</v>
      </c>
      <c r="BC144">
        <f t="shared" si="85"/>
        <v>11262.95</v>
      </c>
      <c r="BD144">
        <f t="shared" si="86"/>
        <v>1434.46</v>
      </c>
      <c r="BE144">
        <f t="shared" si="87"/>
        <v>5.8799999999998818</v>
      </c>
      <c r="BF144">
        <f t="shared" si="88"/>
        <v>1440.34</v>
      </c>
    </row>
    <row r="145" spans="1:58" x14ac:dyDescent="0.2">
      <c r="A145">
        <f>data_fy13_base!A138</f>
        <v>2766</v>
      </c>
      <c r="B145" t="str">
        <f>data_fy13_base!B138</f>
        <v>H-L-V</v>
      </c>
      <c r="C145">
        <f>data_fy13_base!C138</f>
        <v>2766</v>
      </c>
      <c r="D145">
        <f>data_fy13_base!D138</f>
        <v>10</v>
      </c>
      <c r="E145">
        <f>data_fy13_base!F138</f>
        <v>311.33999999999997</v>
      </c>
      <c r="F145">
        <f>data_fy13_base!G138</f>
        <v>307.58</v>
      </c>
      <c r="G145">
        <f>data_fy13_base!H138</f>
        <v>304.98</v>
      </c>
      <c r="H145">
        <f>data_fy13_base!I138</f>
        <v>517.16999999999996</v>
      </c>
      <c r="I145">
        <f>data_fy13_base!J138</f>
        <v>58.57</v>
      </c>
      <c r="J145">
        <f>data_fy13_base!K138</f>
        <v>63.8</v>
      </c>
      <c r="K145">
        <f>data_fy13_base!L138</f>
        <v>27.07</v>
      </c>
      <c r="L145">
        <f>data_fy13_base!M138</f>
        <v>3.16</v>
      </c>
      <c r="M145">
        <f>data_fy13_base!N138</f>
        <v>331.3</v>
      </c>
      <c r="N145">
        <f>data_fy13_base!O138</f>
        <v>542.37</v>
      </c>
      <c r="O145">
        <f>data_fy13_base!P138</f>
        <v>55.33</v>
      </c>
      <c r="P145">
        <f>data_fy13_base!Q138</f>
        <v>55.68</v>
      </c>
      <c r="Q145">
        <f>data_fy13_base!W138</f>
        <v>24.33</v>
      </c>
      <c r="R145">
        <f>data_fy13_base!Y138</f>
        <v>2.83</v>
      </c>
      <c r="S145">
        <f>data_fy13_base!S138</f>
        <v>179687</v>
      </c>
      <c r="T145">
        <f>data_fy13_base!T138</f>
        <v>18331</v>
      </c>
      <c r="U145">
        <f>data_fy13_base!U138</f>
        <v>18447</v>
      </c>
      <c r="V145">
        <f>data_fy13_base!V138</f>
        <v>8894</v>
      </c>
      <c r="W145">
        <f>data_fy13_base!X138</f>
        <v>1035</v>
      </c>
      <c r="Y145">
        <f>data_fy13_base!E138</f>
        <v>313.7</v>
      </c>
      <c r="Z145">
        <f t="shared" si="60"/>
        <v>176631.92</v>
      </c>
      <c r="AA145">
        <f t="shared" si="61"/>
        <v>3055.0799999999872</v>
      </c>
      <c r="AB145">
        <f t="shared" si="62"/>
        <v>179687</v>
      </c>
      <c r="AC145">
        <f t="shared" si="63"/>
        <v>18091.080000000002</v>
      </c>
      <c r="AD145">
        <f t="shared" si="64"/>
        <v>239.91999999999825</v>
      </c>
      <c r="AE145">
        <f t="shared" si="65"/>
        <v>18331</v>
      </c>
      <c r="AF145">
        <f t="shared" si="66"/>
        <v>18266.75</v>
      </c>
      <c r="AG145">
        <f t="shared" si="67"/>
        <v>180.25</v>
      </c>
      <c r="AH145">
        <f t="shared" si="68"/>
        <v>18447</v>
      </c>
      <c r="AI145">
        <f>data_fy13_base!Z138</f>
        <v>343.95</v>
      </c>
      <c r="AJ145">
        <f t="shared" si="69"/>
        <v>8739.77</v>
      </c>
      <c r="AK145">
        <f t="shared" si="70"/>
        <v>154.22999999999956</v>
      </c>
      <c r="AL145">
        <f t="shared" si="71"/>
        <v>8894</v>
      </c>
      <c r="AM145">
        <f t="shared" si="72"/>
        <v>1018.09</v>
      </c>
      <c r="AN145">
        <f t="shared" si="73"/>
        <v>16.909999999999968</v>
      </c>
      <c r="AO145">
        <f t="shared" si="74"/>
        <v>1035</v>
      </c>
      <c r="AQ145">
        <f t="shared" si="75"/>
        <v>182000.02</v>
      </c>
      <c r="AR145">
        <f t="shared" si="76"/>
        <v>0</v>
      </c>
      <c r="AS145">
        <f t="shared" si="77"/>
        <v>182000.02</v>
      </c>
      <c r="AT145">
        <f t="shared" si="89"/>
        <v>18714.650000000001</v>
      </c>
      <c r="AU145">
        <f t="shared" si="78"/>
        <v>0</v>
      </c>
      <c r="AV145">
        <f t="shared" si="79"/>
        <v>18714.650000000001</v>
      </c>
      <c r="AW145">
        <f t="shared" si="80"/>
        <v>18954.38</v>
      </c>
      <c r="AX145">
        <f t="shared" si="81"/>
        <v>0</v>
      </c>
      <c r="AY145">
        <f t="shared" si="82"/>
        <v>18954.38</v>
      </c>
      <c r="AZ145">
        <f>data_fy13_base!AA138</f>
        <v>341.89</v>
      </c>
      <c r="BA145">
        <f t="shared" si="83"/>
        <v>9073.76</v>
      </c>
      <c r="BB145">
        <f t="shared" si="84"/>
        <v>0</v>
      </c>
      <c r="BC145">
        <f t="shared" si="85"/>
        <v>9073.76</v>
      </c>
      <c r="BD145">
        <f t="shared" si="86"/>
        <v>1056.44</v>
      </c>
      <c r="BE145">
        <f t="shared" si="87"/>
        <v>0</v>
      </c>
      <c r="BF145">
        <f t="shared" si="88"/>
        <v>1056.44</v>
      </c>
    </row>
    <row r="146" spans="1:58" x14ac:dyDescent="0.2">
      <c r="A146">
        <f>data_fy13_base!A139</f>
        <v>2772</v>
      </c>
      <c r="B146" t="str">
        <f>data_fy13_base!B139</f>
        <v>Hamburg</v>
      </c>
      <c r="C146">
        <f>data_fy13_base!C139</f>
        <v>2772</v>
      </c>
      <c r="D146">
        <f>data_fy13_base!D139</f>
        <v>13</v>
      </c>
      <c r="E146">
        <f>data_fy13_base!F139</f>
        <v>209.25</v>
      </c>
      <c r="F146">
        <f>data_fy13_base!G139</f>
        <v>209.33</v>
      </c>
      <c r="G146">
        <f>data_fy13_base!H139</f>
        <v>210.18</v>
      </c>
      <c r="H146">
        <f>data_fy13_base!I139</f>
        <v>517.16999999999996</v>
      </c>
      <c r="I146">
        <f>data_fy13_base!J139</f>
        <v>58.57</v>
      </c>
      <c r="J146">
        <f>data_fy13_base!K139</f>
        <v>63.8</v>
      </c>
      <c r="K146">
        <f>data_fy13_base!L139</f>
        <v>27.07</v>
      </c>
      <c r="L146">
        <f>data_fy13_base!M139</f>
        <v>3.16</v>
      </c>
      <c r="M146">
        <f>data_fy13_base!N139</f>
        <v>242</v>
      </c>
      <c r="N146">
        <f>data_fy13_base!O139</f>
        <v>530.79</v>
      </c>
      <c r="O146">
        <f>data_fy13_base!P139</f>
        <v>54.16</v>
      </c>
      <c r="P146">
        <f>data_fy13_base!Q139</f>
        <v>61.52</v>
      </c>
      <c r="Q146">
        <f>data_fy13_base!W139</f>
        <v>27.1</v>
      </c>
      <c r="R146">
        <f>data_fy13_base!Y139</f>
        <v>2.86</v>
      </c>
      <c r="S146">
        <f>data_fy13_base!S139</f>
        <v>128451</v>
      </c>
      <c r="T146">
        <f>data_fy13_base!T139</f>
        <v>13107</v>
      </c>
      <c r="U146">
        <f>data_fy13_base!U139</f>
        <v>14888</v>
      </c>
      <c r="V146">
        <f>data_fy13_base!V139</f>
        <v>7684</v>
      </c>
      <c r="W146">
        <f>data_fy13_base!X139</f>
        <v>811</v>
      </c>
      <c r="Y146">
        <f>data_fy13_base!E139</f>
        <v>259</v>
      </c>
      <c r="Z146">
        <f t="shared" si="60"/>
        <v>142833.32</v>
      </c>
      <c r="AA146">
        <f t="shared" si="61"/>
        <v>0</v>
      </c>
      <c r="AB146">
        <f t="shared" si="62"/>
        <v>142833.32</v>
      </c>
      <c r="AC146">
        <f t="shared" si="63"/>
        <v>14633.5</v>
      </c>
      <c r="AD146">
        <f t="shared" si="64"/>
        <v>0</v>
      </c>
      <c r="AE146">
        <f t="shared" si="65"/>
        <v>14633.5</v>
      </c>
      <c r="AF146">
        <f t="shared" si="66"/>
        <v>16594.13</v>
      </c>
      <c r="AG146">
        <f t="shared" si="67"/>
        <v>0</v>
      </c>
      <c r="AH146">
        <f t="shared" si="68"/>
        <v>16594.13</v>
      </c>
      <c r="AI146">
        <f>data_fy13_base!Z139</f>
        <v>292.74</v>
      </c>
      <c r="AJ146">
        <f t="shared" si="69"/>
        <v>8249.41</v>
      </c>
      <c r="AK146">
        <f t="shared" si="70"/>
        <v>0</v>
      </c>
      <c r="AL146">
        <f t="shared" si="71"/>
        <v>8249.41</v>
      </c>
      <c r="AM146">
        <f t="shared" si="72"/>
        <v>875.29</v>
      </c>
      <c r="AN146">
        <f t="shared" si="73"/>
        <v>0</v>
      </c>
      <c r="AO146">
        <f t="shared" si="74"/>
        <v>875.29</v>
      </c>
      <c r="AQ146">
        <f t="shared" si="75"/>
        <v>119898.16</v>
      </c>
      <c r="AR146">
        <f t="shared" si="76"/>
        <v>22935.160000000003</v>
      </c>
      <c r="AS146">
        <f t="shared" si="77"/>
        <v>142833.32</v>
      </c>
      <c r="AT146">
        <f t="shared" si="89"/>
        <v>12333.2</v>
      </c>
      <c r="AU146">
        <f t="shared" si="78"/>
        <v>2300.2999999999993</v>
      </c>
      <c r="AV146">
        <f t="shared" si="79"/>
        <v>14633.5</v>
      </c>
      <c r="AW146">
        <f t="shared" si="80"/>
        <v>13961.16</v>
      </c>
      <c r="AX146">
        <f t="shared" si="81"/>
        <v>2632.9700000000012</v>
      </c>
      <c r="AY146">
        <f t="shared" si="82"/>
        <v>16594.13</v>
      </c>
      <c r="AZ146">
        <f>data_fy13_base!AA139</f>
        <v>243.33</v>
      </c>
      <c r="BA146">
        <f t="shared" si="83"/>
        <v>7132</v>
      </c>
      <c r="BB146">
        <f t="shared" si="84"/>
        <v>1117.4099999999999</v>
      </c>
      <c r="BC146">
        <f t="shared" si="85"/>
        <v>8249.41</v>
      </c>
      <c r="BD146">
        <f t="shared" si="86"/>
        <v>759.19</v>
      </c>
      <c r="BE146">
        <f t="shared" si="87"/>
        <v>116.09999999999991</v>
      </c>
      <c r="BF146">
        <f t="shared" si="88"/>
        <v>875.29</v>
      </c>
    </row>
    <row r="147" spans="1:58" x14ac:dyDescent="0.2">
      <c r="A147">
        <f>data_fy13_base!A140</f>
        <v>2781</v>
      </c>
      <c r="B147" t="str">
        <f>data_fy13_base!B140</f>
        <v>Hampton-Dumont</v>
      </c>
      <c r="C147">
        <f>data_fy13_base!C140</f>
        <v>2781</v>
      </c>
      <c r="D147">
        <f>data_fy13_base!D140</f>
        <v>7</v>
      </c>
      <c r="E147">
        <f>data_fy13_base!F140</f>
        <v>1144.78</v>
      </c>
      <c r="F147">
        <f>data_fy13_base!G140</f>
        <v>1148.27</v>
      </c>
      <c r="G147">
        <f>data_fy13_base!H140</f>
        <v>1153.06</v>
      </c>
      <c r="H147">
        <f>data_fy13_base!I140</f>
        <v>517.16999999999996</v>
      </c>
      <c r="I147">
        <f>data_fy13_base!J140</f>
        <v>58.57</v>
      </c>
      <c r="J147">
        <f>data_fy13_base!K140</f>
        <v>63.8</v>
      </c>
      <c r="K147">
        <f>data_fy13_base!L140</f>
        <v>27.07</v>
      </c>
      <c r="L147">
        <f>data_fy13_base!M140</f>
        <v>3.16</v>
      </c>
      <c r="M147">
        <f>data_fy13_base!N140</f>
        <v>1161.5999999999999</v>
      </c>
      <c r="N147">
        <f>data_fy13_base!O140</f>
        <v>541.9</v>
      </c>
      <c r="O147">
        <f>data_fy13_base!P140</f>
        <v>58.38</v>
      </c>
      <c r="P147">
        <f>data_fy13_base!Q140</f>
        <v>70.22</v>
      </c>
      <c r="Q147">
        <f>data_fy13_base!W140</f>
        <v>34.51</v>
      </c>
      <c r="R147">
        <f>data_fy13_base!Y140</f>
        <v>3.96</v>
      </c>
      <c r="S147">
        <f>data_fy13_base!S140</f>
        <v>629471</v>
      </c>
      <c r="T147">
        <f>data_fy13_base!T140</f>
        <v>67814</v>
      </c>
      <c r="U147">
        <f>data_fy13_base!U140</f>
        <v>81568</v>
      </c>
      <c r="V147">
        <f>data_fy13_base!V140</f>
        <v>48293</v>
      </c>
      <c r="W147">
        <f>data_fy13_base!X140</f>
        <v>5542</v>
      </c>
      <c r="Y147">
        <f>data_fy13_base!E140</f>
        <v>1199</v>
      </c>
      <c r="Z147">
        <f t="shared" si="60"/>
        <v>674545.41</v>
      </c>
      <c r="AA147">
        <f t="shared" si="61"/>
        <v>0</v>
      </c>
      <c r="AB147">
        <f t="shared" si="62"/>
        <v>674545.41</v>
      </c>
      <c r="AC147">
        <f t="shared" si="63"/>
        <v>72803.28</v>
      </c>
      <c r="AD147">
        <f t="shared" si="64"/>
        <v>0</v>
      </c>
      <c r="AE147">
        <f t="shared" si="65"/>
        <v>72803.28</v>
      </c>
      <c r="AF147">
        <f t="shared" si="66"/>
        <v>87251.23</v>
      </c>
      <c r="AG147">
        <f t="shared" si="67"/>
        <v>0</v>
      </c>
      <c r="AH147">
        <f t="shared" si="68"/>
        <v>87251.23</v>
      </c>
      <c r="AI147">
        <f>data_fy13_base!Z140</f>
        <v>1424.86</v>
      </c>
      <c r="AJ147">
        <f t="shared" si="69"/>
        <v>50710.77</v>
      </c>
      <c r="AK147">
        <f t="shared" si="70"/>
        <v>0</v>
      </c>
      <c r="AL147">
        <f t="shared" si="71"/>
        <v>50710.77</v>
      </c>
      <c r="AM147">
        <f t="shared" si="72"/>
        <v>5827.68</v>
      </c>
      <c r="AN147">
        <f t="shared" si="73"/>
        <v>0</v>
      </c>
      <c r="AO147">
        <f t="shared" si="74"/>
        <v>5827.68</v>
      </c>
      <c r="AQ147">
        <f t="shared" si="75"/>
        <v>668666</v>
      </c>
      <c r="AR147">
        <f t="shared" si="76"/>
        <v>5879.4100000000326</v>
      </c>
      <c r="AS147">
        <f t="shared" si="77"/>
        <v>674545.41</v>
      </c>
      <c r="AT147">
        <f t="shared" si="89"/>
        <v>72304.3</v>
      </c>
      <c r="AU147">
        <f t="shared" si="78"/>
        <v>498.97999999999593</v>
      </c>
      <c r="AV147">
        <f t="shared" si="79"/>
        <v>72803.28</v>
      </c>
      <c r="AW147">
        <f t="shared" si="80"/>
        <v>86339.31</v>
      </c>
      <c r="AX147">
        <f t="shared" si="81"/>
        <v>911.91999999999825</v>
      </c>
      <c r="AY147">
        <f t="shared" si="82"/>
        <v>87251.23</v>
      </c>
      <c r="AZ147">
        <f>data_fy13_base!AA140</f>
        <v>1372.9</v>
      </c>
      <c r="BA147">
        <f t="shared" si="83"/>
        <v>50412.89</v>
      </c>
      <c r="BB147">
        <f t="shared" si="84"/>
        <v>297.87999999999738</v>
      </c>
      <c r="BC147">
        <f t="shared" si="85"/>
        <v>50710.77</v>
      </c>
      <c r="BD147">
        <f t="shared" si="86"/>
        <v>5793.64</v>
      </c>
      <c r="BE147">
        <f t="shared" si="87"/>
        <v>34.039999999999964</v>
      </c>
      <c r="BF147">
        <f t="shared" si="88"/>
        <v>5827.68</v>
      </c>
    </row>
    <row r="148" spans="1:58" x14ac:dyDescent="0.2">
      <c r="A148">
        <f>data_fy13_base!A141</f>
        <v>2826</v>
      </c>
      <c r="B148" t="str">
        <f>data_fy13_base!B141</f>
        <v>Harlan</v>
      </c>
      <c r="C148">
        <f>data_fy13_base!C141</f>
        <v>2826</v>
      </c>
      <c r="D148">
        <f>data_fy13_base!D141</f>
        <v>13</v>
      </c>
      <c r="E148">
        <f>data_fy13_base!F141</f>
        <v>1347.99</v>
      </c>
      <c r="F148">
        <f>data_fy13_base!G141</f>
        <v>1347.91</v>
      </c>
      <c r="G148">
        <f>data_fy13_base!H141</f>
        <v>1353.48</v>
      </c>
      <c r="H148">
        <f>data_fy13_base!I141</f>
        <v>517.16999999999996</v>
      </c>
      <c r="I148">
        <f>data_fy13_base!J141</f>
        <v>58.57</v>
      </c>
      <c r="J148">
        <f>data_fy13_base!K141</f>
        <v>63.8</v>
      </c>
      <c r="K148">
        <f>data_fy13_base!L141</f>
        <v>27.07</v>
      </c>
      <c r="L148">
        <f>data_fy13_base!M141</f>
        <v>3.16</v>
      </c>
      <c r="M148">
        <f>data_fy13_base!N141</f>
        <v>1427.7</v>
      </c>
      <c r="N148">
        <f>data_fy13_base!O141</f>
        <v>517.36</v>
      </c>
      <c r="O148">
        <f>data_fy13_base!P141</f>
        <v>61.01</v>
      </c>
      <c r="P148">
        <f>data_fy13_base!Q141</f>
        <v>59.73</v>
      </c>
      <c r="Q148">
        <f>data_fy13_base!W141</f>
        <v>27.1</v>
      </c>
      <c r="R148">
        <f>data_fy13_base!Y141</f>
        <v>2.86</v>
      </c>
      <c r="S148">
        <f>data_fy13_base!S141</f>
        <v>738635</v>
      </c>
      <c r="T148">
        <f>data_fy13_base!T141</f>
        <v>87104</v>
      </c>
      <c r="U148">
        <f>data_fy13_base!U141</f>
        <v>85277</v>
      </c>
      <c r="V148">
        <f>data_fy13_base!V141</f>
        <v>43748</v>
      </c>
      <c r="W148">
        <f>data_fy13_base!X141</f>
        <v>4617</v>
      </c>
      <c r="Y148">
        <f>data_fy13_base!E141</f>
        <v>1449</v>
      </c>
      <c r="Z148">
        <f t="shared" si="60"/>
        <v>779634.45</v>
      </c>
      <c r="AA148">
        <f t="shared" si="61"/>
        <v>0</v>
      </c>
      <c r="AB148">
        <f t="shared" si="62"/>
        <v>779634.45</v>
      </c>
      <c r="AC148">
        <f t="shared" si="63"/>
        <v>91794.15</v>
      </c>
      <c r="AD148">
        <f t="shared" si="64"/>
        <v>0</v>
      </c>
      <c r="AE148">
        <f t="shared" si="65"/>
        <v>91794.15</v>
      </c>
      <c r="AF148">
        <f t="shared" si="66"/>
        <v>90243.72</v>
      </c>
      <c r="AG148">
        <f t="shared" si="67"/>
        <v>0</v>
      </c>
      <c r="AH148">
        <f t="shared" si="68"/>
        <v>90243.72</v>
      </c>
      <c r="AI148">
        <f>data_fy13_base!Z141</f>
        <v>1629.71</v>
      </c>
      <c r="AJ148">
        <f t="shared" si="69"/>
        <v>45925.23</v>
      </c>
      <c r="AK148">
        <f t="shared" si="70"/>
        <v>0</v>
      </c>
      <c r="AL148">
        <f t="shared" si="71"/>
        <v>45925.23</v>
      </c>
      <c r="AM148">
        <f t="shared" si="72"/>
        <v>4872.83</v>
      </c>
      <c r="AN148">
        <f t="shared" si="73"/>
        <v>0</v>
      </c>
      <c r="AO148">
        <f t="shared" si="74"/>
        <v>4872.83</v>
      </c>
      <c r="AQ148">
        <f t="shared" si="75"/>
        <v>754281.28</v>
      </c>
      <c r="AR148">
        <f t="shared" si="76"/>
        <v>25353.169999999925</v>
      </c>
      <c r="AS148">
        <f t="shared" si="77"/>
        <v>779634.45</v>
      </c>
      <c r="AT148">
        <f t="shared" si="89"/>
        <v>88684.26</v>
      </c>
      <c r="AU148">
        <f t="shared" si="78"/>
        <v>3109.8899999999994</v>
      </c>
      <c r="AV148">
        <f t="shared" si="79"/>
        <v>91794.15</v>
      </c>
      <c r="AW148">
        <f t="shared" si="80"/>
        <v>87524.99</v>
      </c>
      <c r="AX148">
        <f t="shared" si="81"/>
        <v>2718.7299999999959</v>
      </c>
      <c r="AY148">
        <f t="shared" si="82"/>
        <v>90243.72</v>
      </c>
      <c r="AZ148">
        <f>data_fy13_base!AA141</f>
        <v>1530.51</v>
      </c>
      <c r="BA148">
        <f t="shared" si="83"/>
        <v>44859.25</v>
      </c>
      <c r="BB148">
        <f t="shared" si="84"/>
        <v>1065.9800000000032</v>
      </c>
      <c r="BC148">
        <f t="shared" si="85"/>
        <v>45925.23</v>
      </c>
      <c r="BD148">
        <f t="shared" si="86"/>
        <v>4775.1899999999996</v>
      </c>
      <c r="BE148">
        <f t="shared" si="87"/>
        <v>97.640000000000327</v>
      </c>
      <c r="BF148">
        <f t="shared" si="88"/>
        <v>4872.83</v>
      </c>
    </row>
    <row r="149" spans="1:58" x14ac:dyDescent="0.2">
      <c r="A149">
        <f>data_fy13_base!A142</f>
        <v>2834</v>
      </c>
      <c r="B149" t="str">
        <f>data_fy13_base!B142</f>
        <v>Harmony</v>
      </c>
      <c r="C149">
        <f>data_fy13_base!C142</f>
        <v>2834</v>
      </c>
      <c r="D149">
        <f>data_fy13_base!D142</f>
        <v>15</v>
      </c>
      <c r="E149">
        <f>data_fy13_base!F142</f>
        <v>322.36</v>
      </c>
      <c r="F149">
        <f>data_fy13_base!G142</f>
        <v>321.72000000000003</v>
      </c>
      <c r="G149">
        <f>data_fy13_base!H142</f>
        <v>320.52</v>
      </c>
      <c r="H149">
        <f>data_fy13_base!I142</f>
        <v>517.16999999999996</v>
      </c>
      <c r="I149">
        <f>data_fy13_base!J142</f>
        <v>58.57</v>
      </c>
      <c r="J149">
        <f>data_fy13_base!K142</f>
        <v>63.8</v>
      </c>
      <c r="K149">
        <f>data_fy13_base!L142</f>
        <v>27.07</v>
      </c>
      <c r="L149">
        <f>data_fy13_base!M142</f>
        <v>3.16</v>
      </c>
      <c r="M149">
        <f>data_fy13_base!N142</f>
        <v>361</v>
      </c>
      <c r="N149">
        <f>data_fy13_base!O142</f>
        <v>507.92</v>
      </c>
      <c r="O149">
        <f>data_fy13_base!P142</f>
        <v>48.02</v>
      </c>
      <c r="P149">
        <f>data_fy13_base!Q142</f>
        <v>61.9</v>
      </c>
      <c r="Q149">
        <f>data_fy13_base!W142</f>
        <v>26.11</v>
      </c>
      <c r="R149">
        <f>data_fy13_base!Y142</f>
        <v>2.81</v>
      </c>
      <c r="S149">
        <f>data_fy13_base!S142</f>
        <v>183359</v>
      </c>
      <c r="T149">
        <f>data_fy13_base!T142</f>
        <v>17335</v>
      </c>
      <c r="U149">
        <f>data_fy13_base!U142</f>
        <v>22346</v>
      </c>
      <c r="V149">
        <f>data_fy13_base!V142</f>
        <v>10670</v>
      </c>
      <c r="W149">
        <f>data_fy13_base!X142</f>
        <v>1148</v>
      </c>
      <c r="Y149">
        <f>data_fy13_base!E142</f>
        <v>360</v>
      </c>
      <c r="Z149">
        <f t="shared" si="60"/>
        <v>190299.6</v>
      </c>
      <c r="AA149">
        <f t="shared" si="61"/>
        <v>0</v>
      </c>
      <c r="AB149">
        <f t="shared" si="62"/>
        <v>190299.6</v>
      </c>
      <c r="AC149">
        <f t="shared" si="63"/>
        <v>18129.599999999999</v>
      </c>
      <c r="AD149">
        <f t="shared" si="64"/>
        <v>0</v>
      </c>
      <c r="AE149">
        <f t="shared" si="65"/>
        <v>18129.599999999999</v>
      </c>
      <c r="AF149">
        <f t="shared" si="66"/>
        <v>23202</v>
      </c>
      <c r="AG149">
        <f t="shared" si="67"/>
        <v>0</v>
      </c>
      <c r="AH149">
        <f t="shared" si="68"/>
        <v>23202</v>
      </c>
      <c r="AI149">
        <f>data_fy13_base!Z142</f>
        <v>415.31</v>
      </c>
      <c r="AJ149">
        <f t="shared" si="69"/>
        <v>11292.28</v>
      </c>
      <c r="AK149">
        <f t="shared" si="70"/>
        <v>0</v>
      </c>
      <c r="AL149">
        <f t="shared" si="71"/>
        <v>11292.28</v>
      </c>
      <c r="AM149">
        <f t="shared" si="72"/>
        <v>1221.01</v>
      </c>
      <c r="AN149">
        <f t="shared" si="73"/>
        <v>0</v>
      </c>
      <c r="AO149">
        <f t="shared" si="74"/>
        <v>1221.01</v>
      </c>
      <c r="AQ149">
        <f t="shared" si="75"/>
        <v>177336.68</v>
      </c>
      <c r="AR149">
        <f t="shared" si="76"/>
        <v>12962.920000000013</v>
      </c>
      <c r="AS149">
        <f t="shared" si="77"/>
        <v>190299.6</v>
      </c>
      <c r="AT149">
        <f t="shared" si="89"/>
        <v>17020.61</v>
      </c>
      <c r="AU149">
        <f t="shared" si="78"/>
        <v>1108.989999999998</v>
      </c>
      <c r="AV149">
        <f t="shared" si="79"/>
        <v>18129.599999999999</v>
      </c>
      <c r="AW149">
        <f t="shared" si="80"/>
        <v>21630.36</v>
      </c>
      <c r="AX149">
        <f t="shared" si="81"/>
        <v>1571.6399999999994</v>
      </c>
      <c r="AY149">
        <f t="shared" si="82"/>
        <v>23202</v>
      </c>
      <c r="AZ149">
        <f>data_fy13_base!AA142</f>
        <v>378.21</v>
      </c>
      <c r="BA149">
        <f t="shared" si="83"/>
        <v>10710.91</v>
      </c>
      <c r="BB149">
        <f t="shared" si="84"/>
        <v>581.3700000000008</v>
      </c>
      <c r="BC149">
        <f t="shared" si="85"/>
        <v>11292.28</v>
      </c>
      <c r="BD149">
        <f t="shared" si="86"/>
        <v>1161.0999999999999</v>
      </c>
      <c r="BE149">
        <f t="shared" si="87"/>
        <v>59.910000000000082</v>
      </c>
      <c r="BF149">
        <f t="shared" si="88"/>
        <v>1221.01</v>
      </c>
    </row>
    <row r="150" spans="1:58" x14ac:dyDescent="0.2">
      <c r="A150">
        <f>data_fy13_base!A143</f>
        <v>2846</v>
      </c>
      <c r="B150" t="str">
        <f>data_fy13_base!B143</f>
        <v>Harris-Lake Park</v>
      </c>
      <c r="C150">
        <f>data_fy13_base!C143</f>
        <v>2846</v>
      </c>
      <c r="D150">
        <f>data_fy13_base!D143</f>
        <v>5</v>
      </c>
      <c r="E150">
        <f>data_fy13_base!F143</f>
        <v>329.43</v>
      </c>
      <c r="F150">
        <f>data_fy13_base!G143</f>
        <v>332.42</v>
      </c>
      <c r="G150">
        <f>data_fy13_base!H143</f>
        <v>337.99</v>
      </c>
      <c r="H150">
        <f>data_fy13_base!I143</f>
        <v>517.16999999999996</v>
      </c>
      <c r="I150">
        <f>data_fy13_base!J143</f>
        <v>58.57</v>
      </c>
      <c r="J150">
        <f>data_fy13_base!K143</f>
        <v>63.8</v>
      </c>
      <c r="K150">
        <f>data_fy13_base!L143</f>
        <v>27.07</v>
      </c>
      <c r="L150">
        <f>data_fy13_base!M143</f>
        <v>3.16</v>
      </c>
      <c r="M150">
        <f>data_fy13_base!N143</f>
        <v>310.39999999999998</v>
      </c>
      <c r="N150">
        <f>data_fy13_base!O143</f>
        <v>544.42999999999995</v>
      </c>
      <c r="O150">
        <f>data_fy13_base!P143</f>
        <v>56.2</v>
      </c>
      <c r="P150">
        <f>data_fy13_base!Q143</f>
        <v>74.41</v>
      </c>
      <c r="Q150">
        <f>data_fy13_base!W143</f>
        <v>29.24</v>
      </c>
      <c r="R150">
        <f>data_fy13_base!Y143</f>
        <v>3.49</v>
      </c>
      <c r="S150">
        <f>data_fy13_base!S143</f>
        <v>168991</v>
      </c>
      <c r="T150">
        <f>data_fy13_base!T143</f>
        <v>17444</v>
      </c>
      <c r="U150">
        <f>data_fy13_base!U143</f>
        <v>23097</v>
      </c>
      <c r="V150">
        <f>data_fy13_base!V143</f>
        <v>9968</v>
      </c>
      <c r="W150">
        <f>data_fy13_base!X143</f>
        <v>1190</v>
      </c>
      <c r="Y150">
        <f>data_fy13_base!E143</f>
        <v>324.39999999999998</v>
      </c>
      <c r="Z150">
        <f t="shared" si="60"/>
        <v>183324.93</v>
      </c>
      <c r="AA150">
        <f t="shared" si="61"/>
        <v>0</v>
      </c>
      <c r="AB150">
        <f t="shared" si="62"/>
        <v>183324.93</v>
      </c>
      <c r="AC150">
        <f t="shared" si="63"/>
        <v>18990.38</v>
      </c>
      <c r="AD150">
        <f t="shared" si="64"/>
        <v>0</v>
      </c>
      <c r="AE150">
        <f t="shared" si="65"/>
        <v>18990.38</v>
      </c>
      <c r="AF150">
        <f t="shared" si="66"/>
        <v>24965.82</v>
      </c>
      <c r="AG150">
        <f t="shared" si="67"/>
        <v>0</v>
      </c>
      <c r="AH150">
        <f t="shared" si="68"/>
        <v>24965.82</v>
      </c>
      <c r="AI150">
        <f>data_fy13_base!Z143</f>
        <v>347.59</v>
      </c>
      <c r="AJ150">
        <f t="shared" si="69"/>
        <v>10538.93</v>
      </c>
      <c r="AK150">
        <f t="shared" si="70"/>
        <v>0</v>
      </c>
      <c r="AL150">
        <f t="shared" si="71"/>
        <v>10538.93</v>
      </c>
      <c r="AM150">
        <f t="shared" si="72"/>
        <v>1258.28</v>
      </c>
      <c r="AN150">
        <f t="shared" si="73"/>
        <v>0</v>
      </c>
      <c r="AO150">
        <f t="shared" si="74"/>
        <v>1258.28</v>
      </c>
      <c r="AQ150">
        <f t="shared" si="75"/>
        <v>193253.52</v>
      </c>
      <c r="AR150">
        <f t="shared" si="76"/>
        <v>0</v>
      </c>
      <c r="AS150">
        <f t="shared" si="77"/>
        <v>193253.52</v>
      </c>
      <c r="AT150">
        <f t="shared" si="89"/>
        <v>20088.64</v>
      </c>
      <c r="AU150">
        <f t="shared" si="78"/>
        <v>0</v>
      </c>
      <c r="AV150">
        <f t="shared" si="79"/>
        <v>20088.64</v>
      </c>
      <c r="AW150">
        <f t="shared" si="80"/>
        <v>26225.919999999998</v>
      </c>
      <c r="AX150">
        <f t="shared" si="81"/>
        <v>0</v>
      </c>
      <c r="AY150">
        <f t="shared" si="82"/>
        <v>26225.919999999998</v>
      </c>
      <c r="AZ150">
        <f>data_fy13_base!AA143</f>
        <v>352.85</v>
      </c>
      <c r="BA150">
        <f t="shared" si="83"/>
        <v>11097.13</v>
      </c>
      <c r="BB150">
        <f t="shared" si="84"/>
        <v>0</v>
      </c>
      <c r="BC150">
        <f t="shared" si="85"/>
        <v>11097.13</v>
      </c>
      <c r="BD150">
        <f t="shared" si="86"/>
        <v>1323.19</v>
      </c>
      <c r="BE150">
        <f t="shared" si="87"/>
        <v>0</v>
      </c>
      <c r="BF150">
        <f t="shared" si="88"/>
        <v>1323.19</v>
      </c>
    </row>
    <row r="151" spans="1:58" x14ac:dyDescent="0.2">
      <c r="A151">
        <f>data_fy13_base!A144</f>
        <v>2862</v>
      </c>
      <c r="B151" t="str">
        <f>data_fy13_base!B144</f>
        <v>Hartley-Melvin-Sanborn</v>
      </c>
      <c r="C151">
        <f>data_fy13_base!C144</f>
        <v>2862</v>
      </c>
      <c r="D151">
        <f>data_fy13_base!D144</f>
        <v>12</v>
      </c>
      <c r="E151">
        <f>data_fy13_base!F144</f>
        <v>588.73</v>
      </c>
      <c r="F151">
        <f>data_fy13_base!G144</f>
        <v>578.46</v>
      </c>
      <c r="G151">
        <f>data_fy13_base!H144</f>
        <v>549.22</v>
      </c>
      <c r="H151">
        <f>data_fy13_base!I144</f>
        <v>517.16999999999996</v>
      </c>
      <c r="I151">
        <f>data_fy13_base!J144</f>
        <v>58.57</v>
      </c>
      <c r="J151">
        <f>data_fy13_base!K144</f>
        <v>63.8</v>
      </c>
      <c r="K151">
        <f>data_fy13_base!L144</f>
        <v>27.07</v>
      </c>
      <c r="L151">
        <f>data_fy13_base!M144</f>
        <v>3.16</v>
      </c>
      <c r="M151">
        <f>data_fy13_base!N144</f>
        <v>627.4</v>
      </c>
      <c r="N151">
        <f>data_fy13_base!O144</f>
        <v>551.25</v>
      </c>
      <c r="O151">
        <f>data_fy13_base!P144</f>
        <v>59.13</v>
      </c>
      <c r="P151">
        <f>data_fy13_base!Q144</f>
        <v>54.02</v>
      </c>
      <c r="Q151">
        <f>data_fy13_base!W144</f>
        <v>27.12</v>
      </c>
      <c r="R151">
        <f>data_fy13_base!Y144</f>
        <v>3.25</v>
      </c>
      <c r="S151">
        <f>data_fy13_base!S144</f>
        <v>345854</v>
      </c>
      <c r="T151">
        <f>data_fy13_base!T144</f>
        <v>37098</v>
      </c>
      <c r="U151">
        <f>data_fy13_base!U144</f>
        <v>33892</v>
      </c>
      <c r="V151">
        <f>data_fy13_base!V144</f>
        <v>19978</v>
      </c>
      <c r="W151">
        <f>data_fy13_base!X144</f>
        <v>2394</v>
      </c>
      <c r="Y151">
        <f>data_fy13_base!E144</f>
        <v>632.29999999999995</v>
      </c>
      <c r="Z151">
        <f t="shared" si="60"/>
        <v>361637.66</v>
      </c>
      <c r="AA151">
        <f t="shared" si="61"/>
        <v>0</v>
      </c>
      <c r="AB151">
        <f t="shared" si="62"/>
        <v>361637.66</v>
      </c>
      <c r="AC151">
        <f t="shared" si="63"/>
        <v>38867.480000000003</v>
      </c>
      <c r="AD151">
        <f t="shared" si="64"/>
        <v>0</v>
      </c>
      <c r="AE151">
        <f t="shared" si="65"/>
        <v>38867.480000000003</v>
      </c>
      <c r="AF151">
        <f t="shared" si="66"/>
        <v>35769.21</v>
      </c>
      <c r="AG151">
        <f t="shared" si="67"/>
        <v>0</v>
      </c>
      <c r="AH151">
        <f t="shared" si="68"/>
        <v>35769.21</v>
      </c>
      <c r="AI151">
        <f>data_fy13_base!Z144</f>
        <v>742.57</v>
      </c>
      <c r="AJ151">
        <f t="shared" si="69"/>
        <v>20940.47</v>
      </c>
      <c r="AK151">
        <f t="shared" si="70"/>
        <v>0</v>
      </c>
      <c r="AL151">
        <f t="shared" si="71"/>
        <v>20940.47</v>
      </c>
      <c r="AM151">
        <f t="shared" si="72"/>
        <v>2509.89</v>
      </c>
      <c r="AN151">
        <f t="shared" si="73"/>
        <v>0</v>
      </c>
      <c r="AO151">
        <f t="shared" si="74"/>
        <v>2509.89</v>
      </c>
      <c r="AQ151">
        <f t="shared" si="75"/>
        <v>349381.82</v>
      </c>
      <c r="AR151">
        <f t="shared" si="76"/>
        <v>12255.839999999967</v>
      </c>
      <c r="AS151">
        <f t="shared" si="77"/>
        <v>361637.66</v>
      </c>
      <c r="AT151">
        <f t="shared" si="89"/>
        <v>37625.730000000003</v>
      </c>
      <c r="AU151">
        <f t="shared" si="78"/>
        <v>1241.75</v>
      </c>
      <c r="AV151">
        <f t="shared" si="79"/>
        <v>38867.480000000003</v>
      </c>
      <c r="AW151">
        <f t="shared" si="80"/>
        <v>34864.589999999997</v>
      </c>
      <c r="AX151">
        <f t="shared" si="81"/>
        <v>904.62000000000262</v>
      </c>
      <c r="AY151">
        <f t="shared" si="82"/>
        <v>35769.21</v>
      </c>
      <c r="AZ151">
        <f>data_fy13_base!AA144</f>
        <v>700.11</v>
      </c>
      <c r="BA151">
        <f t="shared" si="83"/>
        <v>20534.23</v>
      </c>
      <c r="BB151">
        <f t="shared" si="84"/>
        <v>406.2400000000016</v>
      </c>
      <c r="BC151">
        <f t="shared" si="85"/>
        <v>20940.47</v>
      </c>
      <c r="BD151">
        <f t="shared" si="86"/>
        <v>2457.39</v>
      </c>
      <c r="BE151">
        <f t="shared" si="87"/>
        <v>52.5</v>
      </c>
      <c r="BF151">
        <f t="shared" si="88"/>
        <v>2509.89</v>
      </c>
    </row>
    <row r="152" spans="1:58" x14ac:dyDescent="0.2">
      <c r="A152">
        <f>data_fy13_base!A145</f>
        <v>2977</v>
      </c>
      <c r="B152" t="str">
        <f>data_fy13_base!B145</f>
        <v>Highland</v>
      </c>
      <c r="C152">
        <f>data_fy13_base!C145</f>
        <v>2977</v>
      </c>
      <c r="D152">
        <f>data_fy13_base!D145</f>
        <v>10</v>
      </c>
      <c r="E152">
        <f>data_fy13_base!F145</f>
        <v>620.84</v>
      </c>
      <c r="F152">
        <f>data_fy13_base!G145</f>
        <v>611.73</v>
      </c>
      <c r="G152">
        <f>data_fy13_base!H145</f>
        <v>593.13</v>
      </c>
      <c r="H152">
        <f>data_fy13_base!I145</f>
        <v>517.16999999999996</v>
      </c>
      <c r="I152">
        <f>data_fy13_base!J145</f>
        <v>58.57</v>
      </c>
      <c r="J152">
        <f>data_fy13_base!K145</f>
        <v>63.8</v>
      </c>
      <c r="K152">
        <f>data_fy13_base!L145</f>
        <v>27.07</v>
      </c>
      <c r="L152">
        <f>data_fy13_base!M145</f>
        <v>3.16</v>
      </c>
      <c r="M152">
        <f>data_fy13_base!N145</f>
        <v>646.5</v>
      </c>
      <c r="N152">
        <f>data_fy13_base!O145</f>
        <v>549.70000000000005</v>
      </c>
      <c r="O152">
        <f>data_fy13_base!P145</f>
        <v>57.63</v>
      </c>
      <c r="P152">
        <f>data_fy13_base!Q145</f>
        <v>64.489999999999995</v>
      </c>
      <c r="Q152">
        <f>data_fy13_base!W145</f>
        <v>24.33</v>
      </c>
      <c r="R152">
        <f>data_fy13_base!Y145</f>
        <v>2.83</v>
      </c>
      <c r="S152">
        <f>data_fy13_base!S145</f>
        <v>355381</v>
      </c>
      <c r="T152">
        <f>data_fy13_base!T145</f>
        <v>37258</v>
      </c>
      <c r="U152">
        <f>data_fy13_base!U145</f>
        <v>41693</v>
      </c>
      <c r="V152">
        <f>data_fy13_base!V145</f>
        <v>17874</v>
      </c>
      <c r="W152">
        <f>data_fy13_base!X145</f>
        <v>2079</v>
      </c>
      <c r="Y152">
        <f>data_fy13_base!E145</f>
        <v>659.6</v>
      </c>
      <c r="Z152">
        <f t="shared" si="60"/>
        <v>376229.24</v>
      </c>
      <c r="AA152">
        <f t="shared" si="61"/>
        <v>0</v>
      </c>
      <c r="AB152">
        <f t="shared" si="62"/>
        <v>376229.24</v>
      </c>
      <c r="AC152">
        <f t="shared" si="63"/>
        <v>39556.21</v>
      </c>
      <c r="AD152">
        <f t="shared" si="64"/>
        <v>0</v>
      </c>
      <c r="AE152">
        <f t="shared" si="65"/>
        <v>39556.21</v>
      </c>
      <c r="AF152">
        <f t="shared" si="66"/>
        <v>44219.58</v>
      </c>
      <c r="AG152">
        <f t="shared" si="67"/>
        <v>0</v>
      </c>
      <c r="AH152">
        <f t="shared" si="68"/>
        <v>44219.58</v>
      </c>
      <c r="AI152">
        <f>data_fy13_base!Z145</f>
        <v>740.02</v>
      </c>
      <c r="AJ152">
        <f t="shared" si="69"/>
        <v>18803.91</v>
      </c>
      <c r="AK152">
        <f t="shared" si="70"/>
        <v>0</v>
      </c>
      <c r="AL152">
        <f t="shared" si="71"/>
        <v>18803.91</v>
      </c>
      <c r="AM152">
        <f t="shared" si="72"/>
        <v>2190.46</v>
      </c>
      <c r="AN152">
        <f t="shared" si="73"/>
        <v>0</v>
      </c>
      <c r="AO152">
        <f t="shared" si="74"/>
        <v>2190.46</v>
      </c>
      <c r="AQ152">
        <f t="shared" si="75"/>
        <v>367475.20000000001</v>
      </c>
      <c r="AR152">
        <f t="shared" si="76"/>
        <v>8754.039999999979</v>
      </c>
      <c r="AS152">
        <f t="shared" si="77"/>
        <v>376229.24</v>
      </c>
      <c r="AT152">
        <f t="shared" si="89"/>
        <v>38746.620000000003</v>
      </c>
      <c r="AU152">
        <f t="shared" si="78"/>
        <v>809.58999999999651</v>
      </c>
      <c r="AV152">
        <f t="shared" si="79"/>
        <v>39556.21</v>
      </c>
      <c r="AW152">
        <f t="shared" si="80"/>
        <v>43266.34</v>
      </c>
      <c r="AX152">
        <f t="shared" si="81"/>
        <v>953.24000000000524</v>
      </c>
      <c r="AY152">
        <f t="shared" si="82"/>
        <v>44219.58</v>
      </c>
      <c r="AZ152">
        <f>data_fy13_base!AA145</f>
        <v>702.06</v>
      </c>
      <c r="BA152">
        <f t="shared" si="83"/>
        <v>18632.669999999998</v>
      </c>
      <c r="BB152">
        <f t="shared" si="84"/>
        <v>171.2400000000016</v>
      </c>
      <c r="BC152">
        <f t="shared" si="85"/>
        <v>18803.91</v>
      </c>
      <c r="BD152">
        <f t="shared" si="86"/>
        <v>2169.37</v>
      </c>
      <c r="BE152">
        <f t="shared" si="87"/>
        <v>21.090000000000146</v>
      </c>
      <c r="BF152">
        <f t="shared" si="88"/>
        <v>2190.46</v>
      </c>
    </row>
    <row r="153" spans="1:58" x14ac:dyDescent="0.2">
      <c r="A153">
        <f>data_fy13_base!A146</f>
        <v>2988</v>
      </c>
      <c r="B153" t="str">
        <f>data_fy13_base!B146</f>
        <v>Hinton</v>
      </c>
      <c r="C153">
        <f>data_fy13_base!C146</f>
        <v>2988</v>
      </c>
      <c r="D153">
        <f>data_fy13_base!D146</f>
        <v>12</v>
      </c>
      <c r="E153">
        <f>data_fy13_base!F146</f>
        <v>540.69000000000005</v>
      </c>
      <c r="F153">
        <f>data_fy13_base!G146</f>
        <v>525.38</v>
      </c>
      <c r="G153">
        <f>data_fy13_base!H146</f>
        <v>522.73</v>
      </c>
      <c r="H153">
        <f>data_fy13_base!I146</f>
        <v>517.16999999999996</v>
      </c>
      <c r="I153">
        <f>data_fy13_base!J146</f>
        <v>58.57</v>
      </c>
      <c r="J153">
        <f>data_fy13_base!K146</f>
        <v>63.8</v>
      </c>
      <c r="K153">
        <f>data_fy13_base!L146</f>
        <v>27.07</v>
      </c>
      <c r="L153">
        <f>data_fy13_base!M146</f>
        <v>3.16</v>
      </c>
      <c r="M153">
        <f>data_fy13_base!N146</f>
        <v>532.20000000000005</v>
      </c>
      <c r="N153">
        <f>data_fy13_base!O146</f>
        <v>540.48</v>
      </c>
      <c r="O153">
        <f>data_fy13_base!P146</f>
        <v>60.62</v>
      </c>
      <c r="P153">
        <f>data_fy13_base!Q146</f>
        <v>65.180000000000007</v>
      </c>
      <c r="Q153">
        <f>data_fy13_base!W146</f>
        <v>27.12</v>
      </c>
      <c r="R153">
        <f>data_fy13_base!Y146</f>
        <v>3.25</v>
      </c>
      <c r="S153">
        <f>data_fy13_base!S146</f>
        <v>287643</v>
      </c>
      <c r="T153">
        <f>data_fy13_base!T146</f>
        <v>32262</v>
      </c>
      <c r="U153">
        <f>data_fy13_base!U146</f>
        <v>34689</v>
      </c>
      <c r="V153">
        <f>data_fy13_base!V146</f>
        <v>15799</v>
      </c>
      <c r="W153">
        <f>data_fy13_base!X146</f>
        <v>1893</v>
      </c>
      <c r="Y153">
        <f>data_fy13_base!E146</f>
        <v>529.79999999999995</v>
      </c>
      <c r="Z153">
        <f t="shared" si="60"/>
        <v>297307.87</v>
      </c>
      <c r="AA153">
        <f t="shared" si="61"/>
        <v>0</v>
      </c>
      <c r="AB153">
        <f t="shared" si="62"/>
        <v>297307.87</v>
      </c>
      <c r="AC153">
        <f t="shared" si="63"/>
        <v>33356.21</v>
      </c>
      <c r="AD153">
        <f t="shared" si="64"/>
        <v>0</v>
      </c>
      <c r="AE153">
        <f t="shared" si="65"/>
        <v>33356.21</v>
      </c>
      <c r="AF153">
        <f t="shared" si="66"/>
        <v>35883.35</v>
      </c>
      <c r="AG153">
        <f t="shared" si="67"/>
        <v>0</v>
      </c>
      <c r="AH153">
        <f t="shared" si="68"/>
        <v>35883.35</v>
      </c>
      <c r="AI153">
        <f>data_fy13_base!Z146</f>
        <v>573.14</v>
      </c>
      <c r="AJ153">
        <f t="shared" si="69"/>
        <v>16162.55</v>
      </c>
      <c r="AK153">
        <f t="shared" si="70"/>
        <v>0</v>
      </c>
      <c r="AL153">
        <f t="shared" si="71"/>
        <v>16162.55</v>
      </c>
      <c r="AM153">
        <f t="shared" si="72"/>
        <v>1937.21</v>
      </c>
      <c r="AN153">
        <f t="shared" si="73"/>
        <v>0</v>
      </c>
      <c r="AO153">
        <f t="shared" si="74"/>
        <v>1937.21</v>
      </c>
      <c r="AQ153">
        <f t="shared" si="75"/>
        <v>315049.25</v>
      </c>
      <c r="AR153">
        <f t="shared" si="76"/>
        <v>0</v>
      </c>
      <c r="AS153">
        <f t="shared" si="77"/>
        <v>315049.25</v>
      </c>
      <c r="AT153">
        <f t="shared" si="89"/>
        <v>35361.129999999997</v>
      </c>
      <c r="AU153">
        <f t="shared" si="78"/>
        <v>0</v>
      </c>
      <c r="AV153">
        <f t="shared" si="79"/>
        <v>35361.129999999997</v>
      </c>
      <c r="AW153">
        <f t="shared" si="80"/>
        <v>38053.760000000002</v>
      </c>
      <c r="AX153">
        <f t="shared" si="81"/>
        <v>0</v>
      </c>
      <c r="AY153">
        <f t="shared" si="82"/>
        <v>38053.760000000002</v>
      </c>
      <c r="AZ153">
        <f>data_fy13_base!AA146</f>
        <v>584.47</v>
      </c>
      <c r="BA153">
        <f t="shared" si="83"/>
        <v>17142.509999999998</v>
      </c>
      <c r="BB153">
        <f t="shared" si="84"/>
        <v>0</v>
      </c>
      <c r="BC153">
        <f t="shared" si="85"/>
        <v>17142.509999999998</v>
      </c>
      <c r="BD153">
        <f t="shared" si="86"/>
        <v>2051.4899999999998</v>
      </c>
      <c r="BE153">
        <f t="shared" si="87"/>
        <v>0</v>
      </c>
      <c r="BF153">
        <f t="shared" si="88"/>
        <v>2051.4899999999998</v>
      </c>
    </row>
    <row r="154" spans="1:58" x14ac:dyDescent="0.2">
      <c r="A154">
        <f>data_fy13_base!A147</f>
        <v>3029</v>
      </c>
      <c r="B154" t="str">
        <f>data_fy13_base!B147</f>
        <v>Howard-Winneshiek</v>
      </c>
      <c r="C154">
        <f>data_fy13_base!C147</f>
        <v>3029</v>
      </c>
      <c r="D154">
        <f>data_fy13_base!D147</f>
        <v>1</v>
      </c>
      <c r="E154">
        <f>data_fy13_base!F147</f>
        <v>1369.93</v>
      </c>
      <c r="F154">
        <f>data_fy13_base!G147</f>
        <v>1363.67</v>
      </c>
      <c r="G154">
        <f>data_fy13_base!H147</f>
        <v>1353.27</v>
      </c>
      <c r="H154">
        <f>data_fy13_base!I147</f>
        <v>517.16999999999996</v>
      </c>
      <c r="I154">
        <f>data_fy13_base!J147</f>
        <v>58.57</v>
      </c>
      <c r="J154">
        <f>data_fy13_base!K147</f>
        <v>63.8</v>
      </c>
      <c r="K154">
        <f>data_fy13_base!L147</f>
        <v>27.07</v>
      </c>
      <c r="L154">
        <f>data_fy13_base!M147</f>
        <v>3.16</v>
      </c>
      <c r="M154">
        <f>data_fy13_base!N147</f>
        <v>1341.3</v>
      </c>
      <c r="N154">
        <f>data_fy13_base!O147</f>
        <v>539.45000000000005</v>
      </c>
      <c r="O154">
        <f>data_fy13_base!P147</f>
        <v>57.71</v>
      </c>
      <c r="P154">
        <f>data_fy13_base!Q147</f>
        <v>55.96</v>
      </c>
      <c r="Q154">
        <f>data_fy13_base!W147</f>
        <v>27.28</v>
      </c>
      <c r="R154">
        <f>data_fy13_base!Y147</f>
        <v>2.9</v>
      </c>
      <c r="S154">
        <f>data_fy13_base!S147</f>
        <v>723564</v>
      </c>
      <c r="T154">
        <f>data_fy13_base!T147</f>
        <v>77406</v>
      </c>
      <c r="U154">
        <f>data_fy13_base!U147</f>
        <v>75059</v>
      </c>
      <c r="V154">
        <f>data_fy13_base!V147</f>
        <v>41861</v>
      </c>
      <c r="W154">
        <f>data_fy13_base!X147</f>
        <v>4450</v>
      </c>
      <c r="Y154">
        <f>data_fy13_base!E147</f>
        <v>1320.8</v>
      </c>
      <c r="Z154">
        <f t="shared" si="60"/>
        <v>739832.91</v>
      </c>
      <c r="AA154">
        <f t="shared" si="61"/>
        <v>0</v>
      </c>
      <c r="AB154">
        <f t="shared" si="62"/>
        <v>739832.91</v>
      </c>
      <c r="AC154">
        <f t="shared" si="63"/>
        <v>79314.039999999994</v>
      </c>
      <c r="AD154">
        <f t="shared" si="64"/>
        <v>0</v>
      </c>
      <c r="AE154">
        <f t="shared" si="65"/>
        <v>79314.039999999994</v>
      </c>
      <c r="AF154">
        <f t="shared" si="66"/>
        <v>77280.009999999995</v>
      </c>
      <c r="AG154">
        <f t="shared" si="67"/>
        <v>0</v>
      </c>
      <c r="AH154">
        <f t="shared" si="68"/>
        <v>77280.009999999995</v>
      </c>
      <c r="AI154">
        <f>data_fy13_base!Z147</f>
        <v>1481.02</v>
      </c>
      <c r="AJ154">
        <f t="shared" si="69"/>
        <v>42001.73</v>
      </c>
      <c r="AK154">
        <f t="shared" si="70"/>
        <v>0</v>
      </c>
      <c r="AL154">
        <f t="shared" si="71"/>
        <v>42001.73</v>
      </c>
      <c r="AM154">
        <f t="shared" si="72"/>
        <v>4487.49</v>
      </c>
      <c r="AN154">
        <f t="shared" si="73"/>
        <v>0</v>
      </c>
      <c r="AO154">
        <f t="shared" si="74"/>
        <v>4487.49</v>
      </c>
      <c r="AQ154">
        <f t="shared" si="75"/>
        <v>796819.78</v>
      </c>
      <c r="AR154">
        <f t="shared" si="76"/>
        <v>0</v>
      </c>
      <c r="AS154">
        <f t="shared" si="77"/>
        <v>796819.78</v>
      </c>
      <c r="AT154">
        <f t="shared" si="89"/>
        <v>85606.93</v>
      </c>
      <c r="AU154">
        <f t="shared" si="78"/>
        <v>0</v>
      </c>
      <c r="AV154">
        <f t="shared" si="79"/>
        <v>85606.93</v>
      </c>
      <c r="AW154">
        <f t="shared" si="80"/>
        <v>83784.92</v>
      </c>
      <c r="AX154">
        <f t="shared" si="81"/>
        <v>0</v>
      </c>
      <c r="AY154">
        <f t="shared" si="82"/>
        <v>83784.92</v>
      </c>
      <c r="AZ154">
        <f>data_fy13_base!AA147</f>
        <v>1531.76</v>
      </c>
      <c r="BA154">
        <f t="shared" si="83"/>
        <v>45171.6</v>
      </c>
      <c r="BB154">
        <f t="shared" si="84"/>
        <v>0</v>
      </c>
      <c r="BC154">
        <f t="shared" si="85"/>
        <v>45171.6</v>
      </c>
      <c r="BD154">
        <f t="shared" si="86"/>
        <v>4840.3599999999997</v>
      </c>
      <c r="BE154">
        <f t="shared" si="87"/>
        <v>0</v>
      </c>
      <c r="BF154">
        <f t="shared" si="88"/>
        <v>4840.3599999999997</v>
      </c>
    </row>
    <row r="155" spans="1:58" x14ac:dyDescent="0.2">
      <c r="A155">
        <f>data_fy13_base!A148</f>
        <v>3033</v>
      </c>
      <c r="B155" t="str">
        <f>data_fy13_base!B148</f>
        <v>Hubbard-Radcliffe</v>
      </c>
      <c r="C155">
        <f>data_fy13_base!C148</f>
        <v>3033</v>
      </c>
      <c r="D155">
        <f>data_fy13_base!D148</f>
        <v>7</v>
      </c>
      <c r="E155">
        <f>data_fy13_base!F148</f>
        <v>373.99</v>
      </c>
      <c r="F155">
        <f>data_fy13_base!G148</f>
        <v>373.03</v>
      </c>
      <c r="G155">
        <f>data_fy13_base!H148</f>
        <v>371.69</v>
      </c>
      <c r="H155">
        <f>data_fy13_base!I148</f>
        <v>517.16999999999996</v>
      </c>
      <c r="I155">
        <f>data_fy13_base!J148</f>
        <v>58.57</v>
      </c>
      <c r="J155">
        <f>data_fy13_base!K148</f>
        <v>63.8</v>
      </c>
      <c r="K155">
        <f>data_fy13_base!L148</f>
        <v>27.07</v>
      </c>
      <c r="L155">
        <f>data_fy13_base!M148</f>
        <v>3.16</v>
      </c>
      <c r="M155">
        <f>data_fy13_base!N148</f>
        <v>400.7</v>
      </c>
      <c r="N155">
        <f>data_fy13_base!O148</f>
        <v>512.14</v>
      </c>
      <c r="O155">
        <f>data_fy13_base!P148</f>
        <v>42.05</v>
      </c>
      <c r="P155">
        <f>data_fy13_base!Q148</f>
        <v>49.32</v>
      </c>
      <c r="Q155">
        <f>data_fy13_base!W148</f>
        <v>34.51</v>
      </c>
      <c r="R155">
        <f>data_fy13_base!Y148</f>
        <v>3.96</v>
      </c>
      <c r="S155">
        <f>data_fy13_base!S148</f>
        <v>205214</v>
      </c>
      <c r="T155">
        <f>data_fy13_base!T148</f>
        <v>16849</v>
      </c>
      <c r="U155">
        <f>data_fy13_base!U148</f>
        <v>19763</v>
      </c>
      <c r="V155">
        <f>data_fy13_base!V148</f>
        <v>15305</v>
      </c>
      <c r="W155">
        <f>data_fy13_base!X148</f>
        <v>1756</v>
      </c>
      <c r="Y155">
        <f>data_fy13_base!E148</f>
        <v>426.7</v>
      </c>
      <c r="Z155">
        <f t="shared" si="60"/>
        <v>227358.56</v>
      </c>
      <c r="AA155">
        <f t="shared" si="61"/>
        <v>0</v>
      </c>
      <c r="AB155">
        <f t="shared" si="62"/>
        <v>227358.56</v>
      </c>
      <c r="AC155">
        <f t="shared" si="63"/>
        <v>18941.21</v>
      </c>
      <c r="AD155">
        <f t="shared" si="64"/>
        <v>0</v>
      </c>
      <c r="AE155">
        <f t="shared" si="65"/>
        <v>18941.21</v>
      </c>
      <c r="AF155">
        <f t="shared" si="66"/>
        <v>22132.93</v>
      </c>
      <c r="AG155">
        <f t="shared" si="67"/>
        <v>0</v>
      </c>
      <c r="AH155">
        <f t="shared" si="68"/>
        <v>22132.93</v>
      </c>
      <c r="AI155">
        <f>data_fy13_base!Z148</f>
        <v>471.62</v>
      </c>
      <c r="AJ155">
        <f t="shared" si="69"/>
        <v>16784.96</v>
      </c>
      <c r="AK155">
        <f t="shared" si="70"/>
        <v>0</v>
      </c>
      <c r="AL155">
        <f t="shared" si="71"/>
        <v>16784.96</v>
      </c>
      <c r="AM155">
        <f t="shared" si="72"/>
        <v>1928.93</v>
      </c>
      <c r="AN155">
        <f t="shared" si="73"/>
        <v>0</v>
      </c>
      <c r="AO155">
        <f t="shared" si="74"/>
        <v>1928.93</v>
      </c>
      <c r="AQ155">
        <f t="shared" si="75"/>
        <v>207317.62</v>
      </c>
      <c r="AR155">
        <f t="shared" si="76"/>
        <v>20040.940000000002</v>
      </c>
      <c r="AS155">
        <f t="shared" si="77"/>
        <v>227358.56</v>
      </c>
      <c r="AT155">
        <f t="shared" si="89"/>
        <v>17513.95</v>
      </c>
      <c r="AU155">
        <f t="shared" si="78"/>
        <v>1427.2599999999984</v>
      </c>
      <c r="AV155">
        <f t="shared" si="79"/>
        <v>18941.21</v>
      </c>
      <c r="AW155">
        <f t="shared" si="80"/>
        <v>20389.93</v>
      </c>
      <c r="AX155">
        <f t="shared" si="81"/>
        <v>1743</v>
      </c>
      <c r="AY155">
        <f t="shared" si="82"/>
        <v>22132.93</v>
      </c>
      <c r="AZ155">
        <f>data_fy13_base!AA148</f>
        <v>419.36</v>
      </c>
      <c r="BA155">
        <f t="shared" si="83"/>
        <v>15398.9</v>
      </c>
      <c r="BB155">
        <f t="shared" si="84"/>
        <v>1386.0599999999995</v>
      </c>
      <c r="BC155">
        <f t="shared" si="85"/>
        <v>16784.96</v>
      </c>
      <c r="BD155">
        <f t="shared" si="86"/>
        <v>1769.7</v>
      </c>
      <c r="BE155">
        <f t="shared" si="87"/>
        <v>159.23000000000002</v>
      </c>
      <c r="BF155">
        <f t="shared" si="88"/>
        <v>1928.93</v>
      </c>
    </row>
    <row r="156" spans="1:58" x14ac:dyDescent="0.2">
      <c r="A156">
        <f>data_fy13_base!A149</f>
        <v>3042</v>
      </c>
      <c r="B156" t="str">
        <f>data_fy13_base!B149</f>
        <v>Hudson</v>
      </c>
      <c r="C156">
        <f>data_fy13_base!C149</f>
        <v>3042</v>
      </c>
      <c r="D156">
        <f>data_fy13_base!D149</f>
        <v>7</v>
      </c>
      <c r="E156">
        <f>data_fy13_base!F149</f>
        <v>643.9</v>
      </c>
      <c r="F156">
        <f>data_fy13_base!G149</f>
        <v>644.32000000000005</v>
      </c>
      <c r="G156">
        <f>data_fy13_base!H149</f>
        <v>644.66</v>
      </c>
      <c r="H156">
        <f>data_fy13_base!I149</f>
        <v>517.16999999999996</v>
      </c>
      <c r="I156">
        <f>data_fy13_base!J149</f>
        <v>58.57</v>
      </c>
      <c r="J156">
        <f>data_fy13_base!K149</f>
        <v>63.8</v>
      </c>
      <c r="K156">
        <f>data_fy13_base!L149</f>
        <v>27.07</v>
      </c>
      <c r="L156">
        <f>data_fy13_base!M149</f>
        <v>3.16</v>
      </c>
      <c r="M156">
        <f>data_fy13_base!N149</f>
        <v>665</v>
      </c>
      <c r="N156">
        <f>data_fy13_base!O149</f>
        <v>563.89</v>
      </c>
      <c r="O156">
        <f>data_fy13_base!P149</f>
        <v>63.82</v>
      </c>
      <c r="P156">
        <f>data_fy13_base!Q149</f>
        <v>47.49</v>
      </c>
      <c r="Q156">
        <f>data_fy13_base!W149</f>
        <v>34.51</v>
      </c>
      <c r="R156">
        <f>data_fy13_base!Y149</f>
        <v>3.96</v>
      </c>
      <c r="S156">
        <f>data_fy13_base!S149</f>
        <v>374987</v>
      </c>
      <c r="T156">
        <f>data_fy13_base!T149</f>
        <v>42440</v>
      </c>
      <c r="U156">
        <f>data_fy13_base!U149</f>
        <v>31581</v>
      </c>
      <c r="V156">
        <f>data_fy13_base!V149</f>
        <v>25398</v>
      </c>
      <c r="W156">
        <f>data_fy13_base!X149</f>
        <v>2914</v>
      </c>
      <c r="Y156">
        <f>data_fy13_base!E149</f>
        <v>692</v>
      </c>
      <c r="Z156">
        <f t="shared" si="60"/>
        <v>404529.36</v>
      </c>
      <c r="AA156">
        <f t="shared" si="61"/>
        <v>0</v>
      </c>
      <c r="AB156">
        <f t="shared" si="62"/>
        <v>404529.36</v>
      </c>
      <c r="AC156">
        <f t="shared" si="63"/>
        <v>45782.720000000001</v>
      </c>
      <c r="AD156">
        <f t="shared" si="64"/>
        <v>0</v>
      </c>
      <c r="AE156">
        <f t="shared" si="65"/>
        <v>45782.720000000001</v>
      </c>
      <c r="AF156">
        <f t="shared" si="66"/>
        <v>34627.68</v>
      </c>
      <c r="AG156">
        <f t="shared" si="67"/>
        <v>0</v>
      </c>
      <c r="AH156">
        <f t="shared" si="68"/>
        <v>34627.68</v>
      </c>
      <c r="AI156">
        <f>data_fy13_base!Z149</f>
        <v>772.39</v>
      </c>
      <c r="AJ156">
        <f t="shared" si="69"/>
        <v>27489.360000000001</v>
      </c>
      <c r="AK156">
        <f t="shared" si="70"/>
        <v>0</v>
      </c>
      <c r="AL156">
        <f t="shared" si="71"/>
        <v>27489.360000000001</v>
      </c>
      <c r="AM156">
        <f t="shared" si="72"/>
        <v>3159.08</v>
      </c>
      <c r="AN156">
        <f t="shared" si="73"/>
        <v>0</v>
      </c>
      <c r="AO156">
        <f t="shared" si="74"/>
        <v>3159.08</v>
      </c>
      <c r="AQ156">
        <f t="shared" si="75"/>
        <v>390261.35</v>
      </c>
      <c r="AR156">
        <f t="shared" si="76"/>
        <v>14268.010000000009</v>
      </c>
      <c r="AS156">
        <f t="shared" si="77"/>
        <v>404529.36</v>
      </c>
      <c r="AT156">
        <f t="shared" si="89"/>
        <v>44171.54</v>
      </c>
      <c r="AU156">
        <f t="shared" si="78"/>
        <v>1611.1800000000003</v>
      </c>
      <c r="AV156">
        <f t="shared" si="79"/>
        <v>45782.720000000001</v>
      </c>
      <c r="AW156">
        <f t="shared" si="80"/>
        <v>33927.089999999997</v>
      </c>
      <c r="AX156">
        <f t="shared" si="81"/>
        <v>700.59000000000378</v>
      </c>
      <c r="AY156">
        <f t="shared" si="82"/>
        <v>34627.68</v>
      </c>
      <c r="AZ156">
        <f>data_fy13_base!AA149</f>
        <v>725.09</v>
      </c>
      <c r="BA156">
        <f t="shared" si="83"/>
        <v>26625.3</v>
      </c>
      <c r="BB156">
        <f t="shared" si="84"/>
        <v>864.06000000000131</v>
      </c>
      <c r="BC156">
        <f t="shared" si="85"/>
        <v>27489.360000000001</v>
      </c>
      <c r="BD156">
        <f t="shared" si="86"/>
        <v>3059.88</v>
      </c>
      <c r="BE156">
        <f t="shared" si="87"/>
        <v>99.199999999999818</v>
      </c>
      <c r="BF156">
        <f t="shared" si="88"/>
        <v>3159.08</v>
      </c>
    </row>
    <row r="157" spans="1:58" x14ac:dyDescent="0.2">
      <c r="A157">
        <f>data_fy13_base!A150</f>
        <v>3060</v>
      </c>
      <c r="B157" t="str">
        <f>data_fy13_base!B150</f>
        <v>Humboldt</v>
      </c>
      <c r="C157">
        <f>data_fy13_base!C150</f>
        <v>3060</v>
      </c>
      <c r="D157">
        <f>data_fy13_base!D150</f>
        <v>5</v>
      </c>
      <c r="E157">
        <f>data_fy13_base!F150</f>
        <v>1150.53</v>
      </c>
      <c r="F157">
        <f>data_fy13_base!G150</f>
        <v>1158.42</v>
      </c>
      <c r="G157">
        <f>data_fy13_base!H150</f>
        <v>1157.58</v>
      </c>
      <c r="H157">
        <f>data_fy13_base!I150</f>
        <v>517.16999999999996</v>
      </c>
      <c r="I157">
        <f>data_fy13_base!J150</f>
        <v>58.57</v>
      </c>
      <c r="J157">
        <f>data_fy13_base!K150</f>
        <v>63.8</v>
      </c>
      <c r="K157">
        <f>data_fy13_base!L150</f>
        <v>27.07</v>
      </c>
      <c r="L157">
        <f>data_fy13_base!M150</f>
        <v>3.16</v>
      </c>
      <c r="M157">
        <f>data_fy13_base!N150</f>
        <v>1163.5999999999999</v>
      </c>
      <c r="N157">
        <f>data_fy13_base!O150</f>
        <v>532.28</v>
      </c>
      <c r="O157">
        <f>data_fy13_base!P150</f>
        <v>58.02</v>
      </c>
      <c r="P157">
        <f>data_fy13_base!Q150</f>
        <v>64.59</v>
      </c>
      <c r="Q157">
        <f>data_fy13_base!W150</f>
        <v>29.24</v>
      </c>
      <c r="R157">
        <f>data_fy13_base!Y150</f>
        <v>3.49</v>
      </c>
      <c r="S157">
        <f>data_fy13_base!S150</f>
        <v>619361</v>
      </c>
      <c r="T157">
        <f>data_fy13_base!T150</f>
        <v>67512</v>
      </c>
      <c r="U157">
        <f>data_fy13_base!U150</f>
        <v>75157</v>
      </c>
      <c r="V157">
        <f>data_fy13_base!V150</f>
        <v>37541</v>
      </c>
      <c r="W157">
        <f>data_fy13_base!X150</f>
        <v>4481</v>
      </c>
      <c r="Y157">
        <f>data_fy13_base!E150</f>
        <v>1164.5</v>
      </c>
      <c r="Z157">
        <f t="shared" si="60"/>
        <v>643933.56999999995</v>
      </c>
      <c r="AA157">
        <f t="shared" si="61"/>
        <v>0</v>
      </c>
      <c r="AB157">
        <f t="shared" si="62"/>
        <v>643933.56999999995</v>
      </c>
      <c r="AC157">
        <f t="shared" si="63"/>
        <v>70289.22</v>
      </c>
      <c r="AD157">
        <f t="shared" si="64"/>
        <v>0</v>
      </c>
      <c r="AE157">
        <f t="shared" si="65"/>
        <v>70289.22</v>
      </c>
      <c r="AF157">
        <f t="shared" si="66"/>
        <v>78184.53</v>
      </c>
      <c r="AG157">
        <f t="shared" si="67"/>
        <v>0</v>
      </c>
      <c r="AH157">
        <f t="shared" si="68"/>
        <v>78184.53</v>
      </c>
      <c r="AI157">
        <f>data_fy13_base!Z150</f>
        <v>1270.06</v>
      </c>
      <c r="AJ157">
        <f t="shared" si="69"/>
        <v>38508.22</v>
      </c>
      <c r="AK157">
        <f t="shared" si="70"/>
        <v>0</v>
      </c>
      <c r="AL157">
        <f t="shared" si="71"/>
        <v>38508.22</v>
      </c>
      <c r="AM157">
        <f t="shared" si="72"/>
        <v>4597.62</v>
      </c>
      <c r="AN157">
        <f t="shared" si="73"/>
        <v>0</v>
      </c>
      <c r="AO157">
        <f t="shared" si="74"/>
        <v>4597.62</v>
      </c>
      <c r="AQ157">
        <f t="shared" si="75"/>
        <v>660956.47</v>
      </c>
      <c r="AR157">
        <f t="shared" si="76"/>
        <v>0</v>
      </c>
      <c r="AS157">
        <f t="shared" si="77"/>
        <v>660956.47</v>
      </c>
      <c r="AT157">
        <f t="shared" si="89"/>
        <v>72253.279999999999</v>
      </c>
      <c r="AU157">
        <f t="shared" si="78"/>
        <v>0</v>
      </c>
      <c r="AV157">
        <f t="shared" si="79"/>
        <v>72253.279999999999</v>
      </c>
      <c r="AW157">
        <f t="shared" si="80"/>
        <v>80295.490000000005</v>
      </c>
      <c r="AX157">
        <f t="shared" si="81"/>
        <v>0</v>
      </c>
      <c r="AY157">
        <f t="shared" si="82"/>
        <v>80295.490000000005</v>
      </c>
      <c r="AZ157">
        <f>data_fy13_base!AA150</f>
        <v>1257.1400000000001</v>
      </c>
      <c r="BA157">
        <f t="shared" si="83"/>
        <v>39537.050000000003</v>
      </c>
      <c r="BB157">
        <f t="shared" si="84"/>
        <v>0</v>
      </c>
      <c r="BC157">
        <f t="shared" si="85"/>
        <v>39537.050000000003</v>
      </c>
      <c r="BD157">
        <f t="shared" si="86"/>
        <v>4714.28</v>
      </c>
      <c r="BE157">
        <f t="shared" si="87"/>
        <v>0</v>
      </c>
      <c r="BF157">
        <f t="shared" si="88"/>
        <v>4714.28</v>
      </c>
    </row>
    <row r="158" spans="1:58" x14ac:dyDescent="0.2">
      <c r="A158">
        <f>data_fy13_base!A151</f>
        <v>3168</v>
      </c>
      <c r="B158" t="str">
        <f>data_fy13_base!B151</f>
        <v>IKM-Manning</v>
      </c>
      <c r="C158">
        <f>data_fy13_base!C151</f>
        <v>3168</v>
      </c>
      <c r="D158">
        <f>data_fy13_base!D151</f>
        <v>13</v>
      </c>
      <c r="E158">
        <f>data_fy13_base!F151</f>
        <v>671.87</v>
      </c>
      <c r="F158">
        <f>data_fy13_base!G151</f>
        <v>670.36</v>
      </c>
      <c r="G158">
        <f>data_fy13_base!H151</f>
        <v>665.87</v>
      </c>
      <c r="H158">
        <f>data_fy13_base!I151</f>
        <v>517.16999999999996</v>
      </c>
      <c r="I158">
        <f>data_fy13_base!J151</f>
        <v>58.57</v>
      </c>
      <c r="J158">
        <f>data_fy13_base!K151</f>
        <v>63.8</v>
      </c>
      <c r="K158">
        <f>data_fy13_base!L151</f>
        <v>27.07</v>
      </c>
      <c r="L158">
        <f>data_fy13_base!M151</f>
        <v>3.16</v>
      </c>
      <c r="M158">
        <f>data_fy13_base!N151</f>
        <v>738.8</v>
      </c>
      <c r="N158">
        <f>data_fy13_base!O151</f>
        <v>568.62</v>
      </c>
      <c r="O158">
        <f>data_fy13_base!P151</f>
        <v>65.19</v>
      </c>
      <c r="P158">
        <f>data_fy13_base!Q151</f>
        <v>57.39</v>
      </c>
      <c r="Q158">
        <f>data_fy13_base!W151</f>
        <v>27.1</v>
      </c>
      <c r="R158">
        <f>data_fy13_base!Y151</f>
        <v>2.86</v>
      </c>
      <c r="S158">
        <f>data_fy13_base!S151</f>
        <v>420096</v>
      </c>
      <c r="T158">
        <f>data_fy13_base!T151</f>
        <v>48162</v>
      </c>
      <c r="U158">
        <f>data_fy13_base!U151</f>
        <v>42400</v>
      </c>
      <c r="V158">
        <f>data_fy13_base!V151</f>
        <v>22042</v>
      </c>
      <c r="W158">
        <f>data_fy13_base!X151</f>
        <v>2326</v>
      </c>
      <c r="Y158">
        <f>data_fy13_base!E151</f>
        <v>731.5</v>
      </c>
      <c r="Z158">
        <f t="shared" si="60"/>
        <v>431080.27</v>
      </c>
      <c r="AA158">
        <f t="shared" si="61"/>
        <v>0</v>
      </c>
      <c r="AB158">
        <f t="shared" si="62"/>
        <v>431080.27</v>
      </c>
      <c r="AC158">
        <f t="shared" si="63"/>
        <v>49398.2</v>
      </c>
      <c r="AD158">
        <f t="shared" si="64"/>
        <v>0</v>
      </c>
      <c r="AE158">
        <f t="shared" si="65"/>
        <v>49398.2</v>
      </c>
      <c r="AF158">
        <f t="shared" si="66"/>
        <v>43846.11</v>
      </c>
      <c r="AG158">
        <f t="shared" si="67"/>
        <v>0</v>
      </c>
      <c r="AH158">
        <f t="shared" si="68"/>
        <v>43846.11</v>
      </c>
      <c r="AI158">
        <f>data_fy13_base!Z151</f>
        <v>799.41</v>
      </c>
      <c r="AJ158">
        <f t="shared" si="69"/>
        <v>22527.37</v>
      </c>
      <c r="AK158">
        <f t="shared" si="70"/>
        <v>0</v>
      </c>
      <c r="AL158">
        <f t="shared" si="71"/>
        <v>22527.37</v>
      </c>
      <c r="AM158">
        <f t="shared" si="72"/>
        <v>2390.2399999999998</v>
      </c>
      <c r="AN158">
        <f t="shared" si="73"/>
        <v>0</v>
      </c>
      <c r="AO158">
        <f t="shared" si="74"/>
        <v>2390.2399999999998</v>
      </c>
      <c r="AQ158">
        <f t="shared" si="75"/>
        <v>410391.63</v>
      </c>
      <c r="AR158">
        <f t="shared" si="76"/>
        <v>20688.640000000014</v>
      </c>
      <c r="AS158">
        <f t="shared" si="77"/>
        <v>431080.27</v>
      </c>
      <c r="AT158">
        <f t="shared" si="89"/>
        <v>47010.74</v>
      </c>
      <c r="AU158">
        <f t="shared" si="78"/>
        <v>2387.4599999999991</v>
      </c>
      <c r="AV158">
        <f t="shared" si="79"/>
        <v>49398.2</v>
      </c>
      <c r="AW158">
        <f t="shared" si="80"/>
        <v>42052.34</v>
      </c>
      <c r="AX158">
        <f t="shared" si="81"/>
        <v>1793.7700000000041</v>
      </c>
      <c r="AY158">
        <f t="shared" si="82"/>
        <v>43846.11</v>
      </c>
      <c r="AZ158">
        <f>data_fy13_base!AA151</f>
        <v>740.45</v>
      </c>
      <c r="BA158">
        <f t="shared" si="83"/>
        <v>21702.59</v>
      </c>
      <c r="BB158">
        <f t="shared" si="84"/>
        <v>824.77999999999884</v>
      </c>
      <c r="BC158">
        <f t="shared" si="85"/>
        <v>22527.37</v>
      </c>
      <c r="BD158">
        <f t="shared" si="86"/>
        <v>2310.1999999999998</v>
      </c>
      <c r="BE158">
        <f t="shared" si="87"/>
        <v>80.039999999999964</v>
      </c>
      <c r="BF158">
        <f t="shared" si="88"/>
        <v>2390.2399999999998</v>
      </c>
    </row>
    <row r="159" spans="1:58" x14ac:dyDescent="0.2">
      <c r="A159">
        <f>data_fy13_base!A152</f>
        <v>3105</v>
      </c>
      <c r="B159" t="str">
        <f>data_fy13_base!B152</f>
        <v>Independence</v>
      </c>
      <c r="C159">
        <f>data_fy13_base!C152</f>
        <v>3105</v>
      </c>
      <c r="D159">
        <f>data_fy13_base!D152</f>
        <v>7</v>
      </c>
      <c r="E159">
        <f>data_fy13_base!F152</f>
        <v>1353.89</v>
      </c>
      <c r="F159">
        <f>data_fy13_base!G152</f>
        <v>1358.82</v>
      </c>
      <c r="G159">
        <f>data_fy13_base!H152</f>
        <v>1362.78</v>
      </c>
      <c r="H159">
        <f>data_fy13_base!I152</f>
        <v>517.16999999999996</v>
      </c>
      <c r="I159">
        <f>data_fy13_base!J152</f>
        <v>58.57</v>
      </c>
      <c r="J159">
        <f>data_fy13_base!K152</f>
        <v>63.8</v>
      </c>
      <c r="K159">
        <f>data_fy13_base!L152</f>
        <v>27.07</v>
      </c>
      <c r="L159">
        <f>data_fy13_base!M152</f>
        <v>3.16</v>
      </c>
      <c r="M159">
        <f>data_fy13_base!N152</f>
        <v>1381.6</v>
      </c>
      <c r="N159">
        <f>data_fy13_base!O152</f>
        <v>543.94000000000005</v>
      </c>
      <c r="O159">
        <f>data_fy13_base!P152</f>
        <v>64.3</v>
      </c>
      <c r="P159">
        <f>data_fy13_base!Q152</f>
        <v>59.83</v>
      </c>
      <c r="Q159">
        <f>data_fy13_base!W152</f>
        <v>34.51</v>
      </c>
      <c r="R159">
        <f>data_fy13_base!Y152</f>
        <v>3.96</v>
      </c>
      <c r="S159">
        <f>data_fy13_base!S152</f>
        <v>751508</v>
      </c>
      <c r="T159">
        <f>data_fy13_base!T152</f>
        <v>88837</v>
      </c>
      <c r="U159">
        <f>data_fy13_base!U152</f>
        <v>82661</v>
      </c>
      <c r="V159">
        <f>data_fy13_base!V152</f>
        <v>57159</v>
      </c>
      <c r="W159">
        <f>data_fy13_base!X152</f>
        <v>6559</v>
      </c>
      <c r="Y159">
        <f>data_fy13_base!E152</f>
        <v>1381.1</v>
      </c>
      <c r="Z159">
        <f t="shared" si="60"/>
        <v>779810.49</v>
      </c>
      <c r="AA159">
        <f t="shared" si="61"/>
        <v>0</v>
      </c>
      <c r="AB159">
        <f t="shared" si="62"/>
        <v>779810.49</v>
      </c>
      <c r="AC159">
        <f t="shared" si="63"/>
        <v>92036.5</v>
      </c>
      <c r="AD159">
        <f t="shared" si="64"/>
        <v>0</v>
      </c>
      <c r="AE159">
        <f t="shared" si="65"/>
        <v>92036.5</v>
      </c>
      <c r="AF159">
        <f t="shared" si="66"/>
        <v>86153.02</v>
      </c>
      <c r="AG159">
        <f t="shared" si="67"/>
        <v>0</v>
      </c>
      <c r="AH159">
        <f t="shared" si="68"/>
        <v>86153.02</v>
      </c>
      <c r="AI159">
        <f>data_fy13_base!Z152</f>
        <v>1653.81</v>
      </c>
      <c r="AJ159">
        <f t="shared" si="69"/>
        <v>58859.1</v>
      </c>
      <c r="AK159">
        <f t="shared" si="70"/>
        <v>0</v>
      </c>
      <c r="AL159">
        <f t="shared" si="71"/>
        <v>58859.1</v>
      </c>
      <c r="AM159">
        <f t="shared" si="72"/>
        <v>6764.08</v>
      </c>
      <c r="AN159">
        <f t="shared" si="73"/>
        <v>0</v>
      </c>
      <c r="AO159">
        <f t="shared" si="74"/>
        <v>6764.08</v>
      </c>
      <c r="AQ159">
        <f t="shared" si="75"/>
        <v>793569.08</v>
      </c>
      <c r="AR159">
        <f t="shared" si="76"/>
        <v>0</v>
      </c>
      <c r="AS159">
        <f t="shared" si="77"/>
        <v>793569.08</v>
      </c>
      <c r="AT159">
        <f t="shared" si="89"/>
        <v>93526.720000000001</v>
      </c>
      <c r="AU159">
        <f t="shared" si="78"/>
        <v>0</v>
      </c>
      <c r="AV159">
        <f t="shared" si="79"/>
        <v>93526.720000000001</v>
      </c>
      <c r="AW159">
        <f t="shared" si="80"/>
        <v>88043.47</v>
      </c>
      <c r="AX159">
        <f t="shared" si="81"/>
        <v>0</v>
      </c>
      <c r="AY159">
        <f t="shared" si="82"/>
        <v>88043.47</v>
      </c>
      <c r="AZ159">
        <f>data_fy13_base!AA152</f>
        <v>1629.32</v>
      </c>
      <c r="BA159">
        <f t="shared" si="83"/>
        <v>59828.63</v>
      </c>
      <c r="BB159">
        <f t="shared" si="84"/>
        <v>0</v>
      </c>
      <c r="BC159">
        <f t="shared" si="85"/>
        <v>59828.63</v>
      </c>
      <c r="BD159">
        <f t="shared" si="86"/>
        <v>6875.73</v>
      </c>
      <c r="BE159">
        <f t="shared" si="87"/>
        <v>0</v>
      </c>
      <c r="BF159">
        <f t="shared" si="88"/>
        <v>6875.73</v>
      </c>
    </row>
    <row r="160" spans="1:58" x14ac:dyDescent="0.2">
      <c r="A160">
        <f>data_fy13_base!A153</f>
        <v>3114</v>
      </c>
      <c r="B160" t="str">
        <f>data_fy13_base!B153</f>
        <v>Indianola</v>
      </c>
      <c r="C160">
        <f>data_fy13_base!C153</f>
        <v>3114</v>
      </c>
      <c r="D160">
        <f>data_fy13_base!D153</f>
        <v>11</v>
      </c>
      <c r="E160">
        <f>data_fy13_base!F153</f>
        <v>3425.36</v>
      </c>
      <c r="F160">
        <f>data_fy13_base!G153</f>
        <v>3445.99</v>
      </c>
      <c r="G160">
        <f>data_fy13_base!H153</f>
        <v>3445.5</v>
      </c>
      <c r="H160">
        <f>data_fy13_base!I153</f>
        <v>517.16999999999996</v>
      </c>
      <c r="I160">
        <f>data_fy13_base!J153</f>
        <v>58.57</v>
      </c>
      <c r="J160">
        <f>data_fy13_base!K153</f>
        <v>63.8</v>
      </c>
      <c r="K160">
        <f>data_fy13_base!L153</f>
        <v>27.07</v>
      </c>
      <c r="L160">
        <f>data_fy13_base!M153</f>
        <v>3.16</v>
      </c>
      <c r="M160">
        <f>data_fy13_base!N153</f>
        <v>3349.8</v>
      </c>
      <c r="N160">
        <f>data_fy13_base!O153</f>
        <v>475.49</v>
      </c>
      <c r="O160">
        <f>data_fy13_base!P153</f>
        <v>56.69</v>
      </c>
      <c r="P160">
        <f>data_fy13_base!Q153</f>
        <v>53.39</v>
      </c>
      <c r="Q160">
        <f>data_fy13_base!W153</f>
        <v>20.56</v>
      </c>
      <c r="R160">
        <f>data_fy13_base!Y153</f>
        <v>2.64</v>
      </c>
      <c r="S160">
        <f>data_fy13_base!S153</f>
        <v>1592796</v>
      </c>
      <c r="T160">
        <f>data_fy13_base!T153</f>
        <v>189900</v>
      </c>
      <c r="U160">
        <f>data_fy13_base!U153</f>
        <v>178846</v>
      </c>
      <c r="V160">
        <f>data_fy13_base!V153</f>
        <v>75255</v>
      </c>
      <c r="W160">
        <f>data_fy13_base!X153</f>
        <v>9663</v>
      </c>
      <c r="Y160">
        <f>data_fy13_base!E153</f>
        <v>3409.4</v>
      </c>
      <c r="Z160">
        <f t="shared" si="60"/>
        <v>1691676.09</v>
      </c>
      <c r="AA160">
        <f t="shared" si="61"/>
        <v>0</v>
      </c>
      <c r="AB160">
        <f t="shared" si="62"/>
        <v>1691676.09</v>
      </c>
      <c r="AC160">
        <f t="shared" si="63"/>
        <v>201256.88</v>
      </c>
      <c r="AD160">
        <f t="shared" si="64"/>
        <v>0</v>
      </c>
      <c r="AE160">
        <f t="shared" si="65"/>
        <v>201256.88</v>
      </c>
      <c r="AF160">
        <f t="shared" si="66"/>
        <v>190721.84</v>
      </c>
      <c r="AG160">
        <f t="shared" si="67"/>
        <v>0</v>
      </c>
      <c r="AH160">
        <f t="shared" si="68"/>
        <v>190721.84</v>
      </c>
      <c r="AI160">
        <f>data_fy13_base!Z153</f>
        <v>3743.51</v>
      </c>
      <c r="AJ160">
        <f t="shared" si="69"/>
        <v>81009.56</v>
      </c>
      <c r="AK160">
        <f t="shared" si="70"/>
        <v>0</v>
      </c>
      <c r="AL160">
        <f t="shared" si="71"/>
        <v>81009.56</v>
      </c>
      <c r="AM160">
        <f t="shared" si="72"/>
        <v>10369.52</v>
      </c>
      <c r="AN160">
        <f t="shared" si="73"/>
        <v>0</v>
      </c>
      <c r="AO160">
        <f t="shared" si="74"/>
        <v>10369.52</v>
      </c>
      <c r="AQ160">
        <f t="shared" si="75"/>
        <v>1773274.62</v>
      </c>
      <c r="AR160">
        <f t="shared" si="76"/>
        <v>0</v>
      </c>
      <c r="AS160">
        <f t="shared" si="77"/>
        <v>1773274.62</v>
      </c>
      <c r="AT160">
        <f t="shared" si="89"/>
        <v>210556.88</v>
      </c>
      <c r="AU160">
        <f t="shared" si="78"/>
        <v>0</v>
      </c>
      <c r="AV160">
        <f t="shared" si="79"/>
        <v>210556.88</v>
      </c>
      <c r="AW160">
        <f t="shared" si="80"/>
        <v>200691.84</v>
      </c>
      <c r="AX160">
        <f t="shared" si="81"/>
        <v>0</v>
      </c>
      <c r="AY160">
        <f t="shared" si="82"/>
        <v>200691.84</v>
      </c>
      <c r="AZ160">
        <f>data_fy13_base!AA153</f>
        <v>3762.81</v>
      </c>
      <c r="BA160">
        <f t="shared" si="83"/>
        <v>85679.18</v>
      </c>
      <c r="BB160">
        <f t="shared" si="84"/>
        <v>0</v>
      </c>
      <c r="BC160">
        <f t="shared" si="85"/>
        <v>85679.18</v>
      </c>
      <c r="BD160">
        <f t="shared" si="86"/>
        <v>10912.15</v>
      </c>
      <c r="BE160">
        <f t="shared" si="87"/>
        <v>0</v>
      </c>
      <c r="BF160">
        <f t="shared" si="88"/>
        <v>10912.15</v>
      </c>
    </row>
    <row r="161" spans="1:58" x14ac:dyDescent="0.2">
      <c r="A161">
        <f>data_fy13_base!A154</f>
        <v>3119</v>
      </c>
      <c r="B161" t="str">
        <f>data_fy13_base!B154</f>
        <v>Interstate 35</v>
      </c>
      <c r="C161">
        <f>data_fy13_base!C154</f>
        <v>3119</v>
      </c>
      <c r="D161">
        <f>data_fy13_base!D154</f>
        <v>11</v>
      </c>
      <c r="E161">
        <f>data_fy13_base!F154</f>
        <v>885</v>
      </c>
      <c r="F161">
        <f>data_fy13_base!G154</f>
        <v>887.93</v>
      </c>
      <c r="G161">
        <f>data_fy13_base!H154</f>
        <v>872.4</v>
      </c>
      <c r="H161">
        <f>data_fy13_base!I154</f>
        <v>517.16999999999996</v>
      </c>
      <c r="I161">
        <f>data_fy13_base!J154</f>
        <v>58.57</v>
      </c>
      <c r="J161">
        <f>data_fy13_base!K154</f>
        <v>63.8</v>
      </c>
      <c r="K161">
        <f>data_fy13_base!L154</f>
        <v>27.07</v>
      </c>
      <c r="L161">
        <f>data_fy13_base!M154</f>
        <v>3.16</v>
      </c>
      <c r="M161">
        <f>data_fy13_base!N154</f>
        <v>891.1</v>
      </c>
      <c r="N161">
        <f>data_fy13_base!O154</f>
        <v>527.29999999999995</v>
      </c>
      <c r="O161">
        <f>data_fy13_base!P154</f>
        <v>47.55</v>
      </c>
      <c r="P161">
        <f>data_fy13_base!Q154</f>
        <v>54.63</v>
      </c>
      <c r="Q161">
        <f>data_fy13_base!W154</f>
        <v>20.56</v>
      </c>
      <c r="R161">
        <f>data_fy13_base!Y154</f>
        <v>2.64</v>
      </c>
      <c r="S161">
        <f>data_fy13_base!S154</f>
        <v>469877</v>
      </c>
      <c r="T161">
        <f>data_fy13_base!T154</f>
        <v>42372</v>
      </c>
      <c r="U161">
        <f>data_fy13_base!U154</f>
        <v>48681</v>
      </c>
      <c r="V161">
        <f>data_fy13_base!V154</f>
        <v>20065</v>
      </c>
      <c r="W161">
        <f>data_fy13_base!X154</f>
        <v>2576</v>
      </c>
      <c r="Y161">
        <f>data_fy13_base!E154</f>
        <v>908.7</v>
      </c>
      <c r="Z161">
        <f t="shared" si="60"/>
        <v>497958.51</v>
      </c>
      <c r="AA161">
        <f t="shared" si="61"/>
        <v>0</v>
      </c>
      <c r="AB161">
        <f t="shared" si="62"/>
        <v>497958.51</v>
      </c>
      <c r="AC161">
        <f t="shared" si="63"/>
        <v>45335.040000000001</v>
      </c>
      <c r="AD161">
        <f t="shared" si="64"/>
        <v>0</v>
      </c>
      <c r="AE161">
        <f t="shared" si="65"/>
        <v>45335.040000000001</v>
      </c>
      <c r="AF161">
        <f t="shared" si="66"/>
        <v>51959.47</v>
      </c>
      <c r="AG161">
        <f t="shared" si="67"/>
        <v>0</v>
      </c>
      <c r="AH161">
        <f t="shared" si="68"/>
        <v>51959.47</v>
      </c>
      <c r="AI161">
        <f>data_fy13_base!Z154</f>
        <v>988.68</v>
      </c>
      <c r="AJ161">
        <f t="shared" si="69"/>
        <v>21395.040000000001</v>
      </c>
      <c r="AK161">
        <f t="shared" si="70"/>
        <v>0</v>
      </c>
      <c r="AL161">
        <f t="shared" si="71"/>
        <v>21395.040000000001</v>
      </c>
      <c r="AM161">
        <f t="shared" si="72"/>
        <v>2738.64</v>
      </c>
      <c r="AN161">
        <f t="shared" si="73"/>
        <v>0</v>
      </c>
      <c r="AO161">
        <f t="shared" si="74"/>
        <v>2738.64</v>
      </c>
      <c r="AQ161">
        <f t="shared" si="75"/>
        <v>504007.5</v>
      </c>
      <c r="AR161">
        <f t="shared" si="76"/>
        <v>0</v>
      </c>
      <c r="AS161">
        <f t="shared" si="77"/>
        <v>504007.5</v>
      </c>
      <c r="AT161">
        <f t="shared" si="89"/>
        <v>46312.05</v>
      </c>
      <c r="AU161">
        <f t="shared" si="78"/>
        <v>0</v>
      </c>
      <c r="AV161">
        <f t="shared" si="79"/>
        <v>46312.05</v>
      </c>
      <c r="AW161">
        <f t="shared" si="80"/>
        <v>52949.55</v>
      </c>
      <c r="AX161">
        <f t="shared" si="81"/>
        <v>0</v>
      </c>
      <c r="AY161">
        <f t="shared" si="82"/>
        <v>52949.55</v>
      </c>
      <c r="AZ161">
        <f>data_fy13_base!AA154</f>
        <v>965.78</v>
      </c>
      <c r="BA161">
        <f t="shared" si="83"/>
        <v>21990.81</v>
      </c>
      <c r="BB161">
        <f t="shared" si="84"/>
        <v>0</v>
      </c>
      <c r="BC161">
        <f t="shared" si="85"/>
        <v>21990.81</v>
      </c>
      <c r="BD161">
        <f t="shared" si="86"/>
        <v>2800.76</v>
      </c>
      <c r="BE161">
        <f t="shared" si="87"/>
        <v>0</v>
      </c>
      <c r="BF161">
        <f t="shared" si="88"/>
        <v>2800.76</v>
      </c>
    </row>
    <row r="162" spans="1:58" x14ac:dyDescent="0.2">
      <c r="A162">
        <f>data_fy13_base!A155</f>
        <v>3141</v>
      </c>
      <c r="B162" t="str">
        <f>data_fy13_base!B155</f>
        <v>Iowa City</v>
      </c>
      <c r="C162">
        <f>data_fy13_base!C155</f>
        <v>3141</v>
      </c>
      <c r="D162">
        <f>data_fy13_base!D155</f>
        <v>10</v>
      </c>
      <c r="E162">
        <f>data_fy13_base!F155</f>
        <v>13138.32</v>
      </c>
      <c r="F162">
        <f>data_fy13_base!G155</f>
        <v>13476.57</v>
      </c>
      <c r="G162">
        <f>data_fy13_base!H155</f>
        <v>13818.81</v>
      </c>
      <c r="H162">
        <f>data_fy13_base!I155</f>
        <v>517.16999999999996</v>
      </c>
      <c r="I162">
        <f>data_fy13_base!J155</f>
        <v>58.57</v>
      </c>
      <c r="J162">
        <f>data_fy13_base!K155</f>
        <v>63.8</v>
      </c>
      <c r="K162">
        <f>data_fy13_base!L155</f>
        <v>27.07</v>
      </c>
      <c r="L162">
        <f>data_fy13_base!M155</f>
        <v>3.16</v>
      </c>
      <c r="M162">
        <f>data_fy13_base!N155</f>
        <v>12453.4</v>
      </c>
      <c r="N162">
        <f>data_fy13_base!O155</f>
        <v>494.97</v>
      </c>
      <c r="O162">
        <f>data_fy13_base!P155</f>
        <v>61.82</v>
      </c>
      <c r="P162">
        <f>data_fy13_base!Q155</f>
        <v>62.94</v>
      </c>
      <c r="Q162">
        <f>data_fy13_base!W155</f>
        <v>24.33</v>
      </c>
      <c r="R162">
        <f>data_fy13_base!Y155</f>
        <v>2.83</v>
      </c>
      <c r="S162">
        <f>data_fy13_base!S155</f>
        <v>6164059</v>
      </c>
      <c r="T162">
        <f>data_fy13_base!T155</f>
        <v>769869</v>
      </c>
      <c r="U162">
        <f>data_fy13_base!U155</f>
        <v>783817</v>
      </c>
      <c r="V162">
        <f>data_fy13_base!V155</f>
        <v>343057</v>
      </c>
      <c r="W162">
        <f>data_fy13_base!X155</f>
        <v>39904</v>
      </c>
      <c r="Y162">
        <f>data_fy13_base!E155</f>
        <v>12774.4</v>
      </c>
      <c r="Z162">
        <f t="shared" si="60"/>
        <v>6587247.0999999996</v>
      </c>
      <c r="AA162">
        <f t="shared" si="61"/>
        <v>0</v>
      </c>
      <c r="AB162">
        <f t="shared" si="62"/>
        <v>6587247.0999999996</v>
      </c>
      <c r="AC162">
        <f t="shared" si="63"/>
        <v>819605.5</v>
      </c>
      <c r="AD162">
        <f t="shared" si="64"/>
        <v>0</v>
      </c>
      <c r="AE162">
        <f t="shared" si="65"/>
        <v>819605.5</v>
      </c>
      <c r="AF162">
        <f t="shared" si="66"/>
        <v>836595.46</v>
      </c>
      <c r="AG162">
        <f t="shared" si="67"/>
        <v>0</v>
      </c>
      <c r="AH162">
        <f t="shared" si="68"/>
        <v>836595.46</v>
      </c>
      <c r="AI162">
        <f>data_fy13_base!Z155</f>
        <v>14363.3</v>
      </c>
      <c r="AJ162">
        <f t="shared" si="69"/>
        <v>364971.45</v>
      </c>
      <c r="AK162">
        <f t="shared" si="70"/>
        <v>0</v>
      </c>
      <c r="AL162">
        <f t="shared" si="71"/>
        <v>364971.45</v>
      </c>
      <c r="AM162">
        <f t="shared" si="72"/>
        <v>42515.37</v>
      </c>
      <c r="AN162">
        <f t="shared" si="73"/>
        <v>0</v>
      </c>
      <c r="AO162">
        <f t="shared" si="74"/>
        <v>42515.37</v>
      </c>
      <c r="AQ162">
        <f t="shared" si="75"/>
        <v>7057511.3499999996</v>
      </c>
      <c r="AR162">
        <f t="shared" si="76"/>
        <v>0</v>
      </c>
      <c r="AS162">
        <f t="shared" si="77"/>
        <v>7057511.3499999996</v>
      </c>
      <c r="AT162">
        <f t="shared" si="89"/>
        <v>875012.11</v>
      </c>
      <c r="AU162">
        <f t="shared" si="78"/>
        <v>0</v>
      </c>
      <c r="AV162">
        <f t="shared" si="79"/>
        <v>875012.11</v>
      </c>
      <c r="AW162">
        <f t="shared" si="80"/>
        <v>895245.12</v>
      </c>
      <c r="AX162">
        <f t="shared" si="81"/>
        <v>0</v>
      </c>
      <c r="AY162">
        <f t="shared" si="82"/>
        <v>895245.12</v>
      </c>
      <c r="AZ162">
        <f>data_fy13_base!AA155</f>
        <v>14743.11</v>
      </c>
      <c r="BA162">
        <f t="shared" si="83"/>
        <v>391282.14</v>
      </c>
      <c r="BB162">
        <f t="shared" si="84"/>
        <v>0</v>
      </c>
      <c r="BC162">
        <f t="shared" si="85"/>
        <v>391282.14</v>
      </c>
      <c r="BD162">
        <f t="shared" si="86"/>
        <v>45556.21</v>
      </c>
      <c r="BE162">
        <f t="shared" si="87"/>
        <v>0</v>
      </c>
      <c r="BF162">
        <f t="shared" si="88"/>
        <v>45556.21</v>
      </c>
    </row>
    <row r="163" spans="1:58" x14ac:dyDescent="0.2">
      <c r="A163">
        <f>data_fy13_base!A156</f>
        <v>3150</v>
      </c>
      <c r="B163" t="str">
        <f>data_fy13_base!B156</f>
        <v>Iowa Falls</v>
      </c>
      <c r="C163">
        <f>data_fy13_base!C156</f>
        <v>3150</v>
      </c>
      <c r="D163">
        <f>data_fy13_base!D156</f>
        <v>7</v>
      </c>
      <c r="E163">
        <f>data_fy13_base!F156</f>
        <v>1088.17</v>
      </c>
      <c r="F163">
        <f>data_fy13_base!G156</f>
        <v>1085.8</v>
      </c>
      <c r="G163">
        <f>data_fy13_base!H156</f>
        <v>1083.0899999999999</v>
      </c>
      <c r="H163">
        <f>data_fy13_base!I156</f>
        <v>517.16999999999996</v>
      </c>
      <c r="I163">
        <f>data_fy13_base!J156</f>
        <v>58.57</v>
      </c>
      <c r="J163">
        <f>data_fy13_base!K156</f>
        <v>63.8</v>
      </c>
      <c r="K163">
        <f>data_fy13_base!L156</f>
        <v>27.07</v>
      </c>
      <c r="L163">
        <f>data_fy13_base!M156</f>
        <v>3.16</v>
      </c>
      <c r="M163">
        <f>data_fy13_base!N156</f>
        <v>1082.5</v>
      </c>
      <c r="N163">
        <f>data_fy13_base!O156</f>
        <v>526.87</v>
      </c>
      <c r="O163">
        <f>data_fy13_base!P156</f>
        <v>61.45</v>
      </c>
      <c r="P163">
        <f>data_fy13_base!Q156</f>
        <v>66.209999999999994</v>
      </c>
      <c r="Q163">
        <f>data_fy13_base!W156</f>
        <v>34.51</v>
      </c>
      <c r="R163">
        <f>data_fy13_base!Y156</f>
        <v>3.96</v>
      </c>
      <c r="S163">
        <f>data_fy13_base!S156</f>
        <v>570337</v>
      </c>
      <c r="T163">
        <f>data_fy13_base!T156</f>
        <v>66520</v>
      </c>
      <c r="U163">
        <f>data_fy13_base!U156</f>
        <v>71672</v>
      </c>
      <c r="V163">
        <f>data_fy13_base!V156</f>
        <v>42876</v>
      </c>
      <c r="W163">
        <f>data_fy13_base!X156</f>
        <v>4920</v>
      </c>
      <c r="Y163">
        <f>data_fy13_base!E156</f>
        <v>1087</v>
      </c>
      <c r="Z163">
        <f t="shared" si="60"/>
        <v>595197.72</v>
      </c>
      <c r="AA163">
        <f t="shared" si="61"/>
        <v>0</v>
      </c>
      <c r="AB163">
        <f t="shared" si="62"/>
        <v>595197.72</v>
      </c>
      <c r="AC163">
        <f t="shared" si="63"/>
        <v>69339.73</v>
      </c>
      <c r="AD163">
        <f t="shared" si="64"/>
        <v>0</v>
      </c>
      <c r="AE163">
        <f t="shared" si="65"/>
        <v>69339.73</v>
      </c>
      <c r="AF163">
        <f t="shared" si="66"/>
        <v>74742.12</v>
      </c>
      <c r="AG163">
        <f t="shared" si="67"/>
        <v>0</v>
      </c>
      <c r="AH163">
        <f t="shared" si="68"/>
        <v>74742.12</v>
      </c>
      <c r="AI163">
        <f>data_fy13_base!Z156</f>
        <v>1236.21</v>
      </c>
      <c r="AJ163">
        <f t="shared" si="69"/>
        <v>43996.71</v>
      </c>
      <c r="AK163">
        <f t="shared" si="70"/>
        <v>0</v>
      </c>
      <c r="AL163">
        <f t="shared" si="71"/>
        <v>43996.71</v>
      </c>
      <c r="AM163">
        <f t="shared" si="72"/>
        <v>5056.1000000000004</v>
      </c>
      <c r="AN163">
        <f t="shared" si="73"/>
        <v>0</v>
      </c>
      <c r="AO163">
        <f t="shared" si="74"/>
        <v>5056.1000000000004</v>
      </c>
      <c r="AQ163">
        <f t="shared" si="75"/>
        <v>619244.9</v>
      </c>
      <c r="AR163">
        <f t="shared" si="76"/>
        <v>0</v>
      </c>
      <c r="AS163">
        <f t="shared" si="77"/>
        <v>619244.9</v>
      </c>
      <c r="AT163">
        <f t="shared" si="89"/>
        <v>72069.5</v>
      </c>
      <c r="AU163">
        <f t="shared" si="78"/>
        <v>0</v>
      </c>
      <c r="AV163">
        <f t="shared" si="79"/>
        <v>72069.5</v>
      </c>
      <c r="AW163">
        <f t="shared" si="80"/>
        <v>77706.22</v>
      </c>
      <c r="AX163">
        <f t="shared" si="81"/>
        <v>0</v>
      </c>
      <c r="AY163">
        <f t="shared" si="82"/>
        <v>77706.22</v>
      </c>
      <c r="AZ163">
        <f>data_fy13_base!AA156</f>
        <v>1238.8699999999999</v>
      </c>
      <c r="BA163">
        <f t="shared" si="83"/>
        <v>45491.31</v>
      </c>
      <c r="BB163">
        <f t="shared" si="84"/>
        <v>0</v>
      </c>
      <c r="BC163">
        <f t="shared" si="85"/>
        <v>45491.31</v>
      </c>
      <c r="BD163">
        <f t="shared" si="86"/>
        <v>5228.03</v>
      </c>
      <c r="BE163">
        <f t="shared" si="87"/>
        <v>0</v>
      </c>
      <c r="BF163">
        <f t="shared" si="88"/>
        <v>5228.03</v>
      </c>
    </row>
    <row r="164" spans="1:58" x14ac:dyDescent="0.2">
      <c r="A164">
        <f>data_fy13_base!A157</f>
        <v>3154</v>
      </c>
      <c r="B164" t="str">
        <f>data_fy13_base!B157</f>
        <v>Iowa Valley</v>
      </c>
      <c r="C164">
        <f>data_fy13_base!C157</f>
        <v>3154</v>
      </c>
      <c r="D164">
        <f>data_fy13_base!D157</f>
        <v>10</v>
      </c>
      <c r="E164">
        <f>data_fy13_base!F157</f>
        <v>561.03</v>
      </c>
      <c r="F164">
        <f>data_fy13_base!G157</f>
        <v>542.05999999999995</v>
      </c>
      <c r="G164">
        <f>data_fy13_base!H157</f>
        <v>529.76</v>
      </c>
      <c r="H164">
        <f>data_fy13_base!I157</f>
        <v>517.16999999999996</v>
      </c>
      <c r="I164">
        <f>data_fy13_base!J157</f>
        <v>58.57</v>
      </c>
      <c r="J164">
        <f>data_fy13_base!K157</f>
        <v>63.8</v>
      </c>
      <c r="K164">
        <f>data_fy13_base!L157</f>
        <v>27.07</v>
      </c>
      <c r="L164">
        <f>data_fy13_base!M157</f>
        <v>3.16</v>
      </c>
      <c r="M164">
        <f>data_fy13_base!N157</f>
        <v>582.9</v>
      </c>
      <c r="N164">
        <f>data_fy13_base!O157</f>
        <v>490.03</v>
      </c>
      <c r="O164">
        <f>data_fy13_base!P157</f>
        <v>57.34</v>
      </c>
      <c r="P164">
        <f>data_fy13_base!Q157</f>
        <v>46.85</v>
      </c>
      <c r="Q164">
        <f>data_fy13_base!W157</f>
        <v>24.33</v>
      </c>
      <c r="R164">
        <f>data_fy13_base!Y157</f>
        <v>2.83</v>
      </c>
      <c r="S164">
        <f>data_fy13_base!S157</f>
        <v>285638</v>
      </c>
      <c r="T164">
        <f>data_fy13_base!T157</f>
        <v>33423</v>
      </c>
      <c r="U164">
        <f>data_fy13_base!U157</f>
        <v>27309</v>
      </c>
      <c r="V164">
        <f>data_fy13_base!V157</f>
        <v>16021</v>
      </c>
      <c r="W164">
        <f>data_fy13_base!X157</f>
        <v>1864</v>
      </c>
      <c r="Y164">
        <f>data_fy13_base!E157</f>
        <v>560.6</v>
      </c>
      <c r="Z164">
        <f t="shared" si="60"/>
        <v>286309.63</v>
      </c>
      <c r="AA164">
        <f t="shared" si="61"/>
        <v>0</v>
      </c>
      <c r="AB164">
        <f t="shared" si="62"/>
        <v>286309.63</v>
      </c>
      <c r="AC164">
        <f t="shared" si="63"/>
        <v>33456.61</v>
      </c>
      <c r="AD164">
        <f t="shared" si="64"/>
        <v>0</v>
      </c>
      <c r="AE164">
        <f t="shared" si="65"/>
        <v>33456.61</v>
      </c>
      <c r="AF164">
        <f t="shared" si="66"/>
        <v>27693.64</v>
      </c>
      <c r="AG164">
        <f t="shared" si="67"/>
        <v>0</v>
      </c>
      <c r="AH164">
        <f t="shared" si="68"/>
        <v>27693.64</v>
      </c>
      <c r="AI164">
        <f>data_fy13_base!Z157</f>
        <v>628.35</v>
      </c>
      <c r="AJ164">
        <f t="shared" si="69"/>
        <v>15966.37</v>
      </c>
      <c r="AK164">
        <f t="shared" si="70"/>
        <v>54.6299999999992</v>
      </c>
      <c r="AL164">
        <f t="shared" si="71"/>
        <v>16021</v>
      </c>
      <c r="AM164">
        <f t="shared" si="72"/>
        <v>1859.92</v>
      </c>
      <c r="AN164">
        <f t="shared" si="73"/>
        <v>4.0799999999999272</v>
      </c>
      <c r="AO164">
        <f t="shared" si="74"/>
        <v>1864</v>
      </c>
      <c r="AQ164">
        <f t="shared" si="75"/>
        <v>298597</v>
      </c>
      <c r="AR164">
        <f t="shared" si="76"/>
        <v>0</v>
      </c>
      <c r="AS164">
        <f t="shared" si="77"/>
        <v>298597</v>
      </c>
      <c r="AT164">
        <f t="shared" si="89"/>
        <v>34851.18</v>
      </c>
      <c r="AU164">
        <f t="shared" si="78"/>
        <v>0</v>
      </c>
      <c r="AV164">
        <f t="shared" si="79"/>
        <v>34851.18</v>
      </c>
      <c r="AW164">
        <f t="shared" si="80"/>
        <v>29201.61</v>
      </c>
      <c r="AX164">
        <f t="shared" si="81"/>
        <v>0</v>
      </c>
      <c r="AY164">
        <f t="shared" si="82"/>
        <v>29201.61</v>
      </c>
      <c r="AZ164">
        <f>data_fy13_base!AA157</f>
        <v>629.46</v>
      </c>
      <c r="BA164">
        <f t="shared" si="83"/>
        <v>16705.87</v>
      </c>
      <c r="BB164">
        <f t="shared" si="84"/>
        <v>0</v>
      </c>
      <c r="BC164">
        <f t="shared" si="85"/>
        <v>16705.87</v>
      </c>
      <c r="BD164">
        <f t="shared" si="86"/>
        <v>1945.03</v>
      </c>
      <c r="BE164">
        <f t="shared" si="87"/>
        <v>0</v>
      </c>
      <c r="BF164">
        <f t="shared" si="88"/>
        <v>1945.03</v>
      </c>
    </row>
    <row r="165" spans="1:58" x14ac:dyDescent="0.2">
      <c r="A165">
        <f>data_fy13_base!A158</f>
        <v>3186</v>
      </c>
      <c r="B165" t="str">
        <f>data_fy13_base!B158</f>
        <v>Janesville Consolidated</v>
      </c>
      <c r="C165">
        <f>data_fy13_base!C158</f>
        <v>3186</v>
      </c>
      <c r="D165">
        <f>data_fy13_base!D158</f>
        <v>7</v>
      </c>
      <c r="E165">
        <f>data_fy13_base!F158</f>
        <v>376.85</v>
      </c>
      <c r="F165">
        <f>data_fy13_base!G158</f>
        <v>378.46</v>
      </c>
      <c r="G165">
        <f>data_fy13_base!H158</f>
        <v>380.62</v>
      </c>
      <c r="H165">
        <f>data_fy13_base!I158</f>
        <v>517.16999999999996</v>
      </c>
      <c r="I165">
        <f>data_fy13_base!J158</f>
        <v>58.57</v>
      </c>
      <c r="J165">
        <f>data_fy13_base!K158</f>
        <v>63.8</v>
      </c>
      <c r="K165">
        <f>data_fy13_base!L158</f>
        <v>27.07</v>
      </c>
      <c r="L165">
        <f>data_fy13_base!M158</f>
        <v>3.16</v>
      </c>
      <c r="M165">
        <f>data_fy13_base!N158</f>
        <v>363.3</v>
      </c>
      <c r="N165">
        <f>data_fy13_base!O158</f>
        <v>506.89</v>
      </c>
      <c r="O165">
        <f>data_fy13_base!P158</f>
        <v>47.53</v>
      </c>
      <c r="P165">
        <f>data_fy13_base!Q158</f>
        <v>40.61</v>
      </c>
      <c r="Q165">
        <f>data_fy13_base!W158</f>
        <v>34.51</v>
      </c>
      <c r="R165">
        <f>data_fy13_base!Y158</f>
        <v>3.96</v>
      </c>
      <c r="S165">
        <f>data_fy13_base!S158</f>
        <v>184153</v>
      </c>
      <c r="T165">
        <f>data_fy13_base!T158</f>
        <v>17268</v>
      </c>
      <c r="U165">
        <f>data_fy13_base!U158</f>
        <v>14754</v>
      </c>
      <c r="V165">
        <f>data_fy13_base!V158</f>
        <v>14058</v>
      </c>
      <c r="W165">
        <f>data_fy13_base!X158</f>
        <v>1613</v>
      </c>
      <c r="Y165">
        <f>data_fy13_base!E158</f>
        <v>358.5</v>
      </c>
      <c r="Z165">
        <f t="shared" si="60"/>
        <v>189137.43</v>
      </c>
      <c r="AA165">
        <f t="shared" si="61"/>
        <v>0</v>
      </c>
      <c r="AB165">
        <f t="shared" si="62"/>
        <v>189137.43</v>
      </c>
      <c r="AC165">
        <f t="shared" si="63"/>
        <v>17878.400000000001</v>
      </c>
      <c r="AD165">
        <f t="shared" si="64"/>
        <v>0</v>
      </c>
      <c r="AE165">
        <f t="shared" si="65"/>
        <v>17878.400000000001</v>
      </c>
      <c r="AF165">
        <f t="shared" si="66"/>
        <v>15472.86</v>
      </c>
      <c r="AG165">
        <f t="shared" si="67"/>
        <v>0</v>
      </c>
      <c r="AH165">
        <f t="shared" si="68"/>
        <v>15472.86</v>
      </c>
      <c r="AI165">
        <f>data_fy13_base!Z158</f>
        <v>392.73</v>
      </c>
      <c r="AJ165">
        <f t="shared" si="69"/>
        <v>13977.26</v>
      </c>
      <c r="AK165">
        <f t="shared" si="70"/>
        <v>80.739999999999782</v>
      </c>
      <c r="AL165">
        <f t="shared" si="71"/>
        <v>14058</v>
      </c>
      <c r="AM165">
        <f t="shared" si="72"/>
        <v>1606.27</v>
      </c>
      <c r="AN165">
        <f t="shared" si="73"/>
        <v>6.7300000000000182</v>
      </c>
      <c r="AO165">
        <f t="shared" si="74"/>
        <v>1613</v>
      </c>
      <c r="AQ165">
        <f t="shared" si="75"/>
        <v>206924.57</v>
      </c>
      <c r="AR165">
        <f t="shared" si="76"/>
        <v>0</v>
      </c>
      <c r="AS165">
        <f t="shared" si="77"/>
        <v>206924.57</v>
      </c>
      <c r="AT165">
        <f t="shared" si="89"/>
        <v>19713.02</v>
      </c>
      <c r="AU165">
        <f t="shared" si="78"/>
        <v>0</v>
      </c>
      <c r="AV165">
        <f t="shared" si="79"/>
        <v>19713.02</v>
      </c>
      <c r="AW165">
        <f t="shared" si="80"/>
        <v>17263.5</v>
      </c>
      <c r="AX165">
        <f t="shared" si="81"/>
        <v>0</v>
      </c>
      <c r="AY165">
        <f t="shared" si="82"/>
        <v>17263.5</v>
      </c>
      <c r="AZ165">
        <f>data_fy13_base!AA158</f>
        <v>411.42</v>
      </c>
      <c r="BA165">
        <f t="shared" si="83"/>
        <v>15107.34</v>
      </c>
      <c r="BB165">
        <f t="shared" si="84"/>
        <v>0</v>
      </c>
      <c r="BC165">
        <f t="shared" si="85"/>
        <v>15107.34</v>
      </c>
      <c r="BD165">
        <f t="shared" si="86"/>
        <v>1736.19</v>
      </c>
      <c r="BE165">
        <f t="shared" si="87"/>
        <v>0</v>
      </c>
      <c r="BF165">
        <f t="shared" si="88"/>
        <v>1736.19</v>
      </c>
    </row>
    <row r="166" spans="1:58" x14ac:dyDescent="0.2">
      <c r="A166">
        <f>data_fy13_base!A159</f>
        <v>3195</v>
      </c>
      <c r="B166" t="str">
        <f>data_fy13_base!B159</f>
        <v>Jefferson-Scranton</v>
      </c>
      <c r="C166">
        <f>data_fy13_base!C159</f>
        <v>3195</v>
      </c>
      <c r="D166">
        <f>data_fy13_base!D159</f>
        <v>5</v>
      </c>
      <c r="E166">
        <f>data_fy13_base!F159</f>
        <v>1042.1300000000001</v>
      </c>
      <c r="F166">
        <f>data_fy13_base!G159</f>
        <v>1050.77</v>
      </c>
      <c r="G166">
        <f>data_fy13_base!H159</f>
        <v>1046.94</v>
      </c>
      <c r="H166">
        <f>data_fy13_base!I159</f>
        <v>517.16999999999996</v>
      </c>
      <c r="I166">
        <f>data_fy13_base!J159</f>
        <v>58.57</v>
      </c>
      <c r="J166">
        <f>data_fy13_base!K159</f>
        <v>63.8</v>
      </c>
      <c r="K166">
        <f>data_fy13_base!L159</f>
        <v>27.07</v>
      </c>
      <c r="L166">
        <f>data_fy13_base!M159</f>
        <v>3.16</v>
      </c>
      <c r="M166">
        <f>data_fy13_base!N159</f>
        <v>1019.8</v>
      </c>
      <c r="N166">
        <f>data_fy13_base!O159</f>
        <v>523.13</v>
      </c>
      <c r="O166">
        <f>data_fy13_base!P159</f>
        <v>61.85</v>
      </c>
      <c r="P166">
        <f>data_fy13_base!Q159</f>
        <v>73.48</v>
      </c>
      <c r="Q166">
        <f>data_fy13_base!W159</f>
        <v>29.24</v>
      </c>
      <c r="R166">
        <f>data_fy13_base!Y159</f>
        <v>3.49</v>
      </c>
      <c r="S166">
        <f>data_fy13_base!S159</f>
        <v>533488</v>
      </c>
      <c r="T166">
        <f>data_fy13_base!T159</f>
        <v>63075</v>
      </c>
      <c r="U166">
        <f>data_fy13_base!U159</f>
        <v>74935</v>
      </c>
      <c r="V166">
        <f>data_fy13_base!V159</f>
        <v>33461</v>
      </c>
      <c r="W166">
        <f>data_fy13_base!X159</f>
        <v>3994</v>
      </c>
      <c r="Y166">
        <f>data_fy13_base!E159</f>
        <v>1002</v>
      </c>
      <c r="Z166">
        <f t="shared" si="60"/>
        <v>544907.64</v>
      </c>
      <c r="AA166">
        <f t="shared" si="61"/>
        <v>0</v>
      </c>
      <c r="AB166">
        <f t="shared" si="62"/>
        <v>544907.64</v>
      </c>
      <c r="AC166">
        <f t="shared" si="63"/>
        <v>64318.38</v>
      </c>
      <c r="AD166">
        <f t="shared" si="64"/>
        <v>0</v>
      </c>
      <c r="AE166">
        <f t="shared" si="65"/>
        <v>64318.38</v>
      </c>
      <c r="AF166">
        <f t="shared" si="66"/>
        <v>76182.06</v>
      </c>
      <c r="AG166">
        <f t="shared" si="67"/>
        <v>0</v>
      </c>
      <c r="AH166">
        <f t="shared" si="68"/>
        <v>76182.06</v>
      </c>
      <c r="AI166">
        <f>data_fy13_base!Z159</f>
        <v>1116.02</v>
      </c>
      <c r="AJ166">
        <f t="shared" si="69"/>
        <v>33837.730000000003</v>
      </c>
      <c r="AK166">
        <f t="shared" si="70"/>
        <v>0</v>
      </c>
      <c r="AL166">
        <f t="shared" si="71"/>
        <v>33837.730000000003</v>
      </c>
      <c r="AM166">
        <f t="shared" si="72"/>
        <v>4039.99</v>
      </c>
      <c r="AN166">
        <f t="shared" si="73"/>
        <v>0</v>
      </c>
      <c r="AO166">
        <f t="shared" si="74"/>
        <v>4039.99</v>
      </c>
      <c r="AQ166">
        <f t="shared" si="75"/>
        <v>589147.35</v>
      </c>
      <c r="AR166">
        <f t="shared" si="76"/>
        <v>0</v>
      </c>
      <c r="AS166">
        <f t="shared" si="77"/>
        <v>589147.35</v>
      </c>
      <c r="AT166">
        <f t="shared" si="89"/>
        <v>69437.119999999995</v>
      </c>
      <c r="AU166">
        <f t="shared" si="78"/>
        <v>0</v>
      </c>
      <c r="AV166">
        <f t="shared" si="79"/>
        <v>69437.119999999995</v>
      </c>
      <c r="AW166">
        <f t="shared" si="80"/>
        <v>81994.789999999994</v>
      </c>
      <c r="AX166">
        <f t="shared" si="81"/>
        <v>0</v>
      </c>
      <c r="AY166">
        <f t="shared" si="82"/>
        <v>81994.789999999994</v>
      </c>
      <c r="AZ166">
        <f>data_fy13_base!AA159</f>
        <v>1157.28</v>
      </c>
      <c r="BA166">
        <f t="shared" si="83"/>
        <v>36396.46</v>
      </c>
      <c r="BB166">
        <f t="shared" si="84"/>
        <v>0</v>
      </c>
      <c r="BC166">
        <f t="shared" si="85"/>
        <v>36396.46</v>
      </c>
      <c r="BD166">
        <f t="shared" si="86"/>
        <v>4339.8</v>
      </c>
      <c r="BE166">
        <f t="shared" si="87"/>
        <v>0</v>
      </c>
      <c r="BF166">
        <f t="shared" si="88"/>
        <v>4339.8</v>
      </c>
    </row>
    <row r="167" spans="1:58" x14ac:dyDescent="0.2">
      <c r="A167">
        <f>data_fy13_base!A160</f>
        <v>3204</v>
      </c>
      <c r="B167" t="str">
        <f>data_fy13_base!B160</f>
        <v>Jesup</v>
      </c>
      <c r="C167">
        <f>data_fy13_base!C160</f>
        <v>3204</v>
      </c>
      <c r="D167">
        <f>data_fy13_base!D160</f>
        <v>7</v>
      </c>
      <c r="E167">
        <f>data_fy13_base!F160</f>
        <v>923.16</v>
      </c>
      <c r="F167">
        <f>data_fy13_base!G160</f>
        <v>940.36</v>
      </c>
      <c r="G167">
        <f>data_fy13_base!H160</f>
        <v>955.63</v>
      </c>
      <c r="H167">
        <f>data_fy13_base!I160</f>
        <v>517.16999999999996</v>
      </c>
      <c r="I167">
        <f>data_fy13_base!J160</f>
        <v>58.57</v>
      </c>
      <c r="J167">
        <f>data_fy13_base!K160</f>
        <v>63.8</v>
      </c>
      <c r="K167">
        <f>data_fy13_base!L160</f>
        <v>27.07</v>
      </c>
      <c r="L167">
        <f>data_fy13_base!M160</f>
        <v>3.16</v>
      </c>
      <c r="M167">
        <f>data_fy13_base!N160</f>
        <v>894.1</v>
      </c>
      <c r="N167">
        <f>data_fy13_base!O160</f>
        <v>464.26</v>
      </c>
      <c r="O167">
        <f>data_fy13_base!P160</f>
        <v>50.04</v>
      </c>
      <c r="P167">
        <f>data_fy13_base!Q160</f>
        <v>62.04</v>
      </c>
      <c r="Q167">
        <f>data_fy13_base!W160</f>
        <v>34.51</v>
      </c>
      <c r="R167">
        <f>data_fy13_base!Y160</f>
        <v>3.96</v>
      </c>
      <c r="S167">
        <f>data_fy13_base!S160</f>
        <v>415095</v>
      </c>
      <c r="T167">
        <f>data_fy13_base!T160</f>
        <v>44741</v>
      </c>
      <c r="U167">
        <f>data_fy13_base!U160</f>
        <v>55470</v>
      </c>
      <c r="V167">
        <f>data_fy13_base!V160</f>
        <v>34538</v>
      </c>
      <c r="W167">
        <f>data_fy13_base!X160</f>
        <v>3963</v>
      </c>
      <c r="Y167">
        <f>data_fy13_base!E160</f>
        <v>901.4</v>
      </c>
      <c r="Z167">
        <f t="shared" si="60"/>
        <v>437133.93</v>
      </c>
      <c r="AA167">
        <f t="shared" si="61"/>
        <v>0</v>
      </c>
      <c r="AB167">
        <f t="shared" si="62"/>
        <v>437133.93</v>
      </c>
      <c r="AC167">
        <f t="shared" si="63"/>
        <v>47215.33</v>
      </c>
      <c r="AD167">
        <f t="shared" si="64"/>
        <v>0</v>
      </c>
      <c r="AE167">
        <f t="shared" si="65"/>
        <v>47215.33</v>
      </c>
      <c r="AF167">
        <f t="shared" si="66"/>
        <v>58221.43</v>
      </c>
      <c r="AG167">
        <f t="shared" si="67"/>
        <v>0</v>
      </c>
      <c r="AH167">
        <f t="shared" si="68"/>
        <v>58221.43</v>
      </c>
      <c r="AI167">
        <f>data_fy13_base!Z160</f>
        <v>1004.76</v>
      </c>
      <c r="AJ167">
        <f t="shared" si="69"/>
        <v>35759.410000000003</v>
      </c>
      <c r="AK167">
        <f t="shared" si="70"/>
        <v>0</v>
      </c>
      <c r="AL167">
        <f t="shared" si="71"/>
        <v>35759.410000000003</v>
      </c>
      <c r="AM167">
        <f t="shared" si="72"/>
        <v>4109.47</v>
      </c>
      <c r="AN167">
        <f t="shared" si="73"/>
        <v>0</v>
      </c>
      <c r="AO167">
        <f t="shared" si="74"/>
        <v>4109.47</v>
      </c>
      <c r="AQ167">
        <f t="shared" si="75"/>
        <v>467543.61</v>
      </c>
      <c r="AR167">
        <f t="shared" si="76"/>
        <v>0</v>
      </c>
      <c r="AS167">
        <f t="shared" si="77"/>
        <v>467543.61</v>
      </c>
      <c r="AT167">
        <f t="shared" si="89"/>
        <v>50607.63</v>
      </c>
      <c r="AU167">
        <f t="shared" si="78"/>
        <v>0</v>
      </c>
      <c r="AV167">
        <f t="shared" si="79"/>
        <v>50607.63</v>
      </c>
      <c r="AW167">
        <f t="shared" si="80"/>
        <v>62073.279999999999</v>
      </c>
      <c r="AX167">
        <f t="shared" si="81"/>
        <v>0</v>
      </c>
      <c r="AY167">
        <f t="shared" si="82"/>
        <v>62073.279999999999</v>
      </c>
      <c r="AZ167">
        <f>data_fy13_base!AA160</f>
        <v>1027.56</v>
      </c>
      <c r="BA167">
        <f t="shared" si="83"/>
        <v>37732</v>
      </c>
      <c r="BB167">
        <f t="shared" si="84"/>
        <v>0</v>
      </c>
      <c r="BC167">
        <f t="shared" si="85"/>
        <v>37732</v>
      </c>
      <c r="BD167">
        <f t="shared" si="86"/>
        <v>4336.3</v>
      </c>
      <c r="BE167">
        <f t="shared" si="87"/>
        <v>0</v>
      </c>
      <c r="BF167">
        <f t="shared" si="88"/>
        <v>4336.3</v>
      </c>
    </row>
    <row r="168" spans="1:58" x14ac:dyDescent="0.2">
      <c r="A168">
        <f>data_fy13_base!A161</f>
        <v>3231</v>
      </c>
      <c r="B168" t="str">
        <f>data_fy13_base!B161</f>
        <v>Johnston</v>
      </c>
      <c r="C168">
        <f>data_fy13_base!C161</f>
        <v>3231</v>
      </c>
      <c r="D168">
        <f>data_fy13_base!D161</f>
        <v>11</v>
      </c>
      <c r="E168">
        <f>data_fy13_base!F161</f>
        <v>6471.13</v>
      </c>
      <c r="F168">
        <f>data_fy13_base!G161</f>
        <v>6594.01</v>
      </c>
      <c r="G168">
        <f>data_fy13_base!H161</f>
        <v>6635.47</v>
      </c>
      <c r="H168">
        <f>data_fy13_base!I161</f>
        <v>517.16999999999996</v>
      </c>
      <c r="I168">
        <f>data_fy13_base!J161</f>
        <v>58.57</v>
      </c>
      <c r="J168">
        <f>data_fy13_base!K161</f>
        <v>63.8</v>
      </c>
      <c r="K168">
        <f>data_fy13_base!L161</f>
        <v>27.07</v>
      </c>
      <c r="L168">
        <f>data_fy13_base!M161</f>
        <v>3.16</v>
      </c>
      <c r="M168">
        <f>data_fy13_base!N161</f>
        <v>6147.7</v>
      </c>
      <c r="N168">
        <f>data_fy13_base!O161</f>
        <v>477.61</v>
      </c>
      <c r="O168">
        <f>data_fy13_base!P161</f>
        <v>52.85</v>
      </c>
      <c r="P168">
        <f>data_fy13_base!Q161</f>
        <v>51.04</v>
      </c>
      <c r="Q168">
        <f>data_fy13_base!W161</f>
        <v>20.56</v>
      </c>
      <c r="R168">
        <f>data_fy13_base!Y161</f>
        <v>2.64</v>
      </c>
      <c r="S168">
        <f>data_fy13_base!S161</f>
        <v>2936203</v>
      </c>
      <c r="T168">
        <f>data_fy13_base!T161</f>
        <v>324906</v>
      </c>
      <c r="U168">
        <f>data_fy13_base!U161</f>
        <v>313779</v>
      </c>
      <c r="V168">
        <f>data_fy13_base!V161</f>
        <v>136425</v>
      </c>
      <c r="W168">
        <f>data_fy13_base!X161</f>
        <v>17518</v>
      </c>
      <c r="Y168">
        <f>data_fy13_base!E161</f>
        <v>6269</v>
      </c>
      <c r="Z168">
        <f t="shared" si="60"/>
        <v>3123842.7</v>
      </c>
      <c r="AA168">
        <f t="shared" si="61"/>
        <v>0</v>
      </c>
      <c r="AB168">
        <f t="shared" si="62"/>
        <v>3123842.7</v>
      </c>
      <c r="AC168">
        <f t="shared" si="63"/>
        <v>345986.11</v>
      </c>
      <c r="AD168">
        <f t="shared" si="64"/>
        <v>0</v>
      </c>
      <c r="AE168">
        <f t="shared" si="65"/>
        <v>345986.11</v>
      </c>
      <c r="AF168">
        <f t="shared" si="66"/>
        <v>335955.71</v>
      </c>
      <c r="AG168">
        <f t="shared" si="67"/>
        <v>0</v>
      </c>
      <c r="AH168">
        <f t="shared" si="68"/>
        <v>335955.71</v>
      </c>
      <c r="AI168">
        <f>data_fy13_base!Z161</f>
        <v>6760.63</v>
      </c>
      <c r="AJ168">
        <f t="shared" si="69"/>
        <v>146300.03</v>
      </c>
      <c r="AK168">
        <f t="shared" si="70"/>
        <v>0</v>
      </c>
      <c r="AL168">
        <f t="shared" si="71"/>
        <v>146300.03</v>
      </c>
      <c r="AM168">
        <f t="shared" si="72"/>
        <v>18726.95</v>
      </c>
      <c r="AN168">
        <f t="shared" si="73"/>
        <v>0</v>
      </c>
      <c r="AO168">
        <f t="shared" si="74"/>
        <v>18726.95</v>
      </c>
      <c r="AQ168">
        <f t="shared" si="75"/>
        <v>3363758.09</v>
      </c>
      <c r="AR168">
        <f t="shared" si="76"/>
        <v>0</v>
      </c>
      <c r="AS168">
        <f t="shared" si="77"/>
        <v>3363758.09</v>
      </c>
      <c r="AT168">
        <f t="shared" si="89"/>
        <v>372931.22</v>
      </c>
      <c r="AU168">
        <f t="shared" si="78"/>
        <v>0</v>
      </c>
      <c r="AV168">
        <f t="shared" si="79"/>
        <v>372931.22</v>
      </c>
      <c r="AW168">
        <f t="shared" si="80"/>
        <v>363936.35</v>
      </c>
      <c r="AX168">
        <f t="shared" si="81"/>
        <v>0</v>
      </c>
      <c r="AY168">
        <f t="shared" si="82"/>
        <v>363936.35</v>
      </c>
      <c r="AZ168">
        <f>data_fy13_base!AA161</f>
        <v>6967.68</v>
      </c>
      <c r="BA168">
        <f t="shared" si="83"/>
        <v>158654.07</v>
      </c>
      <c r="BB168">
        <f t="shared" si="84"/>
        <v>0</v>
      </c>
      <c r="BC168">
        <f t="shared" si="85"/>
        <v>158654.07</v>
      </c>
      <c r="BD168">
        <f t="shared" si="86"/>
        <v>20206.27</v>
      </c>
      <c r="BE168">
        <f t="shared" si="87"/>
        <v>0</v>
      </c>
      <c r="BF168">
        <f t="shared" si="88"/>
        <v>20206.27</v>
      </c>
    </row>
    <row r="169" spans="1:58" x14ac:dyDescent="0.2">
      <c r="A169">
        <f>data_fy13_base!A162</f>
        <v>3312</v>
      </c>
      <c r="B169" t="str">
        <f>data_fy13_base!B162</f>
        <v>Keokuk</v>
      </c>
      <c r="C169">
        <f>data_fy13_base!C162</f>
        <v>3312</v>
      </c>
      <c r="D169">
        <f>data_fy13_base!D162</f>
        <v>15</v>
      </c>
      <c r="E169">
        <f>data_fy13_base!F162</f>
        <v>1882.97</v>
      </c>
      <c r="F169">
        <f>data_fy13_base!G162</f>
        <v>1857.72</v>
      </c>
      <c r="G169">
        <f>data_fy13_base!H162</f>
        <v>1818.13</v>
      </c>
      <c r="H169">
        <f>data_fy13_base!I162</f>
        <v>517.16999999999996</v>
      </c>
      <c r="I169">
        <f>data_fy13_base!J162</f>
        <v>58.57</v>
      </c>
      <c r="J169">
        <f>data_fy13_base!K162</f>
        <v>63.8</v>
      </c>
      <c r="K169">
        <f>data_fy13_base!L162</f>
        <v>27.07</v>
      </c>
      <c r="L169">
        <f>data_fy13_base!M162</f>
        <v>3.16</v>
      </c>
      <c r="M169">
        <f>data_fy13_base!N162</f>
        <v>1972.8</v>
      </c>
      <c r="N169">
        <f>data_fy13_base!O162</f>
        <v>506.76</v>
      </c>
      <c r="O169">
        <f>data_fy13_base!P162</f>
        <v>60.6</v>
      </c>
      <c r="P169">
        <f>data_fy13_base!Q162</f>
        <v>65.33</v>
      </c>
      <c r="Q169">
        <f>data_fy13_base!W162</f>
        <v>26.11</v>
      </c>
      <c r="R169">
        <f>data_fy13_base!Y162</f>
        <v>2.81</v>
      </c>
      <c r="S169">
        <f>data_fy13_base!S162</f>
        <v>999736</v>
      </c>
      <c r="T169">
        <f>data_fy13_base!T162</f>
        <v>119552</v>
      </c>
      <c r="U169">
        <f>data_fy13_base!U162</f>
        <v>128883</v>
      </c>
      <c r="V169">
        <f>data_fy13_base!V162</f>
        <v>60290</v>
      </c>
      <c r="W169">
        <f>data_fy13_base!X162</f>
        <v>6488</v>
      </c>
      <c r="Y169">
        <f>data_fy13_base!E162</f>
        <v>1996.9</v>
      </c>
      <c r="Z169">
        <f t="shared" si="60"/>
        <v>1053264.9099999999</v>
      </c>
      <c r="AA169">
        <f t="shared" si="61"/>
        <v>0</v>
      </c>
      <c r="AB169">
        <f t="shared" si="62"/>
        <v>1053264.9099999999</v>
      </c>
      <c r="AC169">
        <f t="shared" si="63"/>
        <v>125684.89</v>
      </c>
      <c r="AD169">
        <f t="shared" si="64"/>
        <v>0</v>
      </c>
      <c r="AE169">
        <f t="shared" si="65"/>
        <v>125684.89</v>
      </c>
      <c r="AF169">
        <f t="shared" si="66"/>
        <v>135549.57</v>
      </c>
      <c r="AG169">
        <f t="shared" si="67"/>
        <v>0</v>
      </c>
      <c r="AH169">
        <f t="shared" si="68"/>
        <v>135549.57</v>
      </c>
      <c r="AI169">
        <f>data_fy13_base!Z162</f>
        <v>2326.79</v>
      </c>
      <c r="AJ169">
        <f t="shared" si="69"/>
        <v>63265.42</v>
      </c>
      <c r="AK169">
        <f t="shared" si="70"/>
        <v>0</v>
      </c>
      <c r="AL169">
        <f t="shared" si="71"/>
        <v>63265.42</v>
      </c>
      <c r="AM169">
        <f t="shared" si="72"/>
        <v>6840.76</v>
      </c>
      <c r="AN169">
        <f t="shared" si="73"/>
        <v>0</v>
      </c>
      <c r="AO169">
        <f t="shared" si="74"/>
        <v>6840.76</v>
      </c>
      <c r="AQ169">
        <f t="shared" si="75"/>
        <v>1033675.21</v>
      </c>
      <c r="AR169">
        <f t="shared" si="76"/>
        <v>19589.699999999953</v>
      </c>
      <c r="AS169">
        <f t="shared" si="77"/>
        <v>1053264.9099999999</v>
      </c>
      <c r="AT169">
        <f t="shared" si="89"/>
        <v>123108.58</v>
      </c>
      <c r="AU169">
        <f t="shared" si="78"/>
        <v>2576.3099999999977</v>
      </c>
      <c r="AV169">
        <f t="shared" si="79"/>
        <v>125684.89</v>
      </c>
      <c r="AW169">
        <f t="shared" si="80"/>
        <v>132805.87</v>
      </c>
      <c r="AX169">
        <f t="shared" si="81"/>
        <v>2743.7000000000116</v>
      </c>
      <c r="AY169">
        <f t="shared" si="82"/>
        <v>135549.57</v>
      </c>
      <c r="AZ169">
        <f>data_fy13_base!AA162</f>
        <v>2216.16</v>
      </c>
      <c r="BA169">
        <f t="shared" si="83"/>
        <v>62761.65</v>
      </c>
      <c r="BB169">
        <f t="shared" si="84"/>
        <v>503.7699999999968</v>
      </c>
      <c r="BC169">
        <f t="shared" si="85"/>
        <v>63265.42</v>
      </c>
      <c r="BD169">
        <f t="shared" si="86"/>
        <v>6803.61</v>
      </c>
      <c r="BE169">
        <f t="shared" si="87"/>
        <v>37.150000000000546</v>
      </c>
      <c r="BF169">
        <f t="shared" si="88"/>
        <v>6840.76</v>
      </c>
    </row>
    <row r="170" spans="1:58" x14ac:dyDescent="0.2">
      <c r="A170">
        <f>data_fy13_base!A163</f>
        <v>3330</v>
      </c>
      <c r="B170" t="str">
        <f>data_fy13_base!B163</f>
        <v>Keota</v>
      </c>
      <c r="C170">
        <f>data_fy13_base!C163</f>
        <v>3330</v>
      </c>
      <c r="D170">
        <f>data_fy13_base!D163</f>
        <v>15</v>
      </c>
      <c r="E170">
        <f>data_fy13_base!F163</f>
        <v>311.10000000000002</v>
      </c>
      <c r="F170">
        <f>data_fy13_base!G163</f>
        <v>312.92</v>
      </c>
      <c r="G170">
        <f>data_fy13_base!H163</f>
        <v>311.52</v>
      </c>
      <c r="H170">
        <f>data_fy13_base!I163</f>
        <v>517.16999999999996</v>
      </c>
      <c r="I170">
        <f>data_fy13_base!J163</f>
        <v>58.57</v>
      </c>
      <c r="J170">
        <f>data_fy13_base!K163</f>
        <v>63.8</v>
      </c>
      <c r="K170">
        <f>data_fy13_base!L163</f>
        <v>27.07</v>
      </c>
      <c r="L170">
        <f>data_fy13_base!M163</f>
        <v>3.16</v>
      </c>
      <c r="M170">
        <f>data_fy13_base!N163</f>
        <v>325.7</v>
      </c>
      <c r="N170">
        <f>data_fy13_base!O163</f>
        <v>559.52</v>
      </c>
      <c r="O170">
        <f>data_fy13_base!P163</f>
        <v>58.07</v>
      </c>
      <c r="P170">
        <f>data_fy13_base!Q163</f>
        <v>52.22</v>
      </c>
      <c r="Q170">
        <f>data_fy13_base!W163</f>
        <v>26.11</v>
      </c>
      <c r="R170">
        <f>data_fy13_base!Y163</f>
        <v>2.81</v>
      </c>
      <c r="S170">
        <f>data_fy13_base!S163</f>
        <v>182236</v>
      </c>
      <c r="T170">
        <f>data_fy13_base!T163</f>
        <v>18913</v>
      </c>
      <c r="U170">
        <f>data_fy13_base!U163</f>
        <v>17008</v>
      </c>
      <c r="V170">
        <f>data_fy13_base!V163</f>
        <v>9782</v>
      </c>
      <c r="W170">
        <f>data_fy13_base!X163</f>
        <v>1053</v>
      </c>
      <c r="Y170">
        <f>data_fy13_base!E163</f>
        <v>341.8</v>
      </c>
      <c r="Z170">
        <f t="shared" si="60"/>
        <v>198315.78</v>
      </c>
      <c r="AA170">
        <f t="shared" si="61"/>
        <v>0</v>
      </c>
      <c r="AB170">
        <f t="shared" si="62"/>
        <v>198315.78</v>
      </c>
      <c r="AC170">
        <f t="shared" si="63"/>
        <v>20648.14</v>
      </c>
      <c r="AD170">
        <f t="shared" si="64"/>
        <v>0</v>
      </c>
      <c r="AE170">
        <f t="shared" si="65"/>
        <v>20648.14</v>
      </c>
      <c r="AF170">
        <f t="shared" si="66"/>
        <v>18720.39</v>
      </c>
      <c r="AG170">
        <f t="shared" si="67"/>
        <v>0</v>
      </c>
      <c r="AH170">
        <f t="shared" si="68"/>
        <v>18720.39</v>
      </c>
      <c r="AI170">
        <f>data_fy13_base!Z163</f>
        <v>385.72</v>
      </c>
      <c r="AJ170">
        <f t="shared" si="69"/>
        <v>10487.73</v>
      </c>
      <c r="AK170">
        <f t="shared" si="70"/>
        <v>0</v>
      </c>
      <c r="AL170">
        <f t="shared" si="71"/>
        <v>10487.73</v>
      </c>
      <c r="AM170">
        <f t="shared" si="72"/>
        <v>1134.02</v>
      </c>
      <c r="AN170">
        <f t="shared" si="73"/>
        <v>0</v>
      </c>
      <c r="AO170">
        <f t="shared" si="74"/>
        <v>1134.02</v>
      </c>
      <c r="AQ170">
        <f t="shared" si="75"/>
        <v>187195.09</v>
      </c>
      <c r="AR170">
        <f t="shared" si="76"/>
        <v>11120.690000000002</v>
      </c>
      <c r="AS170">
        <f t="shared" si="77"/>
        <v>198315.78</v>
      </c>
      <c r="AT170">
        <f t="shared" si="89"/>
        <v>19552.64</v>
      </c>
      <c r="AU170">
        <f t="shared" si="78"/>
        <v>1095.5</v>
      </c>
      <c r="AV170">
        <f t="shared" si="79"/>
        <v>20648.14</v>
      </c>
      <c r="AW170">
        <f t="shared" si="80"/>
        <v>17863.36</v>
      </c>
      <c r="AX170">
        <f t="shared" si="81"/>
        <v>857.02999999999884</v>
      </c>
      <c r="AY170">
        <f t="shared" si="82"/>
        <v>18720.39</v>
      </c>
      <c r="AZ170">
        <f>data_fy13_base!AA163</f>
        <v>355.47</v>
      </c>
      <c r="BA170">
        <f t="shared" si="83"/>
        <v>10066.91</v>
      </c>
      <c r="BB170">
        <f t="shared" si="84"/>
        <v>420.81999999999971</v>
      </c>
      <c r="BC170">
        <f t="shared" si="85"/>
        <v>10487.73</v>
      </c>
      <c r="BD170">
        <f t="shared" si="86"/>
        <v>1091.29</v>
      </c>
      <c r="BE170">
        <f t="shared" si="87"/>
        <v>42.730000000000018</v>
      </c>
      <c r="BF170">
        <f t="shared" si="88"/>
        <v>1134.02</v>
      </c>
    </row>
    <row r="171" spans="1:58" x14ac:dyDescent="0.2">
      <c r="A171">
        <f>data_fy13_base!A164</f>
        <v>3348</v>
      </c>
      <c r="B171" t="str">
        <f>data_fy13_base!B164</f>
        <v>Kingsley-Pierson</v>
      </c>
      <c r="C171">
        <f>data_fy13_base!C164</f>
        <v>3348</v>
      </c>
      <c r="D171">
        <f>data_fy13_base!D164</f>
        <v>12</v>
      </c>
      <c r="E171">
        <f>data_fy13_base!F164</f>
        <v>468.61</v>
      </c>
      <c r="F171">
        <f>data_fy13_base!G164</f>
        <v>470.48</v>
      </c>
      <c r="G171">
        <f>data_fy13_base!H164</f>
        <v>474.82</v>
      </c>
      <c r="H171">
        <f>data_fy13_base!I164</f>
        <v>517.16999999999996</v>
      </c>
      <c r="I171">
        <f>data_fy13_base!J164</f>
        <v>58.57</v>
      </c>
      <c r="J171">
        <f>data_fy13_base!K164</f>
        <v>63.8</v>
      </c>
      <c r="K171">
        <f>data_fy13_base!L164</f>
        <v>27.07</v>
      </c>
      <c r="L171">
        <f>data_fy13_base!M164</f>
        <v>3.16</v>
      </c>
      <c r="M171">
        <f>data_fy13_base!N164</f>
        <v>468</v>
      </c>
      <c r="N171">
        <f>data_fy13_base!O164</f>
        <v>556.67999999999995</v>
      </c>
      <c r="O171">
        <f>data_fy13_base!P164</f>
        <v>64.69</v>
      </c>
      <c r="P171">
        <f>data_fy13_base!Q164</f>
        <v>70.55</v>
      </c>
      <c r="Q171">
        <f>data_fy13_base!W164</f>
        <v>27.12</v>
      </c>
      <c r="R171">
        <f>data_fy13_base!Y164</f>
        <v>3.25</v>
      </c>
      <c r="S171">
        <f>data_fy13_base!S164</f>
        <v>260526</v>
      </c>
      <c r="T171">
        <f>data_fy13_base!T164</f>
        <v>30275</v>
      </c>
      <c r="U171">
        <f>data_fy13_base!U164</f>
        <v>33017</v>
      </c>
      <c r="V171">
        <f>data_fy13_base!V164</f>
        <v>14527</v>
      </c>
      <c r="W171">
        <f>data_fy13_base!X164</f>
        <v>1741</v>
      </c>
      <c r="Y171">
        <f>data_fy13_base!E164</f>
        <v>461.3</v>
      </c>
      <c r="Z171">
        <f t="shared" si="60"/>
        <v>266340.78000000003</v>
      </c>
      <c r="AA171">
        <f t="shared" si="61"/>
        <v>0</v>
      </c>
      <c r="AB171">
        <f t="shared" si="62"/>
        <v>266340.78000000003</v>
      </c>
      <c r="AC171">
        <f t="shared" si="63"/>
        <v>30920.94</v>
      </c>
      <c r="AD171">
        <f t="shared" si="64"/>
        <v>0</v>
      </c>
      <c r="AE171">
        <f t="shared" si="65"/>
        <v>30920.94</v>
      </c>
      <c r="AF171">
        <f t="shared" si="66"/>
        <v>33721.03</v>
      </c>
      <c r="AG171">
        <f t="shared" si="67"/>
        <v>0</v>
      </c>
      <c r="AH171">
        <f t="shared" si="68"/>
        <v>33721.03</v>
      </c>
      <c r="AI171">
        <f>data_fy13_base!Z164</f>
        <v>518.79999999999995</v>
      </c>
      <c r="AJ171">
        <f t="shared" si="69"/>
        <v>14630.16</v>
      </c>
      <c r="AK171">
        <f t="shared" si="70"/>
        <v>0</v>
      </c>
      <c r="AL171">
        <f t="shared" si="71"/>
        <v>14630.16</v>
      </c>
      <c r="AM171">
        <f t="shared" si="72"/>
        <v>1753.54</v>
      </c>
      <c r="AN171">
        <f t="shared" si="73"/>
        <v>0</v>
      </c>
      <c r="AO171">
        <f t="shared" si="74"/>
        <v>1753.54</v>
      </c>
      <c r="AQ171">
        <f t="shared" si="75"/>
        <v>280641.15999999997</v>
      </c>
      <c r="AR171">
        <f t="shared" si="76"/>
        <v>0</v>
      </c>
      <c r="AS171">
        <f t="shared" si="77"/>
        <v>280641.15999999997</v>
      </c>
      <c r="AT171">
        <f t="shared" si="89"/>
        <v>32554.34</v>
      </c>
      <c r="AU171">
        <f t="shared" si="78"/>
        <v>0</v>
      </c>
      <c r="AV171">
        <f t="shared" si="79"/>
        <v>32554.34</v>
      </c>
      <c r="AW171">
        <f t="shared" si="80"/>
        <v>35497.21</v>
      </c>
      <c r="AX171">
        <f t="shared" si="81"/>
        <v>0</v>
      </c>
      <c r="AY171">
        <f t="shared" si="82"/>
        <v>35497.21</v>
      </c>
      <c r="AZ171">
        <f>data_fy13_base!AA164</f>
        <v>526.69000000000005</v>
      </c>
      <c r="BA171">
        <f t="shared" si="83"/>
        <v>15447.82</v>
      </c>
      <c r="BB171">
        <f t="shared" si="84"/>
        <v>0</v>
      </c>
      <c r="BC171">
        <f t="shared" si="85"/>
        <v>15447.82</v>
      </c>
      <c r="BD171">
        <f t="shared" si="86"/>
        <v>1848.68</v>
      </c>
      <c r="BE171">
        <f t="shared" si="87"/>
        <v>0</v>
      </c>
      <c r="BF171">
        <f t="shared" si="88"/>
        <v>1848.68</v>
      </c>
    </row>
    <row r="172" spans="1:58" x14ac:dyDescent="0.2">
      <c r="A172">
        <f>data_fy13_base!A165</f>
        <v>3375</v>
      </c>
      <c r="B172" t="str">
        <f>data_fy13_base!B165</f>
        <v>Knoxville</v>
      </c>
      <c r="C172">
        <f>data_fy13_base!C165</f>
        <v>3375</v>
      </c>
      <c r="D172">
        <f>data_fy13_base!D165</f>
        <v>11</v>
      </c>
      <c r="E172">
        <f>data_fy13_base!F165</f>
        <v>1764.69</v>
      </c>
      <c r="F172">
        <f>data_fy13_base!G165</f>
        <v>1734.06</v>
      </c>
      <c r="G172">
        <f>data_fy13_base!H165</f>
        <v>1699.06</v>
      </c>
      <c r="H172">
        <f>data_fy13_base!I165</f>
        <v>517.16999999999996</v>
      </c>
      <c r="I172">
        <f>data_fy13_base!J165</f>
        <v>58.57</v>
      </c>
      <c r="J172">
        <f>data_fy13_base!K165</f>
        <v>63.8</v>
      </c>
      <c r="K172">
        <f>data_fy13_base!L165</f>
        <v>27.07</v>
      </c>
      <c r="L172">
        <f>data_fy13_base!M165</f>
        <v>3.16</v>
      </c>
      <c r="M172">
        <f>data_fy13_base!N165</f>
        <v>1868.7</v>
      </c>
      <c r="N172">
        <f>data_fy13_base!O165</f>
        <v>520.28</v>
      </c>
      <c r="O172">
        <f>data_fy13_base!P165</f>
        <v>55.26</v>
      </c>
      <c r="P172">
        <f>data_fy13_base!Q165</f>
        <v>61.24</v>
      </c>
      <c r="Q172">
        <f>data_fy13_base!W165</f>
        <v>20.56</v>
      </c>
      <c r="R172">
        <f>data_fy13_base!Y165</f>
        <v>2.64</v>
      </c>
      <c r="S172">
        <f>data_fy13_base!S165</f>
        <v>972247</v>
      </c>
      <c r="T172">
        <f>data_fy13_base!T165</f>
        <v>103264</v>
      </c>
      <c r="U172">
        <f>data_fy13_base!U165</f>
        <v>114439</v>
      </c>
      <c r="V172">
        <f>data_fy13_base!V165</f>
        <v>43648</v>
      </c>
      <c r="W172">
        <f>data_fy13_base!X165</f>
        <v>5605</v>
      </c>
      <c r="Y172">
        <f>data_fy13_base!E165</f>
        <v>1818.9</v>
      </c>
      <c r="Z172">
        <f t="shared" si="60"/>
        <v>983970.33</v>
      </c>
      <c r="AA172">
        <f t="shared" si="61"/>
        <v>0</v>
      </c>
      <c r="AB172">
        <f t="shared" si="62"/>
        <v>983970.33</v>
      </c>
      <c r="AC172">
        <f t="shared" si="63"/>
        <v>104768.64</v>
      </c>
      <c r="AD172">
        <f t="shared" si="64"/>
        <v>0</v>
      </c>
      <c r="AE172">
        <f t="shared" si="65"/>
        <v>104768.64</v>
      </c>
      <c r="AF172">
        <f t="shared" si="66"/>
        <v>116027.63</v>
      </c>
      <c r="AG172">
        <f t="shared" si="67"/>
        <v>0</v>
      </c>
      <c r="AH172">
        <f t="shared" si="68"/>
        <v>116027.63</v>
      </c>
      <c r="AI172">
        <f>data_fy13_base!Z165</f>
        <v>2063.52</v>
      </c>
      <c r="AJ172">
        <f t="shared" si="69"/>
        <v>44654.57</v>
      </c>
      <c r="AK172">
        <f t="shared" si="70"/>
        <v>0</v>
      </c>
      <c r="AL172">
        <f t="shared" si="71"/>
        <v>44654.57</v>
      </c>
      <c r="AM172">
        <f t="shared" si="72"/>
        <v>5715.95</v>
      </c>
      <c r="AN172">
        <f t="shared" si="73"/>
        <v>0</v>
      </c>
      <c r="AO172">
        <f t="shared" si="74"/>
        <v>5715.95</v>
      </c>
      <c r="AQ172">
        <f t="shared" si="75"/>
        <v>992602.83</v>
      </c>
      <c r="AR172">
        <f t="shared" si="76"/>
        <v>0</v>
      </c>
      <c r="AS172">
        <f t="shared" si="77"/>
        <v>992602.83</v>
      </c>
      <c r="AT172">
        <f t="shared" si="89"/>
        <v>105951.99</v>
      </c>
      <c r="AU172">
        <f t="shared" si="78"/>
        <v>0</v>
      </c>
      <c r="AV172">
        <f t="shared" si="79"/>
        <v>105951.99</v>
      </c>
      <c r="AW172">
        <f t="shared" si="80"/>
        <v>117246</v>
      </c>
      <c r="AX172">
        <f t="shared" si="81"/>
        <v>0</v>
      </c>
      <c r="AY172">
        <f t="shared" si="82"/>
        <v>117246</v>
      </c>
      <c r="AZ172">
        <f>data_fy13_base!AA165</f>
        <v>2011.76</v>
      </c>
      <c r="BA172">
        <f t="shared" si="83"/>
        <v>45807.78</v>
      </c>
      <c r="BB172">
        <f t="shared" si="84"/>
        <v>0</v>
      </c>
      <c r="BC172">
        <f t="shared" si="85"/>
        <v>45807.78</v>
      </c>
      <c r="BD172">
        <f t="shared" si="86"/>
        <v>5834.1</v>
      </c>
      <c r="BE172">
        <f t="shared" si="87"/>
        <v>0</v>
      </c>
      <c r="BF172">
        <f t="shared" si="88"/>
        <v>5834.1</v>
      </c>
    </row>
    <row r="173" spans="1:58" x14ac:dyDescent="0.2">
      <c r="A173">
        <f>data_fy13_base!A166</f>
        <v>3420</v>
      </c>
      <c r="B173" t="str">
        <f>data_fy13_base!B166</f>
        <v>Lake Mills</v>
      </c>
      <c r="C173">
        <f>data_fy13_base!C166</f>
        <v>3420</v>
      </c>
      <c r="D173">
        <f>data_fy13_base!D166</f>
        <v>7</v>
      </c>
      <c r="E173">
        <f>data_fy13_base!F166</f>
        <v>580.49</v>
      </c>
      <c r="F173">
        <f>data_fy13_base!G166</f>
        <v>567.58000000000004</v>
      </c>
      <c r="G173">
        <f>data_fy13_base!H166</f>
        <v>548.80999999999995</v>
      </c>
      <c r="H173">
        <f>data_fy13_base!I166</f>
        <v>517.16999999999996</v>
      </c>
      <c r="I173">
        <f>data_fy13_base!J166</f>
        <v>58.57</v>
      </c>
      <c r="J173">
        <f>data_fy13_base!K166</f>
        <v>63.8</v>
      </c>
      <c r="K173">
        <f>data_fy13_base!L166</f>
        <v>27.07</v>
      </c>
      <c r="L173">
        <f>data_fy13_base!M166</f>
        <v>3.16</v>
      </c>
      <c r="M173">
        <f>data_fy13_base!N166</f>
        <v>594.20000000000005</v>
      </c>
      <c r="N173">
        <f>data_fy13_base!O166</f>
        <v>553.47</v>
      </c>
      <c r="O173">
        <f>data_fy13_base!P166</f>
        <v>56.2</v>
      </c>
      <c r="P173">
        <f>data_fy13_base!Q166</f>
        <v>64.8</v>
      </c>
      <c r="Q173">
        <f>data_fy13_base!W166</f>
        <v>34.51</v>
      </c>
      <c r="R173">
        <f>data_fy13_base!Y166</f>
        <v>3.96</v>
      </c>
      <c r="S173">
        <f>data_fy13_base!S166</f>
        <v>328872</v>
      </c>
      <c r="T173">
        <f>data_fy13_base!T166</f>
        <v>33394</v>
      </c>
      <c r="U173">
        <f>data_fy13_base!U166</f>
        <v>38504</v>
      </c>
      <c r="V173">
        <f>data_fy13_base!V166</f>
        <v>22539</v>
      </c>
      <c r="W173">
        <f>data_fy13_base!X166</f>
        <v>2586</v>
      </c>
      <c r="Y173">
        <f>data_fy13_base!E166</f>
        <v>591.79999999999995</v>
      </c>
      <c r="Z173">
        <f t="shared" si="60"/>
        <v>339787.89</v>
      </c>
      <c r="AA173">
        <f t="shared" si="61"/>
        <v>0</v>
      </c>
      <c r="AB173">
        <f t="shared" si="62"/>
        <v>339787.89</v>
      </c>
      <c r="AC173">
        <f t="shared" si="63"/>
        <v>34643.97</v>
      </c>
      <c r="AD173">
        <f t="shared" si="64"/>
        <v>0</v>
      </c>
      <c r="AE173">
        <f t="shared" si="65"/>
        <v>34643.97</v>
      </c>
      <c r="AF173">
        <f t="shared" si="66"/>
        <v>39857.730000000003</v>
      </c>
      <c r="AG173">
        <f t="shared" si="67"/>
        <v>0</v>
      </c>
      <c r="AH173">
        <f t="shared" si="68"/>
        <v>39857.730000000003</v>
      </c>
      <c r="AI173">
        <f>data_fy13_base!Z166</f>
        <v>657.1</v>
      </c>
      <c r="AJ173">
        <f t="shared" si="69"/>
        <v>23386.19</v>
      </c>
      <c r="AK173">
        <f t="shared" si="70"/>
        <v>0</v>
      </c>
      <c r="AL173">
        <f t="shared" si="71"/>
        <v>23386.19</v>
      </c>
      <c r="AM173">
        <f t="shared" si="72"/>
        <v>2687.54</v>
      </c>
      <c r="AN173">
        <f t="shared" si="73"/>
        <v>0</v>
      </c>
      <c r="AO173">
        <f t="shared" si="74"/>
        <v>2687.54</v>
      </c>
      <c r="AQ173">
        <f t="shared" si="75"/>
        <v>345780.47999999998</v>
      </c>
      <c r="AR173">
        <f t="shared" si="76"/>
        <v>0</v>
      </c>
      <c r="AS173">
        <f t="shared" si="77"/>
        <v>345780.47999999998</v>
      </c>
      <c r="AT173">
        <f t="shared" si="89"/>
        <v>35398.28</v>
      </c>
      <c r="AU173">
        <f t="shared" si="78"/>
        <v>0</v>
      </c>
      <c r="AV173">
        <f t="shared" si="79"/>
        <v>35398.28</v>
      </c>
      <c r="AW173">
        <f t="shared" si="80"/>
        <v>40634.300000000003</v>
      </c>
      <c r="AX173">
        <f t="shared" si="81"/>
        <v>0</v>
      </c>
      <c r="AY173">
        <f t="shared" si="82"/>
        <v>40634.300000000003</v>
      </c>
      <c r="AZ173">
        <f>data_fy13_base!AA166</f>
        <v>646.45000000000005</v>
      </c>
      <c r="BA173">
        <f t="shared" si="83"/>
        <v>23737.64</v>
      </c>
      <c r="BB173">
        <f t="shared" si="84"/>
        <v>0</v>
      </c>
      <c r="BC173">
        <f t="shared" si="85"/>
        <v>23737.64</v>
      </c>
      <c r="BD173">
        <f t="shared" si="86"/>
        <v>2728.02</v>
      </c>
      <c r="BE173">
        <f t="shared" si="87"/>
        <v>0</v>
      </c>
      <c r="BF173">
        <f t="shared" si="88"/>
        <v>2728.02</v>
      </c>
    </row>
    <row r="174" spans="1:58" x14ac:dyDescent="0.2">
      <c r="A174">
        <f>data_fy13_base!A167</f>
        <v>3465</v>
      </c>
      <c r="B174" t="str">
        <f>data_fy13_base!B167</f>
        <v>Lamoni</v>
      </c>
      <c r="C174">
        <f>data_fy13_base!C167</f>
        <v>3465</v>
      </c>
      <c r="D174">
        <f>data_fy13_base!D167</f>
        <v>13</v>
      </c>
      <c r="E174">
        <f>data_fy13_base!F167</f>
        <v>353.9</v>
      </c>
      <c r="F174">
        <f>data_fy13_base!G167</f>
        <v>356.38</v>
      </c>
      <c r="G174">
        <f>data_fy13_base!H167</f>
        <v>358.03</v>
      </c>
      <c r="H174">
        <f>data_fy13_base!I167</f>
        <v>517.16999999999996</v>
      </c>
      <c r="I174">
        <f>data_fy13_base!J167</f>
        <v>58.57</v>
      </c>
      <c r="J174">
        <f>data_fy13_base!K167</f>
        <v>63.8</v>
      </c>
      <c r="K174">
        <f>data_fy13_base!L167</f>
        <v>27.07</v>
      </c>
      <c r="L174">
        <f>data_fy13_base!M167</f>
        <v>3.16</v>
      </c>
      <c r="M174">
        <f>data_fy13_base!N167</f>
        <v>344.4</v>
      </c>
      <c r="N174">
        <f>data_fy13_base!O167</f>
        <v>597.76</v>
      </c>
      <c r="O174">
        <f>data_fy13_base!P167</f>
        <v>64.06</v>
      </c>
      <c r="P174">
        <f>data_fy13_base!Q167</f>
        <v>63.77</v>
      </c>
      <c r="Q174">
        <f>data_fy13_base!W167</f>
        <v>27.1</v>
      </c>
      <c r="R174">
        <f>data_fy13_base!Y167</f>
        <v>2.86</v>
      </c>
      <c r="S174">
        <f>data_fy13_base!S167</f>
        <v>205869</v>
      </c>
      <c r="T174">
        <f>data_fy13_base!T167</f>
        <v>22062</v>
      </c>
      <c r="U174">
        <f>data_fy13_base!U167</f>
        <v>21962</v>
      </c>
      <c r="V174">
        <f>data_fy13_base!V167</f>
        <v>10529</v>
      </c>
      <c r="W174">
        <f>data_fy13_base!X167</f>
        <v>1111</v>
      </c>
      <c r="Y174">
        <f>data_fy13_base!E167</f>
        <v>309.89999999999998</v>
      </c>
      <c r="Z174">
        <f t="shared" si="60"/>
        <v>191657.66</v>
      </c>
      <c r="AA174">
        <f t="shared" si="61"/>
        <v>14211.339999999997</v>
      </c>
      <c r="AB174">
        <f t="shared" si="62"/>
        <v>205869</v>
      </c>
      <c r="AC174">
        <f t="shared" si="63"/>
        <v>20577.36</v>
      </c>
      <c r="AD174">
        <f t="shared" si="64"/>
        <v>1484.6399999999994</v>
      </c>
      <c r="AE174">
        <f t="shared" si="65"/>
        <v>22062</v>
      </c>
      <c r="AF174">
        <f t="shared" si="66"/>
        <v>20552.57</v>
      </c>
      <c r="AG174">
        <f t="shared" si="67"/>
        <v>1409.4300000000003</v>
      </c>
      <c r="AH174">
        <f t="shared" si="68"/>
        <v>21962</v>
      </c>
      <c r="AI174">
        <f>data_fy13_base!Z167</f>
        <v>358.88</v>
      </c>
      <c r="AJ174">
        <f t="shared" si="69"/>
        <v>10113.24</v>
      </c>
      <c r="AK174">
        <f t="shared" si="70"/>
        <v>415.76000000000022</v>
      </c>
      <c r="AL174">
        <f t="shared" si="71"/>
        <v>10529</v>
      </c>
      <c r="AM174">
        <f t="shared" si="72"/>
        <v>1073.05</v>
      </c>
      <c r="AN174">
        <f t="shared" si="73"/>
        <v>37.950000000000045</v>
      </c>
      <c r="AO174">
        <f t="shared" si="74"/>
        <v>1111</v>
      </c>
      <c r="AQ174">
        <f t="shared" si="75"/>
        <v>226481.84</v>
      </c>
      <c r="AR174">
        <f t="shared" si="76"/>
        <v>0</v>
      </c>
      <c r="AS174">
        <f t="shared" si="77"/>
        <v>226481.84</v>
      </c>
      <c r="AT174">
        <f t="shared" si="89"/>
        <v>24362.48</v>
      </c>
      <c r="AU174">
        <f t="shared" si="78"/>
        <v>0</v>
      </c>
      <c r="AV174">
        <f t="shared" si="79"/>
        <v>24362.48</v>
      </c>
      <c r="AW174">
        <f t="shared" si="80"/>
        <v>24408.48</v>
      </c>
      <c r="AX174">
        <f t="shared" si="81"/>
        <v>0</v>
      </c>
      <c r="AY174">
        <f t="shared" si="82"/>
        <v>24408.48</v>
      </c>
      <c r="AZ174">
        <f>data_fy13_base!AA167</f>
        <v>403.37</v>
      </c>
      <c r="BA174">
        <f t="shared" si="83"/>
        <v>11822.77</v>
      </c>
      <c r="BB174">
        <f t="shared" si="84"/>
        <v>0</v>
      </c>
      <c r="BC174">
        <f t="shared" si="85"/>
        <v>11822.77</v>
      </c>
      <c r="BD174">
        <f t="shared" si="86"/>
        <v>1258.51</v>
      </c>
      <c r="BE174">
        <f t="shared" si="87"/>
        <v>0</v>
      </c>
      <c r="BF174">
        <f t="shared" si="88"/>
        <v>1258.51</v>
      </c>
    </row>
    <row r="175" spans="1:58" x14ac:dyDescent="0.2">
      <c r="A175">
        <f>data_fy13_base!A168</f>
        <v>3537</v>
      </c>
      <c r="B175" t="str">
        <f>data_fy13_base!B168</f>
        <v>Laurens-Marathon</v>
      </c>
      <c r="C175">
        <f>data_fy13_base!C168</f>
        <v>3537</v>
      </c>
      <c r="D175">
        <f>data_fy13_base!D168</f>
        <v>5</v>
      </c>
      <c r="E175">
        <f>data_fy13_base!F168</f>
        <v>299.02999999999997</v>
      </c>
      <c r="F175">
        <f>data_fy13_base!G168</f>
        <v>299.77999999999997</v>
      </c>
      <c r="G175">
        <f>data_fy13_base!H168</f>
        <v>300.73</v>
      </c>
      <c r="H175">
        <f>data_fy13_base!I168</f>
        <v>517.16999999999996</v>
      </c>
      <c r="I175">
        <f>data_fy13_base!J168</f>
        <v>58.57</v>
      </c>
      <c r="J175">
        <f>data_fy13_base!K168</f>
        <v>63.8</v>
      </c>
      <c r="K175">
        <f>data_fy13_base!L168</f>
        <v>27.07</v>
      </c>
      <c r="L175">
        <f>data_fy13_base!M168</f>
        <v>3.16</v>
      </c>
      <c r="M175">
        <f>data_fy13_base!N168</f>
        <v>331</v>
      </c>
      <c r="N175">
        <f>data_fy13_base!O168</f>
        <v>584.51</v>
      </c>
      <c r="O175">
        <f>data_fy13_base!P168</f>
        <v>63.49</v>
      </c>
      <c r="P175">
        <f>data_fy13_base!Q168</f>
        <v>58.75</v>
      </c>
      <c r="Q175">
        <f>data_fy13_base!W168</f>
        <v>29.24</v>
      </c>
      <c r="R175">
        <f>data_fy13_base!Y168</f>
        <v>3.49</v>
      </c>
      <c r="S175">
        <f>data_fy13_base!S168</f>
        <v>193473</v>
      </c>
      <c r="T175">
        <f>data_fy13_base!T168</f>
        <v>21015</v>
      </c>
      <c r="U175">
        <f>data_fy13_base!U168</f>
        <v>19446</v>
      </c>
      <c r="V175">
        <f>data_fy13_base!V168</f>
        <v>10856</v>
      </c>
      <c r="W175">
        <f>data_fy13_base!X168</f>
        <v>1296</v>
      </c>
      <c r="Y175">
        <f>data_fy13_base!E168</f>
        <v>321</v>
      </c>
      <c r="Z175">
        <f t="shared" si="60"/>
        <v>194269.2</v>
      </c>
      <c r="AA175">
        <f t="shared" si="61"/>
        <v>0</v>
      </c>
      <c r="AB175">
        <f t="shared" si="62"/>
        <v>194269.2</v>
      </c>
      <c r="AC175">
        <f t="shared" si="63"/>
        <v>21131.43</v>
      </c>
      <c r="AD175">
        <f t="shared" si="64"/>
        <v>0</v>
      </c>
      <c r="AE175">
        <f t="shared" si="65"/>
        <v>21131.43</v>
      </c>
      <c r="AF175">
        <f t="shared" si="66"/>
        <v>19677.3</v>
      </c>
      <c r="AG175">
        <f t="shared" si="67"/>
        <v>0</v>
      </c>
      <c r="AH175">
        <f t="shared" si="68"/>
        <v>19677.3</v>
      </c>
      <c r="AI175">
        <f>data_fy13_base!Z168</f>
        <v>356.81</v>
      </c>
      <c r="AJ175">
        <f t="shared" si="69"/>
        <v>10818.48</v>
      </c>
      <c r="AK175">
        <f t="shared" si="70"/>
        <v>37.520000000000437</v>
      </c>
      <c r="AL175">
        <f t="shared" si="71"/>
        <v>10856</v>
      </c>
      <c r="AM175">
        <f t="shared" si="72"/>
        <v>1291.6500000000001</v>
      </c>
      <c r="AN175">
        <f t="shared" si="73"/>
        <v>4.3499999999999091</v>
      </c>
      <c r="AO175">
        <f t="shared" si="74"/>
        <v>1296</v>
      </c>
      <c r="AQ175">
        <f t="shared" si="75"/>
        <v>187405.09</v>
      </c>
      <c r="AR175">
        <f t="shared" si="76"/>
        <v>6864.1100000000151</v>
      </c>
      <c r="AS175">
        <f t="shared" si="77"/>
        <v>194269.2</v>
      </c>
      <c r="AT175">
        <f t="shared" si="89"/>
        <v>20414.78</v>
      </c>
      <c r="AU175">
        <f t="shared" si="78"/>
        <v>716.65000000000146</v>
      </c>
      <c r="AV175">
        <f t="shared" si="79"/>
        <v>21131.43</v>
      </c>
      <c r="AW175">
        <f t="shared" si="80"/>
        <v>19122.97</v>
      </c>
      <c r="AX175">
        <f t="shared" si="81"/>
        <v>554.32999999999811</v>
      </c>
      <c r="AY175">
        <f t="shared" si="82"/>
        <v>19677.3</v>
      </c>
      <c r="AZ175">
        <f>data_fy13_base!AA168</f>
        <v>335.2</v>
      </c>
      <c r="BA175">
        <f t="shared" si="83"/>
        <v>10542.04</v>
      </c>
      <c r="BB175">
        <f t="shared" si="84"/>
        <v>276.43999999999869</v>
      </c>
      <c r="BC175">
        <f t="shared" si="85"/>
        <v>10818.48</v>
      </c>
      <c r="BD175">
        <f t="shared" si="86"/>
        <v>1257</v>
      </c>
      <c r="BE175">
        <f t="shared" si="87"/>
        <v>34.650000000000091</v>
      </c>
      <c r="BF175">
        <f t="shared" si="88"/>
        <v>1291.6500000000001</v>
      </c>
    </row>
    <row r="176" spans="1:58" x14ac:dyDescent="0.2">
      <c r="A176">
        <f>data_fy13_base!A169</f>
        <v>3555</v>
      </c>
      <c r="B176" t="str">
        <f>data_fy13_base!B169</f>
        <v>Lawton-Bronson</v>
      </c>
      <c r="C176">
        <f>data_fy13_base!C169</f>
        <v>3555</v>
      </c>
      <c r="D176">
        <f>data_fy13_base!D169</f>
        <v>12</v>
      </c>
      <c r="E176">
        <f>data_fy13_base!F169</f>
        <v>627.95000000000005</v>
      </c>
      <c r="F176">
        <f>data_fy13_base!G169</f>
        <v>634.96</v>
      </c>
      <c r="G176">
        <f>data_fy13_base!H169</f>
        <v>641.79999999999995</v>
      </c>
      <c r="H176">
        <f>data_fy13_base!I169</f>
        <v>517.16999999999996</v>
      </c>
      <c r="I176">
        <f>data_fy13_base!J169</f>
        <v>58.57</v>
      </c>
      <c r="J176">
        <f>data_fy13_base!K169</f>
        <v>63.8</v>
      </c>
      <c r="K176">
        <f>data_fy13_base!L169</f>
        <v>27.07</v>
      </c>
      <c r="L176">
        <f>data_fy13_base!M169</f>
        <v>3.16</v>
      </c>
      <c r="M176">
        <f>data_fy13_base!N169</f>
        <v>621.9</v>
      </c>
      <c r="N176">
        <f>data_fy13_base!O169</f>
        <v>508.21</v>
      </c>
      <c r="O176">
        <f>data_fy13_base!P169</f>
        <v>53.47</v>
      </c>
      <c r="P176">
        <f>data_fy13_base!Q169</f>
        <v>50.57</v>
      </c>
      <c r="Q176">
        <f>data_fy13_base!W169</f>
        <v>27.12</v>
      </c>
      <c r="R176">
        <f>data_fy13_base!Y169</f>
        <v>3.25</v>
      </c>
      <c r="S176">
        <f>data_fy13_base!S169</f>
        <v>316056</v>
      </c>
      <c r="T176">
        <f>data_fy13_base!T169</f>
        <v>33253</v>
      </c>
      <c r="U176">
        <f>data_fy13_base!U169</f>
        <v>31449</v>
      </c>
      <c r="V176">
        <f>data_fy13_base!V169</f>
        <v>18357</v>
      </c>
      <c r="W176">
        <f>data_fy13_base!X169</f>
        <v>2200</v>
      </c>
      <c r="Y176">
        <f>data_fy13_base!E169</f>
        <v>625</v>
      </c>
      <c r="Z176">
        <f t="shared" si="60"/>
        <v>330562.5</v>
      </c>
      <c r="AA176">
        <f t="shared" si="61"/>
        <v>0</v>
      </c>
      <c r="AB176">
        <f t="shared" si="62"/>
        <v>330562.5</v>
      </c>
      <c r="AC176">
        <f t="shared" si="63"/>
        <v>34881.25</v>
      </c>
      <c r="AD176">
        <f t="shared" si="64"/>
        <v>0</v>
      </c>
      <c r="AE176">
        <f t="shared" si="65"/>
        <v>34881.25</v>
      </c>
      <c r="AF176">
        <f t="shared" si="66"/>
        <v>33200</v>
      </c>
      <c r="AG176">
        <f t="shared" si="67"/>
        <v>0</v>
      </c>
      <c r="AH176">
        <f t="shared" si="68"/>
        <v>33200</v>
      </c>
      <c r="AI176">
        <f>data_fy13_base!Z169</f>
        <v>672.89</v>
      </c>
      <c r="AJ176">
        <f t="shared" si="69"/>
        <v>18975.5</v>
      </c>
      <c r="AK176">
        <f t="shared" si="70"/>
        <v>0</v>
      </c>
      <c r="AL176">
        <f t="shared" si="71"/>
        <v>18975.5</v>
      </c>
      <c r="AM176">
        <f t="shared" si="72"/>
        <v>2274.37</v>
      </c>
      <c r="AN176">
        <f t="shared" si="73"/>
        <v>0</v>
      </c>
      <c r="AO176">
        <f t="shared" si="74"/>
        <v>2274.37</v>
      </c>
      <c r="AQ176">
        <f t="shared" si="75"/>
        <v>345629.96</v>
      </c>
      <c r="AR176">
        <f t="shared" si="76"/>
        <v>0</v>
      </c>
      <c r="AS176">
        <f t="shared" si="77"/>
        <v>345629.96</v>
      </c>
      <c r="AT176">
        <f t="shared" si="89"/>
        <v>36578.089999999997</v>
      </c>
      <c r="AU176">
        <f t="shared" si="78"/>
        <v>0</v>
      </c>
      <c r="AV176">
        <f t="shared" si="79"/>
        <v>36578.089999999997</v>
      </c>
      <c r="AW176">
        <f t="shared" si="80"/>
        <v>35020.769999999997</v>
      </c>
      <c r="AX176">
        <f t="shared" si="81"/>
        <v>0</v>
      </c>
      <c r="AY176">
        <f t="shared" si="82"/>
        <v>35020.769999999997</v>
      </c>
      <c r="AZ176">
        <f>data_fy13_base!AA169</f>
        <v>676.32</v>
      </c>
      <c r="BA176">
        <f t="shared" si="83"/>
        <v>19836.47</v>
      </c>
      <c r="BB176">
        <f t="shared" si="84"/>
        <v>0</v>
      </c>
      <c r="BC176">
        <f t="shared" si="85"/>
        <v>19836.47</v>
      </c>
      <c r="BD176">
        <f t="shared" si="86"/>
        <v>2373.88</v>
      </c>
      <c r="BE176">
        <f t="shared" si="87"/>
        <v>0</v>
      </c>
      <c r="BF176">
        <f t="shared" si="88"/>
        <v>2373.88</v>
      </c>
    </row>
    <row r="177" spans="1:58" x14ac:dyDescent="0.2">
      <c r="A177">
        <f>data_fy13_base!A170</f>
        <v>3600</v>
      </c>
      <c r="B177" t="str">
        <f>data_fy13_base!B170</f>
        <v>Le Mars</v>
      </c>
      <c r="C177">
        <f>data_fy13_base!C170</f>
        <v>3600</v>
      </c>
      <c r="D177">
        <f>data_fy13_base!D170</f>
        <v>12</v>
      </c>
      <c r="E177">
        <f>data_fy13_base!F170</f>
        <v>2005.33</v>
      </c>
      <c r="F177">
        <f>data_fy13_base!G170</f>
        <v>1984.79</v>
      </c>
      <c r="G177">
        <f>data_fy13_base!H170</f>
        <v>1908.54</v>
      </c>
      <c r="H177">
        <f>data_fy13_base!I170</f>
        <v>517.16999999999996</v>
      </c>
      <c r="I177">
        <f>data_fy13_base!J170</f>
        <v>58.57</v>
      </c>
      <c r="J177">
        <f>data_fy13_base!K170</f>
        <v>63.8</v>
      </c>
      <c r="K177">
        <f>data_fy13_base!L170</f>
        <v>27.07</v>
      </c>
      <c r="L177">
        <f>data_fy13_base!M170</f>
        <v>3.16</v>
      </c>
      <c r="M177">
        <f>data_fy13_base!N170</f>
        <v>2066.1</v>
      </c>
      <c r="N177">
        <f>data_fy13_base!O170</f>
        <v>495.34</v>
      </c>
      <c r="O177">
        <f>data_fy13_base!P170</f>
        <v>57.74</v>
      </c>
      <c r="P177">
        <f>data_fy13_base!Q170</f>
        <v>53.42</v>
      </c>
      <c r="Q177">
        <f>data_fy13_base!W170</f>
        <v>27.12</v>
      </c>
      <c r="R177">
        <f>data_fy13_base!Y170</f>
        <v>3.25</v>
      </c>
      <c r="S177">
        <f>data_fy13_base!S170</f>
        <v>1023422</v>
      </c>
      <c r="T177">
        <f>data_fy13_base!T170</f>
        <v>119297</v>
      </c>
      <c r="U177">
        <f>data_fy13_base!U170</f>
        <v>110371</v>
      </c>
      <c r="V177">
        <f>data_fy13_base!V170</f>
        <v>61890</v>
      </c>
      <c r="W177">
        <f>data_fy13_base!X170</f>
        <v>7417</v>
      </c>
      <c r="Y177">
        <f>data_fy13_base!E170</f>
        <v>2093</v>
      </c>
      <c r="Z177">
        <f t="shared" si="60"/>
        <v>1080050.79</v>
      </c>
      <c r="AA177">
        <f t="shared" si="61"/>
        <v>0</v>
      </c>
      <c r="AB177">
        <f t="shared" si="62"/>
        <v>1080050.79</v>
      </c>
      <c r="AC177">
        <f t="shared" si="63"/>
        <v>125747.44</v>
      </c>
      <c r="AD177">
        <f t="shared" si="64"/>
        <v>0</v>
      </c>
      <c r="AE177">
        <f t="shared" si="65"/>
        <v>125747.44</v>
      </c>
      <c r="AF177">
        <f t="shared" si="66"/>
        <v>117145.21</v>
      </c>
      <c r="AG177">
        <f t="shared" si="67"/>
        <v>0</v>
      </c>
      <c r="AH177">
        <f t="shared" si="68"/>
        <v>117145.21</v>
      </c>
      <c r="AI177">
        <f>data_fy13_base!Z170</f>
        <v>2353.8200000000002</v>
      </c>
      <c r="AJ177">
        <f t="shared" si="69"/>
        <v>66377.72</v>
      </c>
      <c r="AK177">
        <f t="shared" si="70"/>
        <v>0</v>
      </c>
      <c r="AL177">
        <f t="shared" si="71"/>
        <v>66377.72</v>
      </c>
      <c r="AM177">
        <f t="shared" si="72"/>
        <v>7955.91</v>
      </c>
      <c r="AN177">
        <f t="shared" si="73"/>
        <v>0</v>
      </c>
      <c r="AO177">
        <f t="shared" si="74"/>
        <v>7955.91</v>
      </c>
      <c r="AQ177">
        <f t="shared" si="75"/>
        <v>1077945.0900000001</v>
      </c>
      <c r="AR177">
        <f t="shared" si="76"/>
        <v>2105.6999999999534</v>
      </c>
      <c r="AS177">
        <f t="shared" si="77"/>
        <v>1080050.79</v>
      </c>
      <c r="AT177">
        <f t="shared" si="89"/>
        <v>125373.23</v>
      </c>
      <c r="AU177">
        <f t="shared" si="78"/>
        <v>374.2100000000064</v>
      </c>
      <c r="AV177">
        <f t="shared" si="79"/>
        <v>125747.44</v>
      </c>
      <c r="AW177">
        <f t="shared" si="80"/>
        <v>117552.44</v>
      </c>
      <c r="AX177">
        <f t="shared" si="81"/>
        <v>0</v>
      </c>
      <c r="AY177">
        <f t="shared" si="82"/>
        <v>117552.44</v>
      </c>
      <c r="AZ177">
        <f>data_fy13_base!AA170</f>
        <v>2268.7600000000002</v>
      </c>
      <c r="BA177">
        <f t="shared" si="83"/>
        <v>66542.73</v>
      </c>
      <c r="BB177">
        <f t="shared" si="84"/>
        <v>0</v>
      </c>
      <c r="BC177">
        <f t="shared" si="85"/>
        <v>66542.73</v>
      </c>
      <c r="BD177">
        <f t="shared" si="86"/>
        <v>7963.35</v>
      </c>
      <c r="BE177">
        <f t="shared" si="87"/>
        <v>0</v>
      </c>
      <c r="BF177">
        <f t="shared" si="88"/>
        <v>7963.35</v>
      </c>
    </row>
    <row r="178" spans="1:58" x14ac:dyDescent="0.2">
      <c r="A178">
        <f>data_fy13_base!A171</f>
        <v>3609</v>
      </c>
      <c r="B178" t="str">
        <f>data_fy13_base!B171</f>
        <v>Lenox</v>
      </c>
      <c r="C178">
        <f>data_fy13_base!C171</f>
        <v>3609</v>
      </c>
      <c r="D178">
        <f>data_fy13_base!D171</f>
        <v>13</v>
      </c>
      <c r="E178">
        <f>data_fy13_base!F171</f>
        <v>416.37</v>
      </c>
      <c r="F178">
        <f>data_fy13_base!G171</f>
        <v>421.97</v>
      </c>
      <c r="G178">
        <f>data_fy13_base!H171</f>
        <v>424.44</v>
      </c>
      <c r="H178">
        <f>data_fy13_base!I171</f>
        <v>517.16999999999996</v>
      </c>
      <c r="I178">
        <f>data_fy13_base!J171</f>
        <v>58.57</v>
      </c>
      <c r="J178">
        <f>data_fy13_base!K171</f>
        <v>63.8</v>
      </c>
      <c r="K178">
        <f>data_fy13_base!L171</f>
        <v>27.07</v>
      </c>
      <c r="L178">
        <f>data_fy13_base!M171</f>
        <v>3.16</v>
      </c>
      <c r="M178">
        <f>data_fy13_base!N171</f>
        <v>409.8</v>
      </c>
      <c r="N178">
        <f>data_fy13_base!O171</f>
        <v>578.38</v>
      </c>
      <c r="O178">
        <f>data_fy13_base!P171</f>
        <v>66.88</v>
      </c>
      <c r="P178">
        <f>data_fy13_base!Q171</f>
        <v>77.09</v>
      </c>
      <c r="Q178">
        <f>data_fy13_base!W171</f>
        <v>27.1</v>
      </c>
      <c r="R178">
        <f>data_fy13_base!Y171</f>
        <v>2.86</v>
      </c>
      <c r="S178">
        <f>data_fy13_base!S171</f>
        <v>237020</v>
      </c>
      <c r="T178">
        <f>data_fy13_base!T171</f>
        <v>27407</v>
      </c>
      <c r="U178">
        <f>data_fy13_base!U171</f>
        <v>31591</v>
      </c>
      <c r="V178">
        <f>data_fy13_base!V171</f>
        <v>12394</v>
      </c>
      <c r="W178">
        <f>data_fy13_base!X171</f>
        <v>1308</v>
      </c>
      <c r="Y178">
        <f>data_fy13_base!E171</f>
        <v>403.5</v>
      </c>
      <c r="Z178">
        <f t="shared" si="60"/>
        <v>241724.75</v>
      </c>
      <c r="AA178">
        <f t="shared" si="61"/>
        <v>0</v>
      </c>
      <c r="AB178">
        <f t="shared" si="62"/>
        <v>241724.75</v>
      </c>
      <c r="AC178">
        <f t="shared" si="63"/>
        <v>27930.27</v>
      </c>
      <c r="AD178">
        <f t="shared" si="64"/>
        <v>0</v>
      </c>
      <c r="AE178">
        <f t="shared" si="65"/>
        <v>27930.27</v>
      </c>
      <c r="AF178">
        <f t="shared" si="66"/>
        <v>32134.74</v>
      </c>
      <c r="AG178">
        <f t="shared" si="67"/>
        <v>0</v>
      </c>
      <c r="AH178">
        <f t="shared" si="68"/>
        <v>32134.74</v>
      </c>
      <c r="AI178">
        <f>data_fy13_base!Z171</f>
        <v>441.81</v>
      </c>
      <c r="AJ178">
        <f t="shared" si="69"/>
        <v>12450.21</v>
      </c>
      <c r="AK178">
        <f t="shared" si="70"/>
        <v>0</v>
      </c>
      <c r="AL178">
        <f t="shared" si="71"/>
        <v>12450.21</v>
      </c>
      <c r="AM178">
        <f t="shared" si="72"/>
        <v>1321.01</v>
      </c>
      <c r="AN178">
        <f t="shared" si="73"/>
        <v>0</v>
      </c>
      <c r="AO178">
        <f t="shared" si="74"/>
        <v>1321.01</v>
      </c>
      <c r="AQ178">
        <f t="shared" si="75"/>
        <v>258390.89</v>
      </c>
      <c r="AR178">
        <f t="shared" si="76"/>
        <v>0</v>
      </c>
      <c r="AS178">
        <f t="shared" si="77"/>
        <v>258390.89</v>
      </c>
      <c r="AT178">
        <f t="shared" si="89"/>
        <v>29837.07</v>
      </c>
      <c r="AU178">
        <f t="shared" si="78"/>
        <v>0</v>
      </c>
      <c r="AV178">
        <f t="shared" si="79"/>
        <v>29837.07</v>
      </c>
      <c r="AW178">
        <f t="shared" si="80"/>
        <v>34263.089999999997</v>
      </c>
      <c r="AX178">
        <f t="shared" si="81"/>
        <v>0</v>
      </c>
      <c r="AY178">
        <f t="shared" si="82"/>
        <v>34263.089999999997</v>
      </c>
      <c r="AZ178">
        <f>data_fy13_base!AA171</f>
        <v>455.06</v>
      </c>
      <c r="BA178">
        <f t="shared" si="83"/>
        <v>13337.81</v>
      </c>
      <c r="BB178">
        <f t="shared" si="84"/>
        <v>0</v>
      </c>
      <c r="BC178">
        <f t="shared" si="85"/>
        <v>13337.81</v>
      </c>
      <c r="BD178">
        <f t="shared" si="86"/>
        <v>1419.79</v>
      </c>
      <c r="BE178">
        <f t="shared" si="87"/>
        <v>0</v>
      </c>
      <c r="BF178">
        <f t="shared" si="88"/>
        <v>1419.79</v>
      </c>
    </row>
    <row r="179" spans="1:58" x14ac:dyDescent="0.2">
      <c r="A179">
        <f>data_fy13_base!A172</f>
        <v>3645</v>
      </c>
      <c r="B179" t="str">
        <f>data_fy13_base!B172</f>
        <v>Lewis Central</v>
      </c>
      <c r="C179">
        <f>data_fy13_base!C172</f>
        <v>3645</v>
      </c>
      <c r="D179">
        <f>data_fy13_base!D172</f>
        <v>13</v>
      </c>
      <c r="E179">
        <f>data_fy13_base!F172</f>
        <v>2574.8000000000002</v>
      </c>
      <c r="F179">
        <f>data_fy13_base!G172</f>
        <v>2600.91</v>
      </c>
      <c r="G179">
        <f>data_fy13_base!H172</f>
        <v>2603.88</v>
      </c>
      <c r="H179">
        <f>data_fy13_base!I172</f>
        <v>517.16999999999996</v>
      </c>
      <c r="I179">
        <f>data_fy13_base!J172</f>
        <v>58.57</v>
      </c>
      <c r="J179">
        <f>data_fy13_base!K172</f>
        <v>63.8</v>
      </c>
      <c r="K179">
        <f>data_fy13_base!L172</f>
        <v>27.07</v>
      </c>
      <c r="L179">
        <f>data_fy13_base!M172</f>
        <v>3.16</v>
      </c>
      <c r="M179">
        <f>data_fy13_base!N172</f>
        <v>2580.3000000000002</v>
      </c>
      <c r="N179">
        <f>data_fy13_base!O172</f>
        <v>499.74</v>
      </c>
      <c r="O179">
        <f>data_fy13_base!P172</f>
        <v>58.78</v>
      </c>
      <c r="P179">
        <f>data_fy13_base!Q172</f>
        <v>76.23</v>
      </c>
      <c r="Q179">
        <f>data_fy13_base!W172</f>
        <v>27.1</v>
      </c>
      <c r="R179">
        <f>data_fy13_base!Y172</f>
        <v>2.86</v>
      </c>
      <c r="S179">
        <f>data_fy13_base!S172</f>
        <v>1289479</v>
      </c>
      <c r="T179">
        <f>data_fy13_base!T172</f>
        <v>151670</v>
      </c>
      <c r="U179">
        <f>data_fy13_base!U172</f>
        <v>196696</v>
      </c>
      <c r="V179">
        <f>data_fy13_base!V172</f>
        <v>78392</v>
      </c>
      <c r="W179">
        <f>data_fy13_base!X172</f>
        <v>8273</v>
      </c>
      <c r="Y179">
        <f>data_fy13_base!E172</f>
        <v>2595.6</v>
      </c>
      <c r="Z179">
        <f t="shared" si="60"/>
        <v>1350828.11</v>
      </c>
      <c r="AA179">
        <f t="shared" si="61"/>
        <v>0</v>
      </c>
      <c r="AB179">
        <f t="shared" si="62"/>
        <v>1350828.11</v>
      </c>
      <c r="AC179">
        <f t="shared" si="63"/>
        <v>158643.07</v>
      </c>
      <c r="AD179">
        <f t="shared" si="64"/>
        <v>0</v>
      </c>
      <c r="AE179">
        <f t="shared" si="65"/>
        <v>158643.07</v>
      </c>
      <c r="AF179">
        <f t="shared" si="66"/>
        <v>204481.37</v>
      </c>
      <c r="AG179">
        <f t="shared" si="67"/>
        <v>0</v>
      </c>
      <c r="AH179">
        <f t="shared" si="68"/>
        <v>204481.37</v>
      </c>
      <c r="AI179">
        <f>data_fy13_base!Z172</f>
        <v>2898.93</v>
      </c>
      <c r="AJ179">
        <f t="shared" si="69"/>
        <v>81691.850000000006</v>
      </c>
      <c r="AK179">
        <f t="shared" si="70"/>
        <v>0</v>
      </c>
      <c r="AL179">
        <f t="shared" si="71"/>
        <v>81691.850000000006</v>
      </c>
      <c r="AM179">
        <f t="shared" si="72"/>
        <v>8667.7999999999993</v>
      </c>
      <c r="AN179">
        <f t="shared" si="73"/>
        <v>0</v>
      </c>
      <c r="AO179">
        <f t="shared" si="74"/>
        <v>8667.7999999999993</v>
      </c>
      <c r="AQ179">
        <f t="shared" si="75"/>
        <v>1395387.11</v>
      </c>
      <c r="AR179">
        <f t="shared" si="76"/>
        <v>0</v>
      </c>
      <c r="AS179">
        <f t="shared" si="77"/>
        <v>1395387.11</v>
      </c>
      <c r="AT179">
        <f t="shared" si="89"/>
        <v>163654.29</v>
      </c>
      <c r="AU179">
        <f t="shared" si="78"/>
        <v>0</v>
      </c>
      <c r="AV179">
        <f t="shared" si="79"/>
        <v>163654.29</v>
      </c>
      <c r="AW179">
        <f t="shared" si="80"/>
        <v>209665.96</v>
      </c>
      <c r="AX179">
        <f t="shared" si="81"/>
        <v>0</v>
      </c>
      <c r="AY179">
        <f t="shared" si="82"/>
        <v>209665.96</v>
      </c>
      <c r="AZ179">
        <f>data_fy13_base!AA172</f>
        <v>2881.16</v>
      </c>
      <c r="BA179">
        <f t="shared" si="83"/>
        <v>84446.8</v>
      </c>
      <c r="BB179">
        <f t="shared" si="84"/>
        <v>0</v>
      </c>
      <c r="BC179">
        <f t="shared" si="85"/>
        <v>84446.8</v>
      </c>
      <c r="BD179">
        <f t="shared" si="86"/>
        <v>8989.2199999999993</v>
      </c>
      <c r="BE179">
        <f t="shared" si="87"/>
        <v>0</v>
      </c>
      <c r="BF179">
        <f t="shared" si="88"/>
        <v>8989.2199999999993</v>
      </c>
    </row>
    <row r="180" spans="1:58" x14ac:dyDescent="0.2">
      <c r="A180">
        <f>data_fy13_base!A173</f>
        <v>3715</v>
      </c>
      <c r="B180" t="str">
        <f>data_fy13_base!B173</f>
        <v>Linn-Mar</v>
      </c>
      <c r="C180">
        <f>data_fy13_base!C173</f>
        <v>3715</v>
      </c>
      <c r="D180">
        <f>data_fy13_base!D173</f>
        <v>10</v>
      </c>
      <c r="E180">
        <f>data_fy13_base!F173</f>
        <v>6987.21</v>
      </c>
      <c r="F180">
        <f>data_fy13_base!G173</f>
        <v>7120.3</v>
      </c>
      <c r="G180">
        <f>data_fy13_base!H173</f>
        <v>7128.74</v>
      </c>
      <c r="H180">
        <f>data_fy13_base!I173</f>
        <v>517.16999999999996</v>
      </c>
      <c r="I180">
        <f>data_fy13_base!J173</f>
        <v>58.57</v>
      </c>
      <c r="J180">
        <f>data_fy13_base!K173</f>
        <v>63.8</v>
      </c>
      <c r="K180">
        <f>data_fy13_base!L173</f>
        <v>27.07</v>
      </c>
      <c r="L180">
        <f>data_fy13_base!M173</f>
        <v>3.16</v>
      </c>
      <c r="M180">
        <f>data_fy13_base!N173</f>
        <v>6729.7</v>
      </c>
      <c r="N180">
        <f>data_fy13_base!O173</f>
        <v>479.93</v>
      </c>
      <c r="O180">
        <f>data_fy13_base!P173</f>
        <v>53.53</v>
      </c>
      <c r="P180">
        <f>data_fy13_base!Q173</f>
        <v>52.04</v>
      </c>
      <c r="Q180">
        <f>data_fy13_base!W173</f>
        <v>24.33</v>
      </c>
      <c r="R180">
        <f>data_fy13_base!Y173</f>
        <v>2.83</v>
      </c>
      <c r="S180">
        <f>data_fy13_base!S173</f>
        <v>3229785</v>
      </c>
      <c r="T180">
        <f>data_fy13_base!T173</f>
        <v>360241</v>
      </c>
      <c r="U180">
        <f>data_fy13_base!U173</f>
        <v>350214</v>
      </c>
      <c r="V180">
        <f>data_fy13_base!V173</f>
        <v>180720</v>
      </c>
      <c r="W180">
        <f>data_fy13_base!X173</f>
        <v>21021</v>
      </c>
      <c r="Y180">
        <f>data_fy13_base!E173</f>
        <v>6879.9</v>
      </c>
      <c r="Z180">
        <f t="shared" si="60"/>
        <v>3444215.54</v>
      </c>
      <c r="AA180">
        <f t="shared" si="61"/>
        <v>0</v>
      </c>
      <c r="AB180">
        <f t="shared" si="62"/>
        <v>3444215.54</v>
      </c>
      <c r="AC180">
        <f t="shared" si="63"/>
        <v>384380.01</v>
      </c>
      <c r="AD180">
        <f t="shared" si="64"/>
        <v>0</v>
      </c>
      <c r="AE180">
        <f t="shared" si="65"/>
        <v>384380.01</v>
      </c>
      <c r="AF180">
        <f t="shared" si="66"/>
        <v>375573.74</v>
      </c>
      <c r="AG180">
        <f t="shared" si="67"/>
        <v>0</v>
      </c>
      <c r="AH180">
        <f t="shared" si="68"/>
        <v>375573.74</v>
      </c>
      <c r="AI180">
        <f>data_fy13_base!Z173</f>
        <v>7542.65</v>
      </c>
      <c r="AJ180">
        <f t="shared" si="69"/>
        <v>191658.74</v>
      </c>
      <c r="AK180">
        <f t="shared" si="70"/>
        <v>0</v>
      </c>
      <c r="AL180">
        <f t="shared" si="71"/>
        <v>191658.74</v>
      </c>
      <c r="AM180">
        <f t="shared" si="72"/>
        <v>22326.240000000002</v>
      </c>
      <c r="AN180">
        <f t="shared" si="73"/>
        <v>0</v>
      </c>
      <c r="AO180">
        <f t="shared" si="74"/>
        <v>22326.240000000002</v>
      </c>
      <c r="AQ180">
        <f t="shared" si="75"/>
        <v>3648231.96</v>
      </c>
      <c r="AR180">
        <f t="shared" si="76"/>
        <v>0</v>
      </c>
      <c r="AS180">
        <f t="shared" si="77"/>
        <v>3648231.96</v>
      </c>
      <c r="AT180">
        <f t="shared" si="89"/>
        <v>407424.22</v>
      </c>
      <c r="AU180">
        <f t="shared" si="78"/>
        <v>0</v>
      </c>
      <c r="AV180">
        <f t="shared" si="79"/>
        <v>407424.22</v>
      </c>
      <c r="AW180">
        <f t="shared" si="80"/>
        <v>399947.9</v>
      </c>
      <c r="AX180">
        <f t="shared" si="81"/>
        <v>0</v>
      </c>
      <c r="AY180">
        <f t="shared" si="82"/>
        <v>399947.9</v>
      </c>
      <c r="AZ180">
        <f>data_fy13_base!AA173</f>
        <v>7656.59</v>
      </c>
      <c r="BA180">
        <f t="shared" si="83"/>
        <v>203205.9</v>
      </c>
      <c r="BB180">
        <f t="shared" si="84"/>
        <v>0</v>
      </c>
      <c r="BC180">
        <f t="shared" si="85"/>
        <v>203205.9</v>
      </c>
      <c r="BD180">
        <f t="shared" si="86"/>
        <v>23658.86</v>
      </c>
      <c r="BE180">
        <f t="shared" si="87"/>
        <v>0</v>
      </c>
      <c r="BF180">
        <f t="shared" si="88"/>
        <v>23658.86</v>
      </c>
    </row>
    <row r="181" spans="1:58" x14ac:dyDescent="0.2">
      <c r="A181">
        <f>data_fy13_base!A174</f>
        <v>3744</v>
      </c>
      <c r="B181" t="str">
        <f>data_fy13_base!B174</f>
        <v>Lisbon</v>
      </c>
      <c r="C181">
        <f>data_fy13_base!C174</f>
        <v>3744</v>
      </c>
      <c r="D181">
        <f>data_fy13_base!D174</f>
        <v>10</v>
      </c>
      <c r="E181">
        <f>data_fy13_base!F174</f>
        <v>658.2</v>
      </c>
      <c r="F181">
        <f>data_fy13_base!G174</f>
        <v>648.78</v>
      </c>
      <c r="G181">
        <f>data_fy13_base!H174</f>
        <v>624.95000000000005</v>
      </c>
      <c r="H181">
        <f>data_fy13_base!I174</f>
        <v>517.16999999999996</v>
      </c>
      <c r="I181">
        <f>data_fy13_base!J174</f>
        <v>58.57</v>
      </c>
      <c r="J181">
        <f>data_fy13_base!K174</f>
        <v>63.8</v>
      </c>
      <c r="K181">
        <f>data_fy13_base!L174</f>
        <v>27.07</v>
      </c>
      <c r="L181">
        <f>data_fy13_base!M174</f>
        <v>3.16</v>
      </c>
      <c r="M181">
        <f>data_fy13_base!N174</f>
        <v>659.1</v>
      </c>
      <c r="N181">
        <f>data_fy13_base!O174</f>
        <v>485.12</v>
      </c>
      <c r="O181">
        <f>data_fy13_base!P174</f>
        <v>47.24</v>
      </c>
      <c r="P181">
        <f>data_fy13_base!Q174</f>
        <v>45.69</v>
      </c>
      <c r="Q181">
        <f>data_fy13_base!W174</f>
        <v>24.33</v>
      </c>
      <c r="R181">
        <f>data_fy13_base!Y174</f>
        <v>2.83</v>
      </c>
      <c r="S181">
        <f>data_fy13_base!S174</f>
        <v>319743</v>
      </c>
      <c r="T181">
        <f>data_fy13_base!T174</f>
        <v>31136</v>
      </c>
      <c r="U181">
        <f>data_fy13_base!U174</f>
        <v>30114</v>
      </c>
      <c r="V181">
        <f>data_fy13_base!V174</f>
        <v>17220</v>
      </c>
      <c r="W181">
        <f>data_fy13_base!X174</f>
        <v>2003</v>
      </c>
      <c r="Y181">
        <f>data_fy13_base!E174</f>
        <v>678.5</v>
      </c>
      <c r="Z181">
        <f t="shared" si="60"/>
        <v>343192.09</v>
      </c>
      <c r="AA181">
        <f t="shared" si="61"/>
        <v>0</v>
      </c>
      <c r="AB181">
        <f t="shared" si="62"/>
        <v>343192.09</v>
      </c>
      <c r="AC181">
        <f t="shared" si="63"/>
        <v>33640.03</v>
      </c>
      <c r="AD181">
        <f t="shared" si="64"/>
        <v>0</v>
      </c>
      <c r="AE181">
        <f t="shared" si="65"/>
        <v>33640.03</v>
      </c>
      <c r="AF181">
        <f t="shared" si="66"/>
        <v>32730.84</v>
      </c>
      <c r="AG181">
        <f t="shared" si="67"/>
        <v>0</v>
      </c>
      <c r="AH181">
        <f t="shared" si="68"/>
        <v>32730.84</v>
      </c>
      <c r="AI181">
        <f>data_fy13_base!Z174</f>
        <v>724.44</v>
      </c>
      <c r="AJ181">
        <f t="shared" si="69"/>
        <v>18408.02</v>
      </c>
      <c r="AK181">
        <f t="shared" si="70"/>
        <v>0</v>
      </c>
      <c r="AL181">
        <f t="shared" si="71"/>
        <v>18408.02</v>
      </c>
      <c r="AM181">
        <f t="shared" si="72"/>
        <v>2144.34</v>
      </c>
      <c r="AN181">
        <f t="shared" si="73"/>
        <v>0</v>
      </c>
      <c r="AO181">
        <f t="shared" si="74"/>
        <v>2144.34</v>
      </c>
      <c r="AQ181">
        <f t="shared" si="75"/>
        <v>347082.02</v>
      </c>
      <c r="AR181">
        <f t="shared" si="76"/>
        <v>0</v>
      </c>
      <c r="AS181">
        <f t="shared" si="77"/>
        <v>347082.02</v>
      </c>
      <c r="AT181">
        <f t="shared" si="89"/>
        <v>34239.56</v>
      </c>
      <c r="AU181">
        <f t="shared" si="78"/>
        <v>0</v>
      </c>
      <c r="AV181">
        <f t="shared" si="79"/>
        <v>34239.56</v>
      </c>
      <c r="AW181">
        <f t="shared" si="80"/>
        <v>33495.800000000003</v>
      </c>
      <c r="AX181">
        <f t="shared" si="81"/>
        <v>0</v>
      </c>
      <c r="AY181">
        <f t="shared" si="82"/>
        <v>33495.800000000003</v>
      </c>
      <c r="AZ181">
        <f>data_fy13_base!AA174</f>
        <v>704.6</v>
      </c>
      <c r="BA181">
        <f t="shared" si="83"/>
        <v>18700.080000000002</v>
      </c>
      <c r="BB181">
        <f t="shared" si="84"/>
        <v>0</v>
      </c>
      <c r="BC181">
        <f t="shared" si="85"/>
        <v>18700.080000000002</v>
      </c>
      <c r="BD181">
        <f t="shared" si="86"/>
        <v>2177.21</v>
      </c>
      <c r="BE181">
        <f t="shared" si="87"/>
        <v>0</v>
      </c>
      <c r="BF181">
        <f t="shared" si="88"/>
        <v>2177.21</v>
      </c>
    </row>
    <row r="182" spans="1:58" x14ac:dyDescent="0.2">
      <c r="A182">
        <f>data_fy13_base!A175</f>
        <v>3798</v>
      </c>
      <c r="B182" t="str">
        <f>data_fy13_base!B175</f>
        <v>Logan-Magnolia</v>
      </c>
      <c r="C182">
        <f>data_fy13_base!C175</f>
        <v>3798</v>
      </c>
      <c r="D182">
        <f>data_fy13_base!D175</f>
        <v>13</v>
      </c>
      <c r="E182">
        <f>data_fy13_base!F175</f>
        <v>545.51</v>
      </c>
      <c r="F182">
        <f>data_fy13_base!G175</f>
        <v>527.29999999999995</v>
      </c>
      <c r="G182">
        <f>data_fy13_base!H175</f>
        <v>509.59</v>
      </c>
      <c r="H182">
        <f>data_fy13_base!I175</f>
        <v>517.16999999999996</v>
      </c>
      <c r="I182">
        <f>data_fy13_base!J175</f>
        <v>58.57</v>
      </c>
      <c r="J182">
        <f>data_fy13_base!K175</f>
        <v>63.8</v>
      </c>
      <c r="K182">
        <f>data_fy13_base!L175</f>
        <v>27.07</v>
      </c>
      <c r="L182">
        <f>data_fy13_base!M175</f>
        <v>3.16</v>
      </c>
      <c r="M182">
        <f>data_fy13_base!N175</f>
        <v>574.70000000000005</v>
      </c>
      <c r="N182">
        <f>data_fy13_base!O175</f>
        <v>521.28</v>
      </c>
      <c r="O182">
        <f>data_fy13_base!P175</f>
        <v>58.01</v>
      </c>
      <c r="P182">
        <f>data_fy13_base!Q175</f>
        <v>58.47</v>
      </c>
      <c r="Q182">
        <f>data_fy13_base!W175</f>
        <v>27.1</v>
      </c>
      <c r="R182">
        <f>data_fy13_base!Y175</f>
        <v>2.86</v>
      </c>
      <c r="S182">
        <f>data_fy13_base!S175</f>
        <v>299580</v>
      </c>
      <c r="T182">
        <f>data_fy13_base!T175</f>
        <v>33338</v>
      </c>
      <c r="U182">
        <f>data_fy13_base!U175</f>
        <v>33603</v>
      </c>
      <c r="V182">
        <f>data_fy13_base!V175</f>
        <v>17142</v>
      </c>
      <c r="W182">
        <f>data_fy13_base!X175</f>
        <v>1809</v>
      </c>
      <c r="Y182">
        <f>data_fy13_base!E175</f>
        <v>569</v>
      </c>
      <c r="Z182">
        <f t="shared" si="60"/>
        <v>308380.93</v>
      </c>
      <c r="AA182">
        <f t="shared" si="61"/>
        <v>0</v>
      </c>
      <c r="AB182">
        <f t="shared" si="62"/>
        <v>308380.93</v>
      </c>
      <c r="AC182">
        <f t="shared" si="63"/>
        <v>34339.15</v>
      </c>
      <c r="AD182">
        <f t="shared" si="64"/>
        <v>0</v>
      </c>
      <c r="AE182">
        <f t="shared" si="65"/>
        <v>34339.15</v>
      </c>
      <c r="AF182">
        <f t="shared" si="66"/>
        <v>34720.379999999997</v>
      </c>
      <c r="AG182">
        <f t="shared" si="67"/>
        <v>0</v>
      </c>
      <c r="AH182">
        <f t="shared" si="68"/>
        <v>34720.379999999997</v>
      </c>
      <c r="AI182">
        <f>data_fy13_base!Z175</f>
        <v>629.65</v>
      </c>
      <c r="AJ182">
        <f t="shared" si="69"/>
        <v>17743.54</v>
      </c>
      <c r="AK182">
        <f t="shared" si="70"/>
        <v>0</v>
      </c>
      <c r="AL182">
        <f t="shared" si="71"/>
        <v>17743.54</v>
      </c>
      <c r="AM182">
        <f t="shared" si="72"/>
        <v>1882.65</v>
      </c>
      <c r="AN182">
        <f t="shared" si="73"/>
        <v>0</v>
      </c>
      <c r="AO182">
        <f t="shared" si="74"/>
        <v>1882.65</v>
      </c>
      <c r="AQ182">
        <f t="shared" si="75"/>
        <v>307383.96999999997</v>
      </c>
      <c r="AR182">
        <f t="shared" si="76"/>
        <v>996.96000000002095</v>
      </c>
      <c r="AS182">
        <f t="shared" si="77"/>
        <v>308380.93</v>
      </c>
      <c r="AT182">
        <f t="shared" si="89"/>
        <v>34252.57</v>
      </c>
      <c r="AU182">
        <f t="shared" si="78"/>
        <v>86.580000000001746</v>
      </c>
      <c r="AV182">
        <f t="shared" si="79"/>
        <v>34339.15</v>
      </c>
      <c r="AW182">
        <f t="shared" si="80"/>
        <v>34732.620000000003</v>
      </c>
      <c r="AX182">
        <f t="shared" si="81"/>
        <v>0</v>
      </c>
      <c r="AY182">
        <f t="shared" si="82"/>
        <v>34732.620000000003</v>
      </c>
      <c r="AZ182">
        <f>data_fy13_base!AA175</f>
        <v>606.77</v>
      </c>
      <c r="BA182">
        <f t="shared" si="83"/>
        <v>17784.43</v>
      </c>
      <c r="BB182">
        <f t="shared" si="84"/>
        <v>0</v>
      </c>
      <c r="BC182">
        <f t="shared" si="85"/>
        <v>17784.43</v>
      </c>
      <c r="BD182">
        <f t="shared" si="86"/>
        <v>1893.12</v>
      </c>
      <c r="BE182">
        <f t="shared" si="87"/>
        <v>0</v>
      </c>
      <c r="BF182">
        <f t="shared" si="88"/>
        <v>1893.12</v>
      </c>
    </row>
    <row r="183" spans="1:58" x14ac:dyDescent="0.2">
      <c r="A183">
        <f>data_fy13_base!A176</f>
        <v>3816</v>
      </c>
      <c r="B183" t="str">
        <f>data_fy13_base!B176</f>
        <v>Lone Tree</v>
      </c>
      <c r="C183">
        <f>data_fy13_base!C176</f>
        <v>3816</v>
      </c>
      <c r="D183">
        <f>data_fy13_base!D176</f>
        <v>10</v>
      </c>
      <c r="E183">
        <f>data_fy13_base!F176</f>
        <v>431.76</v>
      </c>
      <c r="F183">
        <f>data_fy13_base!G176</f>
        <v>440.24</v>
      </c>
      <c r="G183">
        <f>data_fy13_base!H176</f>
        <v>444.73</v>
      </c>
      <c r="H183">
        <f>data_fy13_base!I176</f>
        <v>517.16999999999996</v>
      </c>
      <c r="I183">
        <f>data_fy13_base!J176</f>
        <v>58.57</v>
      </c>
      <c r="J183">
        <f>data_fy13_base!K176</f>
        <v>63.8</v>
      </c>
      <c r="K183">
        <f>data_fy13_base!L176</f>
        <v>27.07</v>
      </c>
      <c r="L183">
        <f>data_fy13_base!M176</f>
        <v>3.16</v>
      </c>
      <c r="M183">
        <f>data_fy13_base!N176</f>
        <v>415.1</v>
      </c>
      <c r="N183">
        <f>data_fy13_base!O176</f>
        <v>591.01</v>
      </c>
      <c r="O183">
        <f>data_fy13_base!P176</f>
        <v>60.22</v>
      </c>
      <c r="P183">
        <f>data_fy13_base!Q176</f>
        <v>66.150000000000006</v>
      </c>
      <c r="Q183">
        <f>data_fy13_base!W176</f>
        <v>24.33</v>
      </c>
      <c r="R183">
        <f>data_fy13_base!Y176</f>
        <v>2.83</v>
      </c>
      <c r="S183">
        <f>data_fy13_base!S176</f>
        <v>245328</v>
      </c>
      <c r="T183">
        <f>data_fy13_base!T176</f>
        <v>24997</v>
      </c>
      <c r="U183">
        <f>data_fy13_base!U176</f>
        <v>27459</v>
      </c>
      <c r="V183">
        <f>data_fy13_base!V176</f>
        <v>11416</v>
      </c>
      <c r="W183">
        <f>data_fy13_base!X176</f>
        <v>1328</v>
      </c>
      <c r="Y183">
        <f>data_fy13_base!E176</f>
        <v>425.1</v>
      </c>
      <c r="Z183">
        <f t="shared" si="60"/>
        <v>260033.67</v>
      </c>
      <c r="AA183">
        <f t="shared" si="61"/>
        <v>0</v>
      </c>
      <c r="AB183">
        <f t="shared" si="62"/>
        <v>260033.67</v>
      </c>
      <c r="AC183">
        <f t="shared" si="63"/>
        <v>26594.26</v>
      </c>
      <c r="AD183">
        <f t="shared" si="64"/>
        <v>0</v>
      </c>
      <c r="AE183">
        <f t="shared" si="65"/>
        <v>26594.26</v>
      </c>
      <c r="AF183">
        <f t="shared" si="66"/>
        <v>29204.37</v>
      </c>
      <c r="AG183">
        <f t="shared" si="67"/>
        <v>0</v>
      </c>
      <c r="AH183">
        <f t="shared" si="68"/>
        <v>29204.37</v>
      </c>
      <c r="AI183">
        <f>data_fy13_base!Z176</f>
        <v>479.54</v>
      </c>
      <c r="AJ183">
        <f t="shared" si="69"/>
        <v>12185.11</v>
      </c>
      <c r="AK183">
        <f t="shared" si="70"/>
        <v>0</v>
      </c>
      <c r="AL183">
        <f t="shared" si="71"/>
        <v>12185.11</v>
      </c>
      <c r="AM183">
        <f t="shared" si="72"/>
        <v>1419.44</v>
      </c>
      <c r="AN183">
        <f t="shared" si="73"/>
        <v>0</v>
      </c>
      <c r="AO183">
        <f t="shared" si="74"/>
        <v>1419.44</v>
      </c>
      <c r="AQ183">
        <f t="shared" si="75"/>
        <v>273394.75</v>
      </c>
      <c r="AR183">
        <f t="shared" si="76"/>
        <v>0</v>
      </c>
      <c r="AS183">
        <f t="shared" si="77"/>
        <v>273394.75</v>
      </c>
      <c r="AT183">
        <f t="shared" si="89"/>
        <v>28064.400000000001</v>
      </c>
      <c r="AU183">
        <f t="shared" si="78"/>
        <v>0</v>
      </c>
      <c r="AV183">
        <f t="shared" si="79"/>
        <v>28064.400000000001</v>
      </c>
      <c r="AW183">
        <f t="shared" si="80"/>
        <v>30806.080000000002</v>
      </c>
      <c r="AX183">
        <f t="shared" si="81"/>
        <v>0</v>
      </c>
      <c r="AY183">
        <f t="shared" si="82"/>
        <v>30806.080000000002</v>
      </c>
      <c r="AZ183">
        <f>data_fy13_base!AA176</f>
        <v>486.75</v>
      </c>
      <c r="BA183">
        <f t="shared" si="83"/>
        <v>12918.35</v>
      </c>
      <c r="BB183">
        <f t="shared" si="84"/>
        <v>0</v>
      </c>
      <c r="BC183">
        <f t="shared" si="85"/>
        <v>12918.35</v>
      </c>
      <c r="BD183">
        <f t="shared" si="86"/>
        <v>1504.06</v>
      </c>
      <c r="BE183">
        <f t="shared" si="87"/>
        <v>0</v>
      </c>
      <c r="BF183">
        <f t="shared" si="88"/>
        <v>1504.06</v>
      </c>
    </row>
    <row r="184" spans="1:58" x14ac:dyDescent="0.2">
      <c r="A184">
        <f>data_fy13_base!A177</f>
        <v>3841</v>
      </c>
      <c r="B184" t="str">
        <f>data_fy13_base!B177</f>
        <v>Louisa-Muscatine</v>
      </c>
      <c r="C184">
        <f>data_fy13_base!C177</f>
        <v>3841</v>
      </c>
      <c r="D184">
        <f>data_fy13_base!D177</f>
        <v>9</v>
      </c>
      <c r="E184">
        <f>data_fy13_base!F177</f>
        <v>684.34</v>
      </c>
      <c r="F184">
        <f>data_fy13_base!G177</f>
        <v>683.89</v>
      </c>
      <c r="G184">
        <f>data_fy13_base!H177</f>
        <v>675.13</v>
      </c>
      <c r="H184">
        <f>data_fy13_base!I177</f>
        <v>517.16999999999996</v>
      </c>
      <c r="I184">
        <f>data_fy13_base!J177</f>
        <v>58.57</v>
      </c>
      <c r="J184">
        <f>data_fy13_base!K177</f>
        <v>63.8</v>
      </c>
      <c r="K184">
        <f>data_fy13_base!L177</f>
        <v>27.07</v>
      </c>
      <c r="L184">
        <f>data_fy13_base!M177</f>
        <v>3.16</v>
      </c>
      <c r="M184">
        <f>data_fy13_base!N177</f>
        <v>763.1</v>
      </c>
      <c r="N184">
        <f>data_fy13_base!O177</f>
        <v>566.39</v>
      </c>
      <c r="O184">
        <f>data_fy13_base!P177</f>
        <v>65.739999999999995</v>
      </c>
      <c r="P184">
        <f>data_fy13_base!Q177</f>
        <v>58.84</v>
      </c>
      <c r="Q184">
        <f>data_fy13_base!W177</f>
        <v>23.58</v>
      </c>
      <c r="R184">
        <f>data_fy13_base!Y177</f>
        <v>2.77</v>
      </c>
      <c r="S184">
        <f>data_fy13_base!S177</f>
        <v>432212</v>
      </c>
      <c r="T184">
        <f>data_fy13_base!T177</f>
        <v>50166</v>
      </c>
      <c r="U184">
        <f>data_fy13_base!U177</f>
        <v>44901</v>
      </c>
      <c r="V184">
        <f>data_fy13_base!V177</f>
        <v>20460</v>
      </c>
      <c r="W184">
        <f>data_fy13_base!X177</f>
        <v>2404</v>
      </c>
      <c r="Y184">
        <f>data_fy13_base!E177</f>
        <v>760.1</v>
      </c>
      <c r="Z184">
        <f t="shared" si="60"/>
        <v>446239.51</v>
      </c>
      <c r="AA184">
        <f t="shared" si="61"/>
        <v>0</v>
      </c>
      <c r="AB184">
        <f t="shared" si="62"/>
        <v>446239.51</v>
      </c>
      <c r="AC184">
        <f t="shared" si="63"/>
        <v>51747.61</v>
      </c>
      <c r="AD184">
        <f t="shared" si="64"/>
        <v>0</v>
      </c>
      <c r="AE184">
        <f t="shared" si="65"/>
        <v>51747.61</v>
      </c>
      <c r="AF184">
        <f t="shared" si="66"/>
        <v>46662.54</v>
      </c>
      <c r="AG184">
        <f t="shared" si="67"/>
        <v>0</v>
      </c>
      <c r="AH184">
        <f t="shared" si="68"/>
        <v>46662.54</v>
      </c>
      <c r="AI184">
        <f>data_fy13_base!Z177</f>
        <v>849.18</v>
      </c>
      <c r="AJ184">
        <f t="shared" si="69"/>
        <v>20940.78</v>
      </c>
      <c r="AK184">
        <f t="shared" si="70"/>
        <v>0</v>
      </c>
      <c r="AL184">
        <f t="shared" si="71"/>
        <v>20940.78</v>
      </c>
      <c r="AM184">
        <f t="shared" si="72"/>
        <v>2462.62</v>
      </c>
      <c r="AN184">
        <f t="shared" si="73"/>
        <v>0</v>
      </c>
      <c r="AO184">
        <f t="shared" si="74"/>
        <v>2462.62</v>
      </c>
      <c r="AQ184">
        <f t="shared" si="75"/>
        <v>416482.48</v>
      </c>
      <c r="AR184">
        <f t="shared" si="76"/>
        <v>29757.030000000028</v>
      </c>
      <c r="AS184">
        <f t="shared" si="77"/>
        <v>446239.51</v>
      </c>
      <c r="AT184">
        <f t="shared" si="89"/>
        <v>48259.66</v>
      </c>
      <c r="AU184">
        <f t="shared" si="78"/>
        <v>3487.9499999999971</v>
      </c>
      <c r="AV184">
        <f t="shared" si="79"/>
        <v>51747.61</v>
      </c>
      <c r="AW184">
        <f t="shared" si="80"/>
        <v>43825.13</v>
      </c>
      <c r="AX184">
        <f t="shared" si="81"/>
        <v>2837.4100000000035</v>
      </c>
      <c r="AY184">
        <f t="shared" si="82"/>
        <v>46662.54</v>
      </c>
      <c r="AZ184">
        <f>data_fy13_base!AA177</f>
        <v>774.31</v>
      </c>
      <c r="BA184">
        <f t="shared" si="83"/>
        <v>19969.45</v>
      </c>
      <c r="BB184">
        <f t="shared" si="84"/>
        <v>971.32999999999811</v>
      </c>
      <c r="BC184">
        <f t="shared" si="85"/>
        <v>20940.78</v>
      </c>
      <c r="BD184">
        <f t="shared" si="86"/>
        <v>2346.16</v>
      </c>
      <c r="BE184">
        <f t="shared" si="87"/>
        <v>116.46000000000004</v>
      </c>
      <c r="BF184">
        <f t="shared" si="88"/>
        <v>2462.62</v>
      </c>
    </row>
    <row r="185" spans="1:58" x14ac:dyDescent="0.2">
      <c r="A185">
        <f>data_fy13_base!A178</f>
        <v>3897</v>
      </c>
      <c r="B185" t="str">
        <f>data_fy13_base!B178</f>
        <v>LuVerne</v>
      </c>
      <c r="C185">
        <f>data_fy13_base!C178</f>
        <v>3897</v>
      </c>
      <c r="D185">
        <f>data_fy13_base!D178</f>
        <v>5</v>
      </c>
      <c r="E185">
        <f>data_fy13_base!F178</f>
        <v>64.010000000000005</v>
      </c>
      <c r="F185">
        <f>data_fy13_base!G178</f>
        <v>64.62</v>
      </c>
      <c r="G185">
        <f>data_fy13_base!H178</f>
        <v>65.12</v>
      </c>
      <c r="H185">
        <f>data_fy13_base!I178</f>
        <v>517.16999999999996</v>
      </c>
      <c r="I185">
        <f>data_fy13_base!J178</f>
        <v>58.57</v>
      </c>
      <c r="J185">
        <f>data_fy13_base!K178</f>
        <v>63.8</v>
      </c>
      <c r="K185">
        <f>data_fy13_base!L178</f>
        <v>27.07</v>
      </c>
      <c r="L185">
        <f>data_fy13_base!M178</f>
        <v>3.16</v>
      </c>
      <c r="M185">
        <f>data_fy13_base!N178</f>
        <v>68</v>
      </c>
      <c r="N185">
        <f>data_fy13_base!O178</f>
        <v>597.53</v>
      </c>
      <c r="O185">
        <f>data_fy13_base!P178</f>
        <v>63.11</v>
      </c>
      <c r="P185">
        <f>data_fy13_base!Q178</f>
        <v>4.33</v>
      </c>
      <c r="Q185">
        <f>data_fy13_base!W178</f>
        <v>29.24</v>
      </c>
      <c r="R185">
        <f>data_fy13_base!Y178</f>
        <v>3.49</v>
      </c>
      <c r="S185">
        <f>data_fy13_base!S178</f>
        <v>40632</v>
      </c>
      <c r="T185">
        <f>data_fy13_base!T178</f>
        <v>4291</v>
      </c>
      <c r="U185">
        <f>data_fy13_base!U178</f>
        <v>294</v>
      </c>
      <c r="V185">
        <f>data_fy13_base!V178</f>
        <v>2280</v>
      </c>
      <c r="W185">
        <f>data_fy13_base!X178</f>
        <v>272</v>
      </c>
      <c r="Y185">
        <f>data_fy13_base!E178</f>
        <v>76</v>
      </c>
      <c r="Z185">
        <f t="shared" si="60"/>
        <v>46984.72</v>
      </c>
      <c r="AA185">
        <f t="shared" si="61"/>
        <v>0</v>
      </c>
      <c r="AB185">
        <f t="shared" si="62"/>
        <v>46984.72</v>
      </c>
      <c r="AC185">
        <f t="shared" si="63"/>
        <v>4974.2</v>
      </c>
      <c r="AD185">
        <f t="shared" si="64"/>
        <v>0</v>
      </c>
      <c r="AE185">
        <f t="shared" si="65"/>
        <v>4974.2</v>
      </c>
      <c r="AF185">
        <f t="shared" si="66"/>
        <v>522.88</v>
      </c>
      <c r="AG185">
        <f t="shared" si="67"/>
        <v>0</v>
      </c>
      <c r="AH185">
        <f t="shared" si="68"/>
        <v>522.88</v>
      </c>
      <c r="AI185">
        <f>data_fy13_base!Z178</f>
        <v>83.23</v>
      </c>
      <c r="AJ185">
        <f t="shared" si="69"/>
        <v>2523.5300000000002</v>
      </c>
      <c r="AK185">
        <f t="shared" si="70"/>
        <v>0</v>
      </c>
      <c r="AL185">
        <f t="shared" si="71"/>
        <v>2523.5300000000002</v>
      </c>
      <c r="AM185">
        <f t="shared" si="72"/>
        <v>301.29000000000002</v>
      </c>
      <c r="AN185">
        <f t="shared" si="73"/>
        <v>0</v>
      </c>
      <c r="AO185">
        <f t="shared" si="74"/>
        <v>301.29000000000002</v>
      </c>
      <c r="AQ185">
        <f t="shared" si="75"/>
        <v>40949.120000000003</v>
      </c>
      <c r="AR185">
        <f t="shared" si="76"/>
        <v>6035.5999999999985</v>
      </c>
      <c r="AS185">
        <f t="shared" si="77"/>
        <v>46984.72</v>
      </c>
      <c r="AT185">
        <f t="shared" si="89"/>
        <v>4345.6400000000003</v>
      </c>
      <c r="AU185">
        <f t="shared" si="78"/>
        <v>628.55999999999949</v>
      </c>
      <c r="AV185">
        <f t="shared" si="79"/>
        <v>4974.2</v>
      </c>
      <c r="AW185">
        <f t="shared" si="80"/>
        <v>610.02</v>
      </c>
      <c r="AX185">
        <f t="shared" si="81"/>
        <v>0</v>
      </c>
      <c r="AY185">
        <f t="shared" si="82"/>
        <v>610.02</v>
      </c>
      <c r="AZ185">
        <f>data_fy13_base!AA178</f>
        <v>71.319999999999993</v>
      </c>
      <c r="BA185">
        <f t="shared" si="83"/>
        <v>2243.0100000000002</v>
      </c>
      <c r="BB185">
        <f t="shared" si="84"/>
        <v>280.52</v>
      </c>
      <c r="BC185">
        <f t="shared" si="85"/>
        <v>2523.5300000000002</v>
      </c>
      <c r="BD185">
        <f t="shared" si="86"/>
        <v>267.45</v>
      </c>
      <c r="BE185">
        <f t="shared" si="87"/>
        <v>33.840000000000032</v>
      </c>
      <c r="BF185">
        <f t="shared" si="88"/>
        <v>301.29000000000002</v>
      </c>
    </row>
    <row r="186" spans="1:58" x14ac:dyDescent="0.2">
      <c r="A186">
        <f>data_fy13_base!A179</f>
        <v>3906</v>
      </c>
      <c r="B186" t="str">
        <f>data_fy13_base!B179</f>
        <v>Lynnville-Sully</v>
      </c>
      <c r="C186">
        <f>data_fy13_base!C179</f>
        <v>3906</v>
      </c>
      <c r="D186">
        <f>data_fy13_base!D179</f>
        <v>11</v>
      </c>
      <c r="E186">
        <f>data_fy13_base!F179</f>
        <v>434.89</v>
      </c>
      <c r="F186">
        <f>data_fy13_base!G179</f>
        <v>435.47</v>
      </c>
      <c r="G186">
        <f>data_fy13_base!H179</f>
        <v>437.78</v>
      </c>
      <c r="H186">
        <f>data_fy13_base!I179</f>
        <v>517.16999999999996</v>
      </c>
      <c r="I186">
        <f>data_fy13_base!J179</f>
        <v>58.57</v>
      </c>
      <c r="J186">
        <f>data_fy13_base!K179</f>
        <v>63.8</v>
      </c>
      <c r="K186">
        <f>data_fy13_base!L179</f>
        <v>27.07</v>
      </c>
      <c r="L186">
        <f>data_fy13_base!M179</f>
        <v>3.16</v>
      </c>
      <c r="M186">
        <f>data_fy13_base!N179</f>
        <v>446</v>
      </c>
      <c r="N186">
        <f>data_fy13_base!O179</f>
        <v>529.29</v>
      </c>
      <c r="O186">
        <f>data_fy13_base!P179</f>
        <v>52.26</v>
      </c>
      <c r="P186">
        <f>data_fy13_base!Q179</f>
        <v>52.12</v>
      </c>
      <c r="Q186">
        <f>data_fy13_base!W179</f>
        <v>20.56</v>
      </c>
      <c r="R186">
        <f>data_fy13_base!Y179</f>
        <v>2.64</v>
      </c>
      <c r="S186">
        <f>data_fy13_base!S179</f>
        <v>236063</v>
      </c>
      <c r="T186">
        <f>data_fy13_base!T179</f>
        <v>23308</v>
      </c>
      <c r="U186">
        <f>data_fy13_base!U179</f>
        <v>23246</v>
      </c>
      <c r="V186">
        <f>data_fy13_base!V179</f>
        <v>9979</v>
      </c>
      <c r="W186">
        <f>data_fy13_base!X179</f>
        <v>1281</v>
      </c>
      <c r="Y186">
        <f>data_fy13_base!E179</f>
        <v>435.8</v>
      </c>
      <c r="Z186">
        <f t="shared" si="60"/>
        <v>239681.28</v>
      </c>
      <c r="AA186">
        <f t="shared" si="61"/>
        <v>0</v>
      </c>
      <c r="AB186">
        <f t="shared" si="62"/>
        <v>239681.28</v>
      </c>
      <c r="AC186">
        <f t="shared" si="63"/>
        <v>23794.68</v>
      </c>
      <c r="AD186">
        <f t="shared" si="64"/>
        <v>0</v>
      </c>
      <c r="AE186">
        <f t="shared" si="65"/>
        <v>23794.68</v>
      </c>
      <c r="AF186">
        <f t="shared" si="66"/>
        <v>23825.19</v>
      </c>
      <c r="AG186">
        <f t="shared" si="67"/>
        <v>0</v>
      </c>
      <c r="AH186">
        <f t="shared" si="68"/>
        <v>23825.19</v>
      </c>
      <c r="AI186">
        <f>data_fy13_base!Z179</f>
        <v>473.04</v>
      </c>
      <c r="AJ186">
        <f t="shared" si="69"/>
        <v>10236.59</v>
      </c>
      <c r="AK186">
        <f t="shared" si="70"/>
        <v>0</v>
      </c>
      <c r="AL186">
        <f t="shared" si="71"/>
        <v>10236.59</v>
      </c>
      <c r="AM186">
        <f t="shared" si="72"/>
        <v>1310.32</v>
      </c>
      <c r="AN186">
        <f t="shared" si="73"/>
        <v>0</v>
      </c>
      <c r="AO186">
        <f t="shared" si="74"/>
        <v>1310.32</v>
      </c>
      <c r="AQ186">
        <f t="shared" si="75"/>
        <v>248535.29</v>
      </c>
      <c r="AR186">
        <f t="shared" si="76"/>
        <v>0</v>
      </c>
      <c r="AS186">
        <f t="shared" si="77"/>
        <v>248535.29</v>
      </c>
      <c r="AT186">
        <f t="shared" si="89"/>
        <v>24806.13</v>
      </c>
      <c r="AU186">
        <f t="shared" si="78"/>
        <v>0</v>
      </c>
      <c r="AV186">
        <f t="shared" si="79"/>
        <v>24806.13</v>
      </c>
      <c r="AW186">
        <f t="shared" si="80"/>
        <v>24927.89</v>
      </c>
      <c r="AX186">
        <f t="shared" si="81"/>
        <v>0</v>
      </c>
      <c r="AY186">
        <f t="shared" si="82"/>
        <v>24927.89</v>
      </c>
      <c r="AZ186">
        <f>data_fy13_base!AA179</f>
        <v>472.49</v>
      </c>
      <c r="BA186">
        <f t="shared" si="83"/>
        <v>10758.6</v>
      </c>
      <c r="BB186">
        <f t="shared" si="84"/>
        <v>0</v>
      </c>
      <c r="BC186">
        <f t="shared" si="85"/>
        <v>10758.6</v>
      </c>
      <c r="BD186">
        <f t="shared" si="86"/>
        <v>1370.22</v>
      </c>
      <c r="BE186">
        <f t="shared" si="87"/>
        <v>0</v>
      </c>
      <c r="BF186">
        <f t="shared" si="88"/>
        <v>1370.22</v>
      </c>
    </row>
    <row r="187" spans="1:58" x14ac:dyDescent="0.2">
      <c r="A187">
        <f>data_fy13_base!A180</f>
        <v>4419</v>
      </c>
      <c r="B187" t="str">
        <f>data_fy13_base!B180</f>
        <v>MFL MarMac</v>
      </c>
      <c r="C187">
        <f>data_fy13_base!C180</f>
        <v>4419</v>
      </c>
      <c r="D187">
        <f>data_fy13_base!D180</f>
        <v>1</v>
      </c>
      <c r="E187">
        <f>data_fy13_base!F180</f>
        <v>770.3</v>
      </c>
      <c r="F187">
        <f>data_fy13_base!G180</f>
        <v>772.98</v>
      </c>
      <c r="G187">
        <f>data_fy13_base!H180</f>
        <v>772.43</v>
      </c>
      <c r="H187">
        <f>data_fy13_base!I180</f>
        <v>517.16999999999996</v>
      </c>
      <c r="I187">
        <f>data_fy13_base!J180</f>
        <v>58.57</v>
      </c>
      <c r="J187">
        <f>data_fy13_base!K180</f>
        <v>63.8</v>
      </c>
      <c r="K187">
        <f>data_fy13_base!L180</f>
        <v>27.07</v>
      </c>
      <c r="L187">
        <f>data_fy13_base!M180</f>
        <v>3.16</v>
      </c>
      <c r="M187">
        <f>data_fy13_base!N180</f>
        <v>815</v>
      </c>
      <c r="N187">
        <f>data_fy13_base!O180</f>
        <v>533.52</v>
      </c>
      <c r="O187">
        <f>data_fy13_base!P180</f>
        <v>65.23</v>
      </c>
      <c r="P187">
        <f>data_fy13_base!Q180</f>
        <v>65.63</v>
      </c>
      <c r="Q187">
        <f>data_fy13_base!W180</f>
        <v>27.28</v>
      </c>
      <c r="R187">
        <f>data_fy13_base!Y180</f>
        <v>2.9</v>
      </c>
      <c r="S187">
        <f>data_fy13_base!S180</f>
        <v>434819</v>
      </c>
      <c r="T187">
        <f>data_fy13_base!T180</f>
        <v>53162</v>
      </c>
      <c r="U187">
        <f>data_fy13_base!U180</f>
        <v>53488</v>
      </c>
      <c r="V187">
        <f>data_fy13_base!V180</f>
        <v>24831</v>
      </c>
      <c r="W187">
        <f>data_fy13_base!X180</f>
        <v>2640</v>
      </c>
      <c r="Y187">
        <f>data_fy13_base!E180</f>
        <v>797.1</v>
      </c>
      <c r="Z187">
        <f t="shared" si="60"/>
        <v>441760.79</v>
      </c>
      <c r="AA187">
        <f t="shared" si="61"/>
        <v>0</v>
      </c>
      <c r="AB187">
        <f t="shared" si="62"/>
        <v>441760.79</v>
      </c>
      <c r="AC187">
        <f t="shared" si="63"/>
        <v>53860.05</v>
      </c>
      <c r="AD187">
        <f t="shared" si="64"/>
        <v>0</v>
      </c>
      <c r="AE187">
        <f t="shared" si="65"/>
        <v>53860.05</v>
      </c>
      <c r="AF187">
        <f t="shared" si="66"/>
        <v>54346.28</v>
      </c>
      <c r="AG187">
        <f t="shared" si="67"/>
        <v>0</v>
      </c>
      <c r="AH187">
        <f t="shared" si="68"/>
        <v>54346.28</v>
      </c>
      <c r="AI187">
        <f>data_fy13_base!Z180</f>
        <v>890.59</v>
      </c>
      <c r="AJ187">
        <f t="shared" si="69"/>
        <v>25257.13</v>
      </c>
      <c r="AK187">
        <f t="shared" si="70"/>
        <v>0</v>
      </c>
      <c r="AL187">
        <f t="shared" si="71"/>
        <v>25257.13</v>
      </c>
      <c r="AM187">
        <f t="shared" si="72"/>
        <v>2698.49</v>
      </c>
      <c r="AN187">
        <f t="shared" si="73"/>
        <v>0</v>
      </c>
      <c r="AO187">
        <f t="shared" si="74"/>
        <v>2698.49</v>
      </c>
      <c r="AQ187">
        <f t="shared" si="75"/>
        <v>443477.12</v>
      </c>
      <c r="AR187">
        <f t="shared" si="76"/>
        <v>0</v>
      </c>
      <c r="AS187">
        <f t="shared" si="77"/>
        <v>443477.12</v>
      </c>
      <c r="AT187">
        <f t="shared" si="89"/>
        <v>53928.7</v>
      </c>
      <c r="AU187">
        <f t="shared" si="78"/>
        <v>0</v>
      </c>
      <c r="AV187">
        <f t="shared" si="79"/>
        <v>53928.7</v>
      </c>
      <c r="AW187">
        <f t="shared" si="80"/>
        <v>54560.35</v>
      </c>
      <c r="AX187">
        <f t="shared" si="81"/>
        <v>0</v>
      </c>
      <c r="AY187">
        <f t="shared" si="82"/>
        <v>54560.35</v>
      </c>
      <c r="AZ187">
        <f>data_fy13_base!AA180</f>
        <v>864.72</v>
      </c>
      <c r="BA187">
        <f t="shared" si="83"/>
        <v>25500.59</v>
      </c>
      <c r="BB187">
        <f t="shared" si="84"/>
        <v>0</v>
      </c>
      <c r="BC187">
        <f t="shared" si="85"/>
        <v>25500.59</v>
      </c>
      <c r="BD187">
        <f t="shared" si="86"/>
        <v>2732.52</v>
      </c>
      <c r="BE187">
        <f t="shared" si="87"/>
        <v>0</v>
      </c>
      <c r="BF187">
        <f t="shared" si="88"/>
        <v>2732.52</v>
      </c>
    </row>
    <row r="188" spans="1:58" x14ac:dyDescent="0.2">
      <c r="A188">
        <f>data_fy13_base!A181</f>
        <v>4149</v>
      </c>
      <c r="B188" t="str">
        <f>data_fy13_base!B181</f>
        <v>MOC-Floyd Valley</v>
      </c>
      <c r="C188">
        <f>data_fy13_base!C181</f>
        <v>4149</v>
      </c>
      <c r="D188">
        <f>data_fy13_base!D181</f>
        <v>12</v>
      </c>
      <c r="E188">
        <f>data_fy13_base!F181</f>
        <v>1393.29</v>
      </c>
      <c r="F188">
        <f>data_fy13_base!G181</f>
        <v>1407.83</v>
      </c>
      <c r="G188">
        <f>data_fy13_base!H181</f>
        <v>1438.61</v>
      </c>
      <c r="H188">
        <f>data_fy13_base!I181</f>
        <v>517.16999999999996</v>
      </c>
      <c r="I188">
        <f>data_fy13_base!J181</f>
        <v>58.57</v>
      </c>
      <c r="J188">
        <f>data_fy13_base!K181</f>
        <v>63.8</v>
      </c>
      <c r="K188">
        <f>data_fy13_base!L181</f>
        <v>27.07</v>
      </c>
      <c r="L188">
        <f>data_fy13_base!M181</f>
        <v>3.16</v>
      </c>
      <c r="M188">
        <f>data_fy13_base!N181</f>
        <v>1342</v>
      </c>
      <c r="N188">
        <f>data_fy13_base!O181</f>
        <v>508.07</v>
      </c>
      <c r="O188">
        <f>data_fy13_base!P181</f>
        <v>61.15</v>
      </c>
      <c r="P188">
        <f>data_fy13_base!Q181</f>
        <v>58.05</v>
      </c>
      <c r="Q188">
        <f>data_fy13_base!W181</f>
        <v>27.12</v>
      </c>
      <c r="R188">
        <f>data_fy13_base!Y181</f>
        <v>3.25</v>
      </c>
      <c r="S188">
        <f>data_fy13_base!S181</f>
        <v>681830</v>
      </c>
      <c r="T188">
        <f>data_fy13_base!T181</f>
        <v>82063</v>
      </c>
      <c r="U188">
        <f>data_fy13_base!U181</f>
        <v>77903</v>
      </c>
      <c r="V188">
        <f>data_fy13_base!V181</f>
        <v>39903</v>
      </c>
      <c r="W188">
        <f>data_fy13_base!X181</f>
        <v>4782</v>
      </c>
      <c r="Y188">
        <f>data_fy13_base!E181</f>
        <v>1343.3</v>
      </c>
      <c r="Z188">
        <f t="shared" si="60"/>
        <v>710283.31</v>
      </c>
      <c r="AA188">
        <f t="shared" si="61"/>
        <v>0</v>
      </c>
      <c r="AB188">
        <f t="shared" si="62"/>
        <v>710283.31</v>
      </c>
      <c r="AC188">
        <f t="shared" si="63"/>
        <v>85286.12</v>
      </c>
      <c r="AD188">
        <f t="shared" si="64"/>
        <v>0</v>
      </c>
      <c r="AE188">
        <f t="shared" si="65"/>
        <v>85286.12</v>
      </c>
      <c r="AF188">
        <f t="shared" si="66"/>
        <v>81403.98</v>
      </c>
      <c r="AG188">
        <f t="shared" si="67"/>
        <v>0</v>
      </c>
      <c r="AH188">
        <f t="shared" si="68"/>
        <v>81403.98</v>
      </c>
      <c r="AI188">
        <f>data_fy13_base!Z181</f>
        <v>1477.89</v>
      </c>
      <c r="AJ188">
        <f t="shared" si="69"/>
        <v>41676.5</v>
      </c>
      <c r="AK188">
        <f t="shared" si="70"/>
        <v>0</v>
      </c>
      <c r="AL188">
        <f t="shared" si="71"/>
        <v>41676.5</v>
      </c>
      <c r="AM188">
        <f t="shared" si="72"/>
        <v>4995.2700000000004</v>
      </c>
      <c r="AN188">
        <f t="shared" si="73"/>
        <v>0</v>
      </c>
      <c r="AO188">
        <f t="shared" si="74"/>
        <v>4995.2700000000004</v>
      </c>
      <c r="AQ188">
        <f t="shared" si="75"/>
        <v>766685.69</v>
      </c>
      <c r="AR188">
        <f t="shared" si="76"/>
        <v>0</v>
      </c>
      <c r="AS188">
        <f t="shared" si="77"/>
        <v>766685.69</v>
      </c>
      <c r="AT188">
        <f t="shared" si="89"/>
        <v>91859.61</v>
      </c>
      <c r="AU188">
        <f t="shared" si="78"/>
        <v>0</v>
      </c>
      <c r="AV188">
        <f t="shared" si="79"/>
        <v>91859.61</v>
      </c>
      <c r="AW188">
        <f t="shared" si="80"/>
        <v>88125.59</v>
      </c>
      <c r="AX188">
        <f t="shared" si="81"/>
        <v>0</v>
      </c>
      <c r="AY188">
        <f t="shared" si="82"/>
        <v>88125.59</v>
      </c>
      <c r="AZ188">
        <f>data_fy13_base!AA181</f>
        <v>1529.23</v>
      </c>
      <c r="BA188">
        <f t="shared" si="83"/>
        <v>44852.32</v>
      </c>
      <c r="BB188">
        <f t="shared" si="84"/>
        <v>0</v>
      </c>
      <c r="BC188">
        <f t="shared" si="85"/>
        <v>44852.32</v>
      </c>
      <c r="BD188">
        <f t="shared" si="86"/>
        <v>5367.6</v>
      </c>
      <c r="BE188">
        <f t="shared" si="87"/>
        <v>0</v>
      </c>
      <c r="BF188">
        <f t="shared" si="88"/>
        <v>5367.6</v>
      </c>
    </row>
    <row r="189" spans="1:58" x14ac:dyDescent="0.2">
      <c r="A189">
        <f>data_fy13_base!A182</f>
        <v>3942</v>
      </c>
      <c r="B189" t="str">
        <f>data_fy13_base!B182</f>
        <v>Madrid</v>
      </c>
      <c r="C189">
        <f>data_fy13_base!C182</f>
        <v>3942</v>
      </c>
      <c r="D189">
        <f>data_fy13_base!D182</f>
        <v>11</v>
      </c>
      <c r="E189">
        <f>data_fy13_base!F182</f>
        <v>696.85</v>
      </c>
      <c r="F189">
        <f>data_fy13_base!G182</f>
        <v>709.66</v>
      </c>
      <c r="G189">
        <f>data_fy13_base!H182</f>
        <v>712.35</v>
      </c>
      <c r="H189">
        <f>data_fy13_base!I182</f>
        <v>517.16999999999996</v>
      </c>
      <c r="I189">
        <f>data_fy13_base!J182</f>
        <v>58.57</v>
      </c>
      <c r="J189">
        <f>data_fy13_base!K182</f>
        <v>63.8</v>
      </c>
      <c r="K189">
        <f>data_fy13_base!L182</f>
        <v>27.07</v>
      </c>
      <c r="L189">
        <f>data_fy13_base!M182</f>
        <v>3.16</v>
      </c>
      <c r="M189">
        <f>data_fy13_base!N182</f>
        <v>659.8</v>
      </c>
      <c r="N189">
        <f>data_fy13_base!O182</f>
        <v>508.47</v>
      </c>
      <c r="O189">
        <f>data_fy13_base!P182</f>
        <v>55.81</v>
      </c>
      <c r="P189">
        <f>data_fy13_base!Q182</f>
        <v>60.99</v>
      </c>
      <c r="Q189">
        <f>data_fy13_base!W182</f>
        <v>20.56</v>
      </c>
      <c r="R189">
        <f>data_fy13_base!Y182</f>
        <v>2.64</v>
      </c>
      <c r="S189">
        <f>data_fy13_base!S182</f>
        <v>335489</v>
      </c>
      <c r="T189">
        <f>data_fy13_base!T182</f>
        <v>36823</v>
      </c>
      <c r="U189">
        <f>data_fy13_base!U182</f>
        <v>40241</v>
      </c>
      <c r="V189">
        <f>data_fy13_base!V182</f>
        <v>14740</v>
      </c>
      <c r="W189">
        <f>data_fy13_base!X182</f>
        <v>1893</v>
      </c>
      <c r="Y189">
        <f>data_fy13_base!E182</f>
        <v>676.1</v>
      </c>
      <c r="Z189">
        <f t="shared" si="60"/>
        <v>357765.08</v>
      </c>
      <c r="AA189">
        <f t="shared" si="61"/>
        <v>0</v>
      </c>
      <c r="AB189">
        <f t="shared" si="62"/>
        <v>357765.08</v>
      </c>
      <c r="AC189">
        <f t="shared" si="63"/>
        <v>39315.22</v>
      </c>
      <c r="AD189">
        <f t="shared" si="64"/>
        <v>0</v>
      </c>
      <c r="AE189">
        <f t="shared" si="65"/>
        <v>39315.22</v>
      </c>
      <c r="AF189">
        <f t="shared" si="66"/>
        <v>42959.39</v>
      </c>
      <c r="AG189">
        <f t="shared" si="67"/>
        <v>0</v>
      </c>
      <c r="AH189">
        <f t="shared" si="68"/>
        <v>42959.39</v>
      </c>
      <c r="AI189">
        <f>data_fy13_base!Z182</f>
        <v>733.39</v>
      </c>
      <c r="AJ189">
        <f t="shared" si="69"/>
        <v>15870.56</v>
      </c>
      <c r="AK189">
        <f t="shared" si="70"/>
        <v>0</v>
      </c>
      <c r="AL189">
        <f t="shared" si="71"/>
        <v>15870.56</v>
      </c>
      <c r="AM189">
        <f t="shared" si="72"/>
        <v>2031.49</v>
      </c>
      <c r="AN189">
        <f t="shared" si="73"/>
        <v>0</v>
      </c>
      <c r="AO189">
        <f t="shared" si="74"/>
        <v>2031.49</v>
      </c>
      <c r="AQ189">
        <f t="shared" si="75"/>
        <v>383734.39</v>
      </c>
      <c r="AR189">
        <f t="shared" si="76"/>
        <v>0</v>
      </c>
      <c r="AS189">
        <f t="shared" si="77"/>
        <v>383734.39</v>
      </c>
      <c r="AT189">
        <f t="shared" si="89"/>
        <v>42222.14</v>
      </c>
      <c r="AU189">
        <f t="shared" si="78"/>
        <v>0</v>
      </c>
      <c r="AV189">
        <f t="shared" si="79"/>
        <v>42222.14</v>
      </c>
      <c r="AW189">
        <f t="shared" si="80"/>
        <v>46124.5</v>
      </c>
      <c r="AX189">
        <f t="shared" si="81"/>
        <v>0</v>
      </c>
      <c r="AY189">
        <f t="shared" si="82"/>
        <v>46124.5</v>
      </c>
      <c r="AZ189">
        <f>data_fy13_base!AA182</f>
        <v>754.71</v>
      </c>
      <c r="BA189">
        <f t="shared" si="83"/>
        <v>17184.75</v>
      </c>
      <c r="BB189">
        <f t="shared" si="84"/>
        <v>0</v>
      </c>
      <c r="BC189">
        <f t="shared" si="85"/>
        <v>17184.75</v>
      </c>
      <c r="BD189">
        <f t="shared" si="86"/>
        <v>2188.66</v>
      </c>
      <c r="BE189">
        <f t="shared" si="87"/>
        <v>0</v>
      </c>
      <c r="BF189">
        <f t="shared" si="88"/>
        <v>2188.66</v>
      </c>
    </row>
    <row r="190" spans="1:58" x14ac:dyDescent="0.2">
      <c r="A190">
        <f>data_fy13_base!A183</f>
        <v>4023</v>
      </c>
      <c r="B190" t="str">
        <f>data_fy13_base!B183</f>
        <v>Manson Northwest Webster</v>
      </c>
      <c r="C190">
        <f>data_fy13_base!C183</f>
        <v>4023</v>
      </c>
      <c r="D190">
        <f>data_fy13_base!D183</f>
        <v>5</v>
      </c>
      <c r="E190">
        <f>data_fy13_base!F183</f>
        <v>572.07000000000005</v>
      </c>
      <c r="F190">
        <f>data_fy13_base!G183</f>
        <v>570.79999999999995</v>
      </c>
      <c r="G190">
        <f>data_fy13_base!H183</f>
        <v>576.26</v>
      </c>
      <c r="H190">
        <f>data_fy13_base!I183</f>
        <v>517.16999999999996</v>
      </c>
      <c r="I190">
        <f>data_fy13_base!J183</f>
        <v>58.57</v>
      </c>
      <c r="J190">
        <f>data_fy13_base!K183</f>
        <v>63.8</v>
      </c>
      <c r="K190">
        <f>data_fy13_base!L183</f>
        <v>27.07</v>
      </c>
      <c r="L190">
        <f>data_fy13_base!M183</f>
        <v>3.16</v>
      </c>
      <c r="M190">
        <f>data_fy13_base!N183</f>
        <v>610.6</v>
      </c>
      <c r="N190">
        <f>data_fy13_base!O183</f>
        <v>549.54999999999995</v>
      </c>
      <c r="O190">
        <f>data_fy13_base!P183</f>
        <v>59.32</v>
      </c>
      <c r="P190">
        <f>data_fy13_base!Q183</f>
        <v>45.73</v>
      </c>
      <c r="Q190">
        <f>data_fy13_base!W183</f>
        <v>29.24</v>
      </c>
      <c r="R190">
        <f>data_fy13_base!Y183</f>
        <v>3.49</v>
      </c>
      <c r="S190">
        <f>data_fy13_base!S183</f>
        <v>335555</v>
      </c>
      <c r="T190">
        <f>data_fy13_base!T183</f>
        <v>36221</v>
      </c>
      <c r="U190">
        <f>data_fy13_base!U183</f>
        <v>27923</v>
      </c>
      <c r="V190">
        <f>data_fy13_base!V183</f>
        <v>19182</v>
      </c>
      <c r="W190">
        <f>data_fy13_base!X183</f>
        <v>2289</v>
      </c>
      <c r="Y190">
        <f>data_fy13_base!E183</f>
        <v>632.1</v>
      </c>
      <c r="Z190">
        <f t="shared" si="60"/>
        <v>360448.7</v>
      </c>
      <c r="AA190">
        <f t="shared" si="61"/>
        <v>0</v>
      </c>
      <c r="AB190">
        <f t="shared" si="62"/>
        <v>360448.7</v>
      </c>
      <c r="AC190">
        <f t="shared" si="63"/>
        <v>38975.29</v>
      </c>
      <c r="AD190">
        <f t="shared" si="64"/>
        <v>0</v>
      </c>
      <c r="AE190">
        <f t="shared" si="65"/>
        <v>38975.29</v>
      </c>
      <c r="AF190">
        <f t="shared" si="66"/>
        <v>30517.79</v>
      </c>
      <c r="AG190">
        <f t="shared" si="67"/>
        <v>0</v>
      </c>
      <c r="AH190">
        <f t="shared" si="68"/>
        <v>30517.79</v>
      </c>
      <c r="AI190">
        <f>data_fy13_base!Z183</f>
        <v>668.03</v>
      </c>
      <c r="AJ190">
        <f t="shared" si="69"/>
        <v>20254.669999999998</v>
      </c>
      <c r="AK190">
        <f t="shared" si="70"/>
        <v>0</v>
      </c>
      <c r="AL190">
        <f t="shared" si="71"/>
        <v>20254.669999999998</v>
      </c>
      <c r="AM190">
        <f t="shared" si="72"/>
        <v>2418.27</v>
      </c>
      <c r="AN190">
        <f t="shared" si="73"/>
        <v>0</v>
      </c>
      <c r="AO190">
        <f t="shared" si="74"/>
        <v>2418.27</v>
      </c>
      <c r="AQ190">
        <f t="shared" si="75"/>
        <v>338522.42</v>
      </c>
      <c r="AR190">
        <f t="shared" si="76"/>
        <v>21926.280000000028</v>
      </c>
      <c r="AS190">
        <f t="shared" si="77"/>
        <v>360448.7</v>
      </c>
      <c r="AT190">
        <f t="shared" si="89"/>
        <v>36669.69</v>
      </c>
      <c r="AU190">
        <f t="shared" si="78"/>
        <v>2305.5999999999985</v>
      </c>
      <c r="AV190">
        <f t="shared" si="79"/>
        <v>38975.29</v>
      </c>
      <c r="AW190">
        <f t="shared" si="80"/>
        <v>29135.53</v>
      </c>
      <c r="AX190">
        <f t="shared" si="81"/>
        <v>1382.260000000002</v>
      </c>
      <c r="AY190">
        <f t="shared" si="82"/>
        <v>30517.79</v>
      </c>
      <c r="AZ190">
        <f>data_fy13_base!AA183</f>
        <v>608.35</v>
      </c>
      <c r="BA190">
        <f t="shared" si="83"/>
        <v>19132.61</v>
      </c>
      <c r="BB190">
        <f t="shared" si="84"/>
        <v>1122.0599999999977</v>
      </c>
      <c r="BC190">
        <f t="shared" si="85"/>
        <v>20254.669999999998</v>
      </c>
      <c r="BD190">
        <f t="shared" si="86"/>
        <v>2281.31</v>
      </c>
      <c r="BE190">
        <f t="shared" si="87"/>
        <v>136.96000000000004</v>
      </c>
      <c r="BF190">
        <f t="shared" si="88"/>
        <v>2418.27</v>
      </c>
    </row>
    <row r="191" spans="1:58" x14ac:dyDescent="0.2">
      <c r="A191">
        <f>data_fy13_base!A184</f>
        <v>4033</v>
      </c>
      <c r="B191" t="str">
        <f>data_fy13_base!B184</f>
        <v>Maple Valley-Anthon Oto</v>
      </c>
      <c r="C191">
        <f>data_fy13_base!C184</f>
        <v>4033</v>
      </c>
      <c r="D191">
        <f>data_fy13_base!D184</f>
        <v>12</v>
      </c>
      <c r="E191">
        <f>data_fy13_base!F184</f>
        <v>634.28</v>
      </c>
      <c r="F191">
        <f>data_fy13_base!G184</f>
        <v>629.55999999999995</v>
      </c>
      <c r="G191">
        <f>data_fy13_base!H184</f>
        <v>628.97</v>
      </c>
      <c r="H191">
        <f>data_fy13_base!I184</f>
        <v>517.16999999999996</v>
      </c>
      <c r="I191">
        <f>data_fy13_base!J184</f>
        <v>58.57</v>
      </c>
      <c r="J191">
        <f>data_fy13_base!K184</f>
        <v>63.8</v>
      </c>
      <c r="K191">
        <f>data_fy13_base!L184</f>
        <v>27.07</v>
      </c>
      <c r="L191">
        <f>data_fy13_base!M184</f>
        <v>3.16</v>
      </c>
      <c r="M191">
        <f>data_fy13_base!N184</f>
        <v>710.1</v>
      </c>
      <c r="N191">
        <f>data_fy13_base!O184</f>
        <v>528.42999999999995</v>
      </c>
      <c r="O191">
        <f>data_fy13_base!P184</f>
        <v>54.83</v>
      </c>
      <c r="P191">
        <f>data_fy13_base!Q184</f>
        <v>51.17</v>
      </c>
      <c r="Q191">
        <f>data_fy13_base!W184</f>
        <v>27.12</v>
      </c>
      <c r="R191">
        <f>data_fy13_base!Y184</f>
        <v>3.25</v>
      </c>
      <c r="S191">
        <f>data_fy13_base!S184</f>
        <v>375238</v>
      </c>
      <c r="T191">
        <f>data_fy13_base!T184</f>
        <v>38935</v>
      </c>
      <c r="U191">
        <f>data_fy13_base!U184</f>
        <v>36336</v>
      </c>
      <c r="V191">
        <f>data_fy13_base!V184</f>
        <v>22099</v>
      </c>
      <c r="W191">
        <f>data_fy13_base!X184</f>
        <v>2648</v>
      </c>
      <c r="Y191">
        <f>data_fy13_base!E184</f>
        <v>695.2</v>
      </c>
      <c r="Z191">
        <f t="shared" si="60"/>
        <v>381748.22</v>
      </c>
      <c r="AA191">
        <f t="shared" si="61"/>
        <v>0</v>
      </c>
      <c r="AB191">
        <f t="shared" si="62"/>
        <v>381748.22</v>
      </c>
      <c r="AC191">
        <f t="shared" si="63"/>
        <v>39744.58</v>
      </c>
      <c r="AD191">
        <f t="shared" si="64"/>
        <v>0</v>
      </c>
      <c r="AE191">
        <f t="shared" si="65"/>
        <v>39744.58</v>
      </c>
      <c r="AF191">
        <f t="shared" si="66"/>
        <v>37346.14</v>
      </c>
      <c r="AG191">
        <f t="shared" si="67"/>
        <v>0</v>
      </c>
      <c r="AH191">
        <f t="shared" si="68"/>
        <v>37346.14</v>
      </c>
      <c r="AI191">
        <f>data_fy13_base!Z184</f>
        <v>787.62</v>
      </c>
      <c r="AJ191">
        <f t="shared" si="69"/>
        <v>22210.880000000001</v>
      </c>
      <c r="AK191">
        <f t="shared" si="70"/>
        <v>0</v>
      </c>
      <c r="AL191">
        <f t="shared" si="71"/>
        <v>22210.880000000001</v>
      </c>
      <c r="AM191">
        <f t="shared" si="72"/>
        <v>2662.16</v>
      </c>
      <c r="AN191">
        <f t="shared" si="73"/>
        <v>0</v>
      </c>
      <c r="AO191">
        <f t="shared" si="74"/>
        <v>2662.16</v>
      </c>
      <c r="AQ191">
        <f t="shared" si="75"/>
        <v>361939.20000000001</v>
      </c>
      <c r="AR191">
        <f t="shared" si="76"/>
        <v>19809.01999999996</v>
      </c>
      <c r="AS191">
        <f t="shared" si="77"/>
        <v>381748.22</v>
      </c>
      <c r="AT191">
        <f t="shared" si="89"/>
        <v>37809.43</v>
      </c>
      <c r="AU191">
        <f t="shared" si="78"/>
        <v>1935.1500000000015</v>
      </c>
      <c r="AV191">
        <f t="shared" si="79"/>
        <v>39744.58</v>
      </c>
      <c r="AW191">
        <f t="shared" si="80"/>
        <v>35754.36</v>
      </c>
      <c r="AX191">
        <f t="shared" si="81"/>
        <v>1591.7799999999988</v>
      </c>
      <c r="AY191">
        <f t="shared" si="82"/>
        <v>37346.14</v>
      </c>
      <c r="AZ191">
        <f>data_fy13_base!AA184</f>
        <v>727.62</v>
      </c>
      <c r="BA191">
        <f t="shared" si="83"/>
        <v>21341.09</v>
      </c>
      <c r="BB191">
        <f t="shared" si="84"/>
        <v>869.79000000000087</v>
      </c>
      <c r="BC191">
        <f t="shared" si="85"/>
        <v>22210.880000000001</v>
      </c>
      <c r="BD191">
        <f t="shared" si="86"/>
        <v>2553.9499999999998</v>
      </c>
      <c r="BE191">
        <f t="shared" si="87"/>
        <v>108.21000000000004</v>
      </c>
      <c r="BF191">
        <f t="shared" si="88"/>
        <v>2662.16</v>
      </c>
    </row>
    <row r="192" spans="1:58" x14ac:dyDescent="0.2">
      <c r="A192">
        <f>data_fy13_base!A185</f>
        <v>4041</v>
      </c>
      <c r="B192" t="str">
        <f>data_fy13_base!B185</f>
        <v>Maquoketa</v>
      </c>
      <c r="C192">
        <f>data_fy13_base!C185</f>
        <v>4041</v>
      </c>
      <c r="D192">
        <f>data_fy13_base!D185</f>
        <v>9</v>
      </c>
      <c r="E192">
        <f>data_fy13_base!F185</f>
        <v>1348.48</v>
      </c>
      <c r="F192">
        <f>data_fy13_base!G185</f>
        <v>1338.17</v>
      </c>
      <c r="G192">
        <f>data_fy13_base!H185</f>
        <v>1320.96</v>
      </c>
      <c r="H192">
        <f>data_fy13_base!I185</f>
        <v>517.16999999999996</v>
      </c>
      <c r="I192">
        <f>data_fy13_base!J185</f>
        <v>58.57</v>
      </c>
      <c r="J192">
        <f>data_fy13_base!K185</f>
        <v>63.8</v>
      </c>
      <c r="K192">
        <f>data_fy13_base!L185</f>
        <v>27.07</v>
      </c>
      <c r="L192">
        <f>data_fy13_base!M185</f>
        <v>3.16</v>
      </c>
      <c r="M192">
        <f>data_fy13_base!N185</f>
        <v>1403.8</v>
      </c>
      <c r="N192">
        <f>data_fy13_base!O185</f>
        <v>548.57000000000005</v>
      </c>
      <c r="O192">
        <f>data_fy13_base!P185</f>
        <v>64.33</v>
      </c>
      <c r="P192">
        <f>data_fy13_base!Q185</f>
        <v>65.61</v>
      </c>
      <c r="Q192">
        <f>data_fy13_base!W185</f>
        <v>23.58</v>
      </c>
      <c r="R192">
        <f>data_fy13_base!Y185</f>
        <v>2.77</v>
      </c>
      <c r="S192">
        <f>data_fy13_base!S185</f>
        <v>770083</v>
      </c>
      <c r="T192">
        <f>data_fy13_base!T185</f>
        <v>90306</v>
      </c>
      <c r="U192">
        <f>data_fy13_base!U185</f>
        <v>92103</v>
      </c>
      <c r="V192">
        <f>data_fy13_base!V185</f>
        <v>39509</v>
      </c>
      <c r="W192">
        <f>data_fy13_base!X185</f>
        <v>4641</v>
      </c>
      <c r="Y192">
        <f>data_fy13_base!E185</f>
        <v>1377.6</v>
      </c>
      <c r="Z192">
        <f t="shared" si="60"/>
        <v>784212.58</v>
      </c>
      <c r="AA192">
        <f t="shared" si="61"/>
        <v>0</v>
      </c>
      <c r="AB192">
        <f t="shared" si="62"/>
        <v>784212.58</v>
      </c>
      <c r="AC192">
        <f t="shared" si="63"/>
        <v>91844.59</v>
      </c>
      <c r="AD192">
        <f t="shared" si="64"/>
        <v>0</v>
      </c>
      <c r="AE192">
        <f t="shared" si="65"/>
        <v>91844.59</v>
      </c>
      <c r="AF192">
        <f t="shared" si="66"/>
        <v>93897.22</v>
      </c>
      <c r="AG192">
        <f t="shared" si="67"/>
        <v>0</v>
      </c>
      <c r="AH192">
        <f t="shared" si="68"/>
        <v>93897.22</v>
      </c>
      <c r="AI192">
        <f>data_fy13_base!Z185</f>
        <v>1636.59</v>
      </c>
      <c r="AJ192">
        <f t="shared" si="69"/>
        <v>40358.31</v>
      </c>
      <c r="AK192">
        <f t="shared" si="70"/>
        <v>0</v>
      </c>
      <c r="AL192">
        <f t="shared" si="71"/>
        <v>40358.31</v>
      </c>
      <c r="AM192">
        <f t="shared" si="72"/>
        <v>4746.1099999999997</v>
      </c>
      <c r="AN192">
        <f t="shared" si="73"/>
        <v>0</v>
      </c>
      <c r="AO192">
        <f t="shared" si="74"/>
        <v>4746.1099999999997</v>
      </c>
      <c r="AQ192">
        <f t="shared" si="75"/>
        <v>796641.53</v>
      </c>
      <c r="AR192">
        <f t="shared" si="76"/>
        <v>0</v>
      </c>
      <c r="AS192">
        <f t="shared" si="77"/>
        <v>796641.53</v>
      </c>
      <c r="AT192">
        <f t="shared" si="89"/>
        <v>93193.45</v>
      </c>
      <c r="AU192">
        <f t="shared" si="78"/>
        <v>0</v>
      </c>
      <c r="AV192">
        <f t="shared" si="79"/>
        <v>93193.45</v>
      </c>
      <c r="AW192">
        <f t="shared" si="80"/>
        <v>95485.87</v>
      </c>
      <c r="AX192">
        <f t="shared" si="81"/>
        <v>0</v>
      </c>
      <c r="AY192">
        <f t="shared" si="82"/>
        <v>95485.87</v>
      </c>
      <c r="AZ192">
        <f>data_fy13_base!AA185</f>
        <v>1610.05</v>
      </c>
      <c r="BA192">
        <f t="shared" si="83"/>
        <v>41523.19</v>
      </c>
      <c r="BB192">
        <f t="shared" si="84"/>
        <v>0</v>
      </c>
      <c r="BC192">
        <f t="shared" si="85"/>
        <v>41523.19</v>
      </c>
      <c r="BD192">
        <f t="shared" si="86"/>
        <v>4878.45</v>
      </c>
      <c r="BE192">
        <f t="shared" si="87"/>
        <v>0</v>
      </c>
      <c r="BF192">
        <f t="shared" si="88"/>
        <v>4878.45</v>
      </c>
    </row>
    <row r="193" spans="1:58" x14ac:dyDescent="0.2">
      <c r="A193">
        <f>data_fy13_base!A186</f>
        <v>4043</v>
      </c>
      <c r="B193" t="str">
        <f>data_fy13_base!B186</f>
        <v>Maquoketa Valley</v>
      </c>
      <c r="C193">
        <f>data_fy13_base!C186</f>
        <v>4043</v>
      </c>
      <c r="D193">
        <f>data_fy13_base!D186</f>
        <v>1</v>
      </c>
      <c r="E193">
        <f>data_fy13_base!F186</f>
        <v>648.01</v>
      </c>
      <c r="F193">
        <f>data_fy13_base!G186</f>
        <v>643.20000000000005</v>
      </c>
      <c r="G193">
        <f>data_fy13_base!H186</f>
        <v>644.64</v>
      </c>
      <c r="H193">
        <f>data_fy13_base!I186</f>
        <v>517.16999999999996</v>
      </c>
      <c r="I193">
        <f>data_fy13_base!J186</f>
        <v>58.57</v>
      </c>
      <c r="J193">
        <f>data_fy13_base!K186</f>
        <v>63.8</v>
      </c>
      <c r="K193">
        <f>data_fy13_base!L186</f>
        <v>27.07</v>
      </c>
      <c r="L193">
        <f>data_fy13_base!M186</f>
        <v>3.16</v>
      </c>
      <c r="M193">
        <f>data_fy13_base!N186</f>
        <v>722.4</v>
      </c>
      <c r="N193">
        <f>data_fy13_base!O186</f>
        <v>529.98</v>
      </c>
      <c r="O193">
        <f>data_fy13_base!P186</f>
        <v>58.25</v>
      </c>
      <c r="P193">
        <f>data_fy13_base!Q186</f>
        <v>55.93</v>
      </c>
      <c r="Q193">
        <f>data_fy13_base!W186</f>
        <v>27.28</v>
      </c>
      <c r="R193">
        <f>data_fy13_base!Y186</f>
        <v>2.9</v>
      </c>
      <c r="S193">
        <f>data_fy13_base!S186</f>
        <v>382858</v>
      </c>
      <c r="T193">
        <f>data_fy13_base!T186</f>
        <v>42080</v>
      </c>
      <c r="U193">
        <f>data_fy13_base!U186</f>
        <v>40404</v>
      </c>
      <c r="V193">
        <f>data_fy13_base!V186</f>
        <v>21943</v>
      </c>
      <c r="W193">
        <f>data_fy13_base!X186</f>
        <v>2333</v>
      </c>
      <c r="Y193">
        <f>data_fy13_base!E186</f>
        <v>719.5</v>
      </c>
      <c r="Z193">
        <f t="shared" si="60"/>
        <v>396207.07</v>
      </c>
      <c r="AA193">
        <f t="shared" si="61"/>
        <v>0</v>
      </c>
      <c r="AB193">
        <f t="shared" si="62"/>
        <v>396207.07</v>
      </c>
      <c r="AC193">
        <f t="shared" si="63"/>
        <v>43594.51</v>
      </c>
      <c r="AD193">
        <f t="shared" si="64"/>
        <v>0</v>
      </c>
      <c r="AE193">
        <f t="shared" si="65"/>
        <v>43594.51</v>
      </c>
      <c r="AF193">
        <f t="shared" si="66"/>
        <v>42076.36</v>
      </c>
      <c r="AG193">
        <f t="shared" si="67"/>
        <v>0</v>
      </c>
      <c r="AH193">
        <f t="shared" si="68"/>
        <v>42076.36</v>
      </c>
      <c r="AI193">
        <f>data_fy13_base!Z186</f>
        <v>801.91</v>
      </c>
      <c r="AJ193">
        <f t="shared" si="69"/>
        <v>22742.17</v>
      </c>
      <c r="AK193">
        <f t="shared" si="70"/>
        <v>0</v>
      </c>
      <c r="AL193">
        <f t="shared" si="71"/>
        <v>22742.17</v>
      </c>
      <c r="AM193">
        <f t="shared" si="72"/>
        <v>2429.79</v>
      </c>
      <c r="AN193">
        <f t="shared" si="73"/>
        <v>0</v>
      </c>
      <c r="AO193">
        <f t="shared" si="74"/>
        <v>2429.79</v>
      </c>
      <c r="AQ193">
        <f t="shared" si="75"/>
        <v>370778.36</v>
      </c>
      <c r="AR193">
        <f t="shared" si="76"/>
        <v>25428.710000000021</v>
      </c>
      <c r="AS193">
        <f t="shared" si="77"/>
        <v>396207.07</v>
      </c>
      <c r="AT193">
        <f t="shared" si="89"/>
        <v>40844.07</v>
      </c>
      <c r="AU193">
        <f t="shared" si="78"/>
        <v>2750.4400000000023</v>
      </c>
      <c r="AV193">
        <f t="shared" si="79"/>
        <v>43594.51</v>
      </c>
      <c r="AW193">
        <f t="shared" si="80"/>
        <v>39612.85</v>
      </c>
      <c r="AX193">
        <f t="shared" si="81"/>
        <v>2463.510000000002</v>
      </c>
      <c r="AY193">
        <f t="shared" si="82"/>
        <v>42076.36</v>
      </c>
      <c r="AZ193">
        <f>data_fy13_base!AA186</f>
        <v>731.24</v>
      </c>
      <c r="BA193">
        <f t="shared" si="83"/>
        <v>21564.27</v>
      </c>
      <c r="BB193">
        <f t="shared" si="84"/>
        <v>1177.8999999999978</v>
      </c>
      <c r="BC193">
        <f t="shared" si="85"/>
        <v>22742.17</v>
      </c>
      <c r="BD193">
        <f t="shared" si="86"/>
        <v>2310.7199999999998</v>
      </c>
      <c r="BE193">
        <f t="shared" si="87"/>
        <v>119.07000000000016</v>
      </c>
      <c r="BF193">
        <f t="shared" si="88"/>
        <v>2429.79</v>
      </c>
    </row>
    <row r="194" spans="1:58" x14ac:dyDescent="0.2">
      <c r="A194">
        <f>data_fy13_base!A187</f>
        <v>4068</v>
      </c>
      <c r="B194" t="str">
        <f>data_fy13_base!B187</f>
        <v>Marcus-Meriden-Cleghorn</v>
      </c>
      <c r="C194">
        <f>data_fy13_base!C187</f>
        <v>4068</v>
      </c>
      <c r="D194">
        <f>data_fy13_base!D187</f>
        <v>12</v>
      </c>
      <c r="E194">
        <f>data_fy13_base!F187</f>
        <v>416.28</v>
      </c>
      <c r="F194">
        <f>data_fy13_base!G187</f>
        <v>417.18</v>
      </c>
      <c r="G194">
        <f>data_fy13_base!H187</f>
        <v>407.14</v>
      </c>
      <c r="H194">
        <f>data_fy13_base!I187</f>
        <v>517.16999999999996</v>
      </c>
      <c r="I194">
        <f>data_fy13_base!J187</f>
        <v>58.57</v>
      </c>
      <c r="J194">
        <f>data_fy13_base!K187</f>
        <v>63.8</v>
      </c>
      <c r="K194">
        <f>data_fy13_base!L187</f>
        <v>27.07</v>
      </c>
      <c r="L194">
        <f>data_fy13_base!M187</f>
        <v>3.16</v>
      </c>
      <c r="M194">
        <f>data_fy13_base!N187</f>
        <v>448.7</v>
      </c>
      <c r="N194">
        <f>data_fy13_base!O187</f>
        <v>555.54999999999995</v>
      </c>
      <c r="O194">
        <f>data_fy13_base!P187</f>
        <v>58.28</v>
      </c>
      <c r="P194">
        <f>data_fy13_base!Q187</f>
        <v>42.74</v>
      </c>
      <c r="Q194">
        <f>data_fy13_base!W187</f>
        <v>27.12</v>
      </c>
      <c r="R194">
        <f>data_fy13_base!Y187</f>
        <v>3.25</v>
      </c>
      <c r="S194">
        <f>data_fy13_base!S187</f>
        <v>249275</v>
      </c>
      <c r="T194">
        <f>data_fy13_base!T187</f>
        <v>26150</v>
      </c>
      <c r="U194">
        <f>data_fy13_base!U187</f>
        <v>19177</v>
      </c>
      <c r="V194">
        <f>data_fy13_base!V187</f>
        <v>13593</v>
      </c>
      <c r="W194">
        <f>data_fy13_base!X187</f>
        <v>1629</v>
      </c>
      <c r="Y194">
        <f>data_fy13_base!E187</f>
        <v>451.4</v>
      </c>
      <c r="Z194">
        <f t="shared" si="60"/>
        <v>260114.74</v>
      </c>
      <c r="AA194">
        <f t="shared" si="61"/>
        <v>0</v>
      </c>
      <c r="AB194">
        <f t="shared" si="62"/>
        <v>260114.74</v>
      </c>
      <c r="AC194">
        <f t="shared" si="63"/>
        <v>27363.87</v>
      </c>
      <c r="AD194">
        <f t="shared" si="64"/>
        <v>0</v>
      </c>
      <c r="AE194">
        <f t="shared" si="65"/>
        <v>27363.87</v>
      </c>
      <c r="AF194">
        <f t="shared" si="66"/>
        <v>20443.91</v>
      </c>
      <c r="AG194">
        <f t="shared" si="67"/>
        <v>0</v>
      </c>
      <c r="AH194">
        <f t="shared" si="68"/>
        <v>20443.91</v>
      </c>
      <c r="AI194">
        <f>data_fy13_base!Z187</f>
        <v>507.23</v>
      </c>
      <c r="AJ194">
        <f t="shared" si="69"/>
        <v>14303.89</v>
      </c>
      <c r="AK194">
        <f t="shared" si="70"/>
        <v>0</v>
      </c>
      <c r="AL194">
        <f t="shared" si="71"/>
        <v>14303.89</v>
      </c>
      <c r="AM194">
        <f t="shared" si="72"/>
        <v>1714.44</v>
      </c>
      <c r="AN194">
        <f t="shared" si="73"/>
        <v>0</v>
      </c>
      <c r="AO194">
        <f t="shared" si="74"/>
        <v>1714.44</v>
      </c>
      <c r="AQ194">
        <f t="shared" si="75"/>
        <v>248831.37</v>
      </c>
      <c r="AR194">
        <f t="shared" si="76"/>
        <v>11283.369999999995</v>
      </c>
      <c r="AS194">
        <f t="shared" si="77"/>
        <v>260114.74</v>
      </c>
      <c r="AT194">
        <f t="shared" si="89"/>
        <v>26250.62</v>
      </c>
      <c r="AU194">
        <f t="shared" si="78"/>
        <v>1113.25</v>
      </c>
      <c r="AV194">
        <f t="shared" si="79"/>
        <v>27363.87</v>
      </c>
      <c r="AW194">
        <f t="shared" si="80"/>
        <v>19956.46</v>
      </c>
      <c r="AX194">
        <f t="shared" si="81"/>
        <v>487.45000000000073</v>
      </c>
      <c r="AY194">
        <f t="shared" si="82"/>
        <v>20443.91</v>
      </c>
      <c r="AZ194">
        <f>data_fy13_base!AA187</f>
        <v>472.67</v>
      </c>
      <c r="BA194">
        <f t="shared" si="83"/>
        <v>13863.41</v>
      </c>
      <c r="BB194">
        <f t="shared" si="84"/>
        <v>440.47999999999956</v>
      </c>
      <c r="BC194">
        <f t="shared" si="85"/>
        <v>14303.89</v>
      </c>
      <c r="BD194">
        <f t="shared" si="86"/>
        <v>1659.07</v>
      </c>
      <c r="BE194">
        <f t="shared" si="87"/>
        <v>55.370000000000118</v>
      </c>
      <c r="BF194">
        <f t="shared" si="88"/>
        <v>1714.44</v>
      </c>
    </row>
    <row r="195" spans="1:58" x14ac:dyDescent="0.2">
      <c r="A195">
        <f>data_fy13_base!A188</f>
        <v>4086</v>
      </c>
      <c r="B195" t="str">
        <f>data_fy13_base!B188</f>
        <v>Marion Independent</v>
      </c>
      <c r="C195">
        <f>data_fy13_base!C188</f>
        <v>4086</v>
      </c>
      <c r="D195">
        <f>data_fy13_base!D188</f>
        <v>10</v>
      </c>
      <c r="E195">
        <f>data_fy13_base!F188</f>
        <v>1922.4</v>
      </c>
      <c r="F195">
        <f>data_fy13_base!G188</f>
        <v>1976.01</v>
      </c>
      <c r="G195">
        <f>data_fy13_base!H188</f>
        <v>2000.36</v>
      </c>
      <c r="H195">
        <f>data_fy13_base!I188</f>
        <v>517.16999999999996</v>
      </c>
      <c r="I195">
        <f>data_fy13_base!J188</f>
        <v>58.57</v>
      </c>
      <c r="J195">
        <f>data_fy13_base!K188</f>
        <v>63.8</v>
      </c>
      <c r="K195">
        <f>data_fy13_base!L188</f>
        <v>27.07</v>
      </c>
      <c r="L195">
        <f>data_fy13_base!M188</f>
        <v>3.16</v>
      </c>
      <c r="M195">
        <f>data_fy13_base!N188</f>
        <v>1864.5</v>
      </c>
      <c r="N195">
        <f>data_fy13_base!O188</f>
        <v>536.62</v>
      </c>
      <c r="O195">
        <f>data_fy13_base!P188</f>
        <v>64.98</v>
      </c>
      <c r="P195">
        <f>data_fy13_base!Q188</f>
        <v>65.69</v>
      </c>
      <c r="Q195">
        <f>data_fy13_base!W188</f>
        <v>24.33</v>
      </c>
      <c r="R195">
        <f>data_fy13_base!Y188</f>
        <v>2.83</v>
      </c>
      <c r="S195">
        <f>data_fy13_base!S188</f>
        <v>1000528</v>
      </c>
      <c r="T195">
        <f>data_fy13_base!T188</f>
        <v>121155</v>
      </c>
      <c r="U195">
        <f>data_fy13_base!U188</f>
        <v>122479</v>
      </c>
      <c r="V195">
        <f>data_fy13_base!V188</f>
        <v>51471</v>
      </c>
      <c r="W195">
        <f>data_fy13_base!X188</f>
        <v>5987</v>
      </c>
      <c r="Y195">
        <f>data_fy13_base!E188</f>
        <v>1864.8</v>
      </c>
      <c r="Z195">
        <f t="shared" si="60"/>
        <v>1039271.69</v>
      </c>
      <c r="AA195">
        <f t="shared" si="61"/>
        <v>0</v>
      </c>
      <c r="AB195">
        <f t="shared" si="62"/>
        <v>1039271.69</v>
      </c>
      <c r="AC195">
        <f t="shared" si="63"/>
        <v>125538.34</v>
      </c>
      <c r="AD195">
        <f t="shared" si="64"/>
        <v>0</v>
      </c>
      <c r="AE195">
        <f t="shared" si="65"/>
        <v>125538.34</v>
      </c>
      <c r="AF195">
        <f t="shared" si="66"/>
        <v>127253.95</v>
      </c>
      <c r="AG195">
        <f t="shared" si="67"/>
        <v>0</v>
      </c>
      <c r="AH195">
        <f t="shared" si="68"/>
        <v>127253.95</v>
      </c>
      <c r="AI195">
        <f>data_fy13_base!Z188</f>
        <v>2094.1999999999998</v>
      </c>
      <c r="AJ195">
        <f t="shared" si="69"/>
        <v>53213.62</v>
      </c>
      <c r="AK195">
        <f t="shared" si="70"/>
        <v>0</v>
      </c>
      <c r="AL195">
        <f t="shared" si="71"/>
        <v>53213.62</v>
      </c>
      <c r="AM195">
        <f t="shared" si="72"/>
        <v>6198.83</v>
      </c>
      <c r="AN195">
        <f t="shared" si="73"/>
        <v>0</v>
      </c>
      <c r="AO195">
        <f t="shared" si="74"/>
        <v>6198.83</v>
      </c>
      <c r="AQ195">
        <f t="shared" si="75"/>
        <v>1112723.57</v>
      </c>
      <c r="AR195">
        <f t="shared" si="76"/>
        <v>0</v>
      </c>
      <c r="AS195">
        <f t="shared" si="77"/>
        <v>1112723.57</v>
      </c>
      <c r="AT195">
        <f t="shared" si="89"/>
        <v>134106.62</v>
      </c>
      <c r="AU195">
        <f t="shared" si="78"/>
        <v>0</v>
      </c>
      <c r="AV195">
        <f t="shared" si="79"/>
        <v>134106.62</v>
      </c>
      <c r="AW195">
        <f t="shared" si="80"/>
        <v>136278.94</v>
      </c>
      <c r="AX195">
        <f t="shared" si="81"/>
        <v>0</v>
      </c>
      <c r="AY195">
        <f t="shared" si="82"/>
        <v>136278.94</v>
      </c>
      <c r="AZ195">
        <f>data_fy13_base!AA188</f>
        <v>2154.09</v>
      </c>
      <c r="BA195">
        <f t="shared" si="83"/>
        <v>57169.55</v>
      </c>
      <c r="BB195">
        <f t="shared" si="84"/>
        <v>0</v>
      </c>
      <c r="BC195">
        <f t="shared" si="85"/>
        <v>57169.55</v>
      </c>
      <c r="BD195">
        <f t="shared" si="86"/>
        <v>6656.14</v>
      </c>
      <c r="BE195">
        <f t="shared" si="87"/>
        <v>0</v>
      </c>
      <c r="BF195">
        <f t="shared" si="88"/>
        <v>6656.14</v>
      </c>
    </row>
    <row r="196" spans="1:58" x14ac:dyDescent="0.2">
      <c r="A196">
        <f>data_fy13_base!A189</f>
        <v>4104</v>
      </c>
      <c r="B196" t="str">
        <f>data_fy13_base!B189</f>
        <v>Marshalltown</v>
      </c>
      <c r="C196">
        <f>data_fy13_base!C189</f>
        <v>4104</v>
      </c>
      <c r="D196">
        <f>data_fy13_base!D189</f>
        <v>7</v>
      </c>
      <c r="E196">
        <f>data_fy13_base!F189</f>
        <v>5334.27</v>
      </c>
      <c r="F196">
        <f>data_fy13_base!G189</f>
        <v>5309.48</v>
      </c>
      <c r="G196">
        <f>data_fy13_base!H189</f>
        <v>5306.19</v>
      </c>
      <c r="H196">
        <f>data_fy13_base!I189</f>
        <v>517.16999999999996</v>
      </c>
      <c r="I196">
        <f>data_fy13_base!J189</f>
        <v>58.57</v>
      </c>
      <c r="J196">
        <f>data_fy13_base!K189</f>
        <v>63.8</v>
      </c>
      <c r="K196">
        <f>data_fy13_base!L189</f>
        <v>27.07</v>
      </c>
      <c r="L196">
        <f>data_fy13_base!M189</f>
        <v>3.16</v>
      </c>
      <c r="M196">
        <f>data_fy13_base!N189</f>
        <v>5319.3</v>
      </c>
      <c r="N196">
        <f>data_fy13_base!O189</f>
        <v>498.77</v>
      </c>
      <c r="O196">
        <f>data_fy13_base!P189</f>
        <v>55.77</v>
      </c>
      <c r="P196">
        <f>data_fy13_base!Q189</f>
        <v>79.41</v>
      </c>
      <c r="Q196">
        <f>data_fy13_base!W189</f>
        <v>34.51</v>
      </c>
      <c r="R196">
        <f>data_fy13_base!Y189</f>
        <v>3.96</v>
      </c>
      <c r="S196">
        <f>data_fy13_base!S189</f>
        <v>2653107</v>
      </c>
      <c r="T196">
        <f>data_fy13_base!T189</f>
        <v>296657</v>
      </c>
      <c r="U196">
        <f>data_fy13_base!U189</f>
        <v>422406</v>
      </c>
      <c r="V196">
        <f>data_fy13_base!V189</f>
        <v>210515</v>
      </c>
      <c r="W196">
        <f>data_fy13_base!X189</f>
        <v>24156</v>
      </c>
      <c r="Y196">
        <f>data_fy13_base!E189</f>
        <v>5308.2</v>
      </c>
      <c r="Z196">
        <f t="shared" si="60"/>
        <v>2757397.57</v>
      </c>
      <c r="AA196">
        <f t="shared" si="61"/>
        <v>0</v>
      </c>
      <c r="AB196">
        <f t="shared" si="62"/>
        <v>2757397.57</v>
      </c>
      <c r="AC196">
        <f t="shared" si="63"/>
        <v>308459.5</v>
      </c>
      <c r="AD196">
        <f t="shared" si="64"/>
        <v>0</v>
      </c>
      <c r="AE196">
        <f t="shared" si="65"/>
        <v>308459.5</v>
      </c>
      <c r="AF196">
        <f t="shared" si="66"/>
        <v>435060.07</v>
      </c>
      <c r="AG196">
        <f t="shared" si="67"/>
        <v>0</v>
      </c>
      <c r="AH196">
        <f t="shared" si="68"/>
        <v>435060.07</v>
      </c>
      <c r="AI196">
        <f>data_fy13_base!Z189</f>
        <v>6055.89</v>
      </c>
      <c r="AJ196">
        <f t="shared" si="69"/>
        <v>215529.13</v>
      </c>
      <c r="AK196">
        <f t="shared" si="70"/>
        <v>0</v>
      </c>
      <c r="AL196">
        <f t="shared" si="71"/>
        <v>215529.13</v>
      </c>
      <c r="AM196">
        <f t="shared" si="72"/>
        <v>24768.59</v>
      </c>
      <c r="AN196">
        <f t="shared" si="73"/>
        <v>0</v>
      </c>
      <c r="AO196">
        <f t="shared" si="74"/>
        <v>24768.59</v>
      </c>
      <c r="AQ196">
        <f t="shared" si="75"/>
        <v>2885680.04</v>
      </c>
      <c r="AR196">
        <f t="shared" si="76"/>
        <v>0</v>
      </c>
      <c r="AS196">
        <f t="shared" si="77"/>
        <v>2885680.04</v>
      </c>
      <c r="AT196">
        <f t="shared" si="89"/>
        <v>322990.05</v>
      </c>
      <c r="AU196">
        <f t="shared" si="78"/>
        <v>0</v>
      </c>
      <c r="AV196">
        <f t="shared" si="79"/>
        <v>322990.05</v>
      </c>
      <c r="AW196">
        <f t="shared" si="80"/>
        <v>451332.58</v>
      </c>
      <c r="AX196">
        <f t="shared" si="81"/>
        <v>0</v>
      </c>
      <c r="AY196">
        <f t="shared" si="82"/>
        <v>451332.58</v>
      </c>
      <c r="AZ196">
        <f>data_fy13_base!AA189</f>
        <v>6089.44</v>
      </c>
      <c r="BA196">
        <f t="shared" si="83"/>
        <v>223604.24</v>
      </c>
      <c r="BB196">
        <f t="shared" si="84"/>
        <v>0</v>
      </c>
      <c r="BC196">
        <f t="shared" si="85"/>
        <v>223604.24</v>
      </c>
      <c r="BD196">
        <f t="shared" si="86"/>
        <v>25697.439999999999</v>
      </c>
      <c r="BE196">
        <f t="shared" si="87"/>
        <v>0</v>
      </c>
      <c r="BF196">
        <f t="shared" si="88"/>
        <v>25697.439999999999</v>
      </c>
    </row>
    <row r="197" spans="1:58" x14ac:dyDescent="0.2">
      <c r="A197">
        <f>data_fy13_base!A190</f>
        <v>4122</v>
      </c>
      <c r="B197" t="str">
        <f>data_fy13_base!B190</f>
        <v>Martensdale-St Marys</v>
      </c>
      <c r="C197">
        <f>data_fy13_base!C190</f>
        <v>4122</v>
      </c>
      <c r="D197">
        <f>data_fy13_base!D190</f>
        <v>11</v>
      </c>
      <c r="E197">
        <f>data_fy13_base!F190</f>
        <v>522.12</v>
      </c>
      <c r="F197">
        <f>data_fy13_base!G190</f>
        <v>525.16</v>
      </c>
      <c r="G197">
        <f>data_fy13_base!H190</f>
        <v>516.17999999999995</v>
      </c>
      <c r="H197">
        <f>data_fy13_base!I190</f>
        <v>517.16999999999996</v>
      </c>
      <c r="I197">
        <f>data_fy13_base!J190</f>
        <v>58.57</v>
      </c>
      <c r="J197">
        <f>data_fy13_base!K190</f>
        <v>63.8</v>
      </c>
      <c r="K197">
        <f>data_fy13_base!L190</f>
        <v>27.07</v>
      </c>
      <c r="L197">
        <f>data_fy13_base!M190</f>
        <v>3.16</v>
      </c>
      <c r="M197">
        <f>data_fy13_base!N190</f>
        <v>530.20000000000005</v>
      </c>
      <c r="N197">
        <f>data_fy13_base!O190</f>
        <v>515.01</v>
      </c>
      <c r="O197">
        <f>data_fy13_base!P190</f>
        <v>48.32</v>
      </c>
      <c r="P197">
        <f>data_fy13_base!Q190</f>
        <v>55.16</v>
      </c>
      <c r="Q197">
        <f>data_fy13_base!W190</f>
        <v>20.56</v>
      </c>
      <c r="R197">
        <f>data_fy13_base!Y190</f>
        <v>2.64</v>
      </c>
      <c r="S197">
        <f>data_fy13_base!S190</f>
        <v>273058</v>
      </c>
      <c r="T197">
        <f>data_fy13_base!T190</f>
        <v>25619</v>
      </c>
      <c r="U197">
        <f>data_fy13_base!U190</f>
        <v>29246</v>
      </c>
      <c r="V197">
        <f>data_fy13_base!V190</f>
        <v>12192</v>
      </c>
      <c r="W197">
        <f>data_fy13_base!X190</f>
        <v>1565</v>
      </c>
      <c r="Y197">
        <f>data_fy13_base!E190</f>
        <v>531.4</v>
      </c>
      <c r="Z197">
        <f t="shared" si="60"/>
        <v>284670.98</v>
      </c>
      <c r="AA197">
        <f t="shared" si="61"/>
        <v>0</v>
      </c>
      <c r="AB197">
        <f t="shared" si="62"/>
        <v>284670.98</v>
      </c>
      <c r="AC197">
        <f t="shared" si="63"/>
        <v>26920.720000000001</v>
      </c>
      <c r="AD197">
        <f t="shared" si="64"/>
        <v>0</v>
      </c>
      <c r="AE197">
        <f t="shared" si="65"/>
        <v>26920.720000000001</v>
      </c>
      <c r="AF197">
        <f t="shared" si="66"/>
        <v>30667.09</v>
      </c>
      <c r="AG197">
        <f t="shared" si="67"/>
        <v>0</v>
      </c>
      <c r="AH197">
        <f t="shared" si="68"/>
        <v>30667.09</v>
      </c>
      <c r="AI197">
        <f>data_fy13_base!Z190</f>
        <v>596.32000000000005</v>
      </c>
      <c r="AJ197">
        <f t="shared" si="69"/>
        <v>12904.36</v>
      </c>
      <c r="AK197">
        <f t="shared" si="70"/>
        <v>0</v>
      </c>
      <c r="AL197">
        <f t="shared" si="71"/>
        <v>12904.36</v>
      </c>
      <c r="AM197">
        <f t="shared" si="72"/>
        <v>1651.81</v>
      </c>
      <c r="AN197">
        <f t="shared" si="73"/>
        <v>0</v>
      </c>
      <c r="AO197">
        <f t="shared" si="74"/>
        <v>1651.81</v>
      </c>
      <c r="AQ197">
        <f t="shared" si="75"/>
        <v>290930.49</v>
      </c>
      <c r="AR197">
        <f t="shared" si="76"/>
        <v>0</v>
      </c>
      <c r="AS197">
        <f t="shared" si="77"/>
        <v>290930.49</v>
      </c>
      <c r="AT197">
        <f t="shared" si="89"/>
        <v>27724.57</v>
      </c>
      <c r="AU197">
        <f t="shared" si="78"/>
        <v>0</v>
      </c>
      <c r="AV197">
        <f t="shared" si="79"/>
        <v>27724.57</v>
      </c>
      <c r="AW197">
        <f t="shared" si="80"/>
        <v>31515.16</v>
      </c>
      <c r="AX197">
        <f t="shared" si="81"/>
        <v>0</v>
      </c>
      <c r="AY197">
        <f t="shared" si="82"/>
        <v>31515.16</v>
      </c>
      <c r="AZ197">
        <f>data_fy13_base!AA190</f>
        <v>587.69000000000005</v>
      </c>
      <c r="BA197">
        <f t="shared" si="83"/>
        <v>13381.7</v>
      </c>
      <c r="BB197">
        <f t="shared" si="84"/>
        <v>0</v>
      </c>
      <c r="BC197">
        <f t="shared" si="85"/>
        <v>13381.7</v>
      </c>
      <c r="BD197">
        <f t="shared" si="86"/>
        <v>1704.3</v>
      </c>
      <c r="BE197">
        <f t="shared" si="87"/>
        <v>0</v>
      </c>
      <c r="BF197">
        <f t="shared" si="88"/>
        <v>1704.3</v>
      </c>
    </row>
    <row r="198" spans="1:58" x14ac:dyDescent="0.2">
      <c r="A198">
        <f>data_fy13_base!A191</f>
        <v>4131</v>
      </c>
      <c r="B198" t="str">
        <f>data_fy13_base!B191</f>
        <v>Mason City</v>
      </c>
      <c r="C198">
        <f>data_fy13_base!C191</f>
        <v>4131</v>
      </c>
      <c r="D198">
        <f>data_fy13_base!D191</f>
        <v>7</v>
      </c>
      <c r="E198">
        <f>data_fy13_base!F191</f>
        <v>3723.68</v>
      </c>
      <c r="F198">
        <f>data_fy13_base!G191</f>
        <v>3685.26</v>
      </c>
      <c r="G198">
        <f>data_fy13_base!H191</f>
        <v>3679.23</v>
      </c>
      <c r="H198">
        <f>data_fy13_base!I191</f>
        <v>517.16999999999996</v>
      </c>
      <c r="I198">
        <f>data_fy13_base!J191</f>
        <v>58.57</v>
      </c>
      <c r="J198">
        <f>data_fy13_base!K191</f>
        <v>63.8</v>
      </c>
      <c r="K198">
        <f>data_fy13_base!L191</f>
        <v>27.07</v>
      </c>
      <c r="L198">
        <f>data_fy13_base!M191</f>
        <v>3.16</v>
      </c>
      <c r="M198">
        <f>data_fy13_base!N191</f>
        <v>3796.3</v>
      </c>
      <c r="N198">
        <f>data_fy13_base!O191</f>
        <v>504.31</v>
      </c>
      <c r="O198">
        <f>data_fy13_base!P191</f>
        <v>60.22</v>
      </c>
      <c r="P198">
        <f>data_fy13_base!Q191</f>
        <v>68.459999999999994</v>
      </c>
      <c r="Q198">
        <f>data_fy13_base!W191</f>
        <v>34.51</v>
      </c>
      <c r="R198">
        <f>data_fy13_base!Y191</f>
        <v>3.96</v>
      </c>
      <c r="S198">
        <f>data_fy13_base!S191</f>
        <v>1914512</v>
      </c>
      <c r="T198">
        <f>data_fy13_base!T191</f>
        <v>228613</v>
      </c>
      <c r="U198">
        <f>data_fy13_base!U191</f>
        <v>259895</v>
      </c>
      <c r="V198">
        <f>data_fy13_base!V191</f>
        <v>155409</v>
      </c>
      <c r="W198">
        <f>data_fy13_base!X191</f>
        <v>17833</v>
      </c>
      <c r="Y198">
        <f>data_fy13_base!E191</f>
        <v>3751.1</v>
      </c>
      <c r="Z198">
        <f t="shared" si="60"/>
        <v>1969327.5</v>
      </c>
      <c r="AA198">
        <f t="shared" si="61"/>
        <v>0</v>
      </c>
      <c r="AB198">
        <f t="shared" si="62"/>
        <v>1969327.5</v>
      </c>
      <c r="AC198">
        <f t="shared" si="63"/>
        <v>234668.82</v>
      </c>
      <c r="AD198">
        <f t="shared" si="64"/>
        <v>0</v>
      </c>
      <c r="AE198">
        <f t="shared" si="65"/>
        <v>234668.82</v>
      </c>
      <c r="AF198">
        <f t="shared" si="66"/>
        <v>266365.61</v>
      </c>
      <c r="AG198">
        <f t="shared" si="67"/>
        <v>0</v>
      </c>
      <c r="AH198">
        <f t="shared" si="68"/>
        <v>266365.61</v>
      </c>
      <c r="AI198">
        <f>data_fy13_base!Z191</f>
        <v>4387.05</v>
      </c>
      <c r="AJ198">
        <f t="shared" si="69"/>
        <v>156135.10999999999</v>
      </c>
      <c r="AK198">
        <f t="shared" si="70"/>
        <v>0</v>
      </c>
      <c r="AL198">
        <f t="shared" si="71"/>
        <v>156135.10999999999</v>
      </c>
      <c r="AM198">
        <f t="shared" si="72"/>
        <v>17943.03</v>
      </c>
      <c r="AN198">
        <f t="shared" si="73"/>
        <v>0</v>
      </c>
      <c r="AO198">
        <f t="shared" si="74"/>
        <v>17943.03</v>
      </c>
      <c r="AQ198">
        <f t="shared" si="75"/>
        <v>2035028.36</v>
      </c>
      <c r="AR198">
        <f t="shared" si="76"/>
        <v>0</v>
      </c>
      <c r="AS198">
        <f t="shared" si="77"/>
        <v>2035028.36</v>
      </c>
      <c r="AT198">
        <f t="shared" si="89"/>
        <v>242039.2</v>
      </c>
      <c r="AU198">
        <f t="shared" si="78"/>
        <v>0</v>
      </c>
      <c r="AV198">
        <f t="shared" si="79"/>
        <v>242039.2</v>
      </c>
      <c r="AW198">
        <f t="shared" si="80"/>
        <v>274286.27</v>
      </c>
      <c r="AX198">
        <f t="shared" si="81"/>
        <v>0</v>
      </c>
      <c r="AY198">
        <f t="shared" si="82"/>
        <v>274286.27</v>
      </c>
      <c r="AZ198">
        <f>data_fy13_base!AA191</f>
        <v>4365.9799999999996</v>
      </c>
      <c r="BA198">
        <f t="shared" si="83"/>
        <v>160318.79</v>
      </c>
      <c r="BB198">
        <f t="shared" si="84"/>
        <v>0</v>
      </c>
      <c r="BC198">
        <f t="shared" si="85"/>
        <v>160318.79</v>
      </c>
      <c r="BD198">
        <f t="shared" si="86"/>
        <v>18424.439999999999</v>
      </c>
      <c r="BE198">
        <f t="shared" si="87"/>
        <v>0</v>
      </c>
      <c r="BF198">
        <f t="shared" si="88"/>
        <v>18424.439999999999</v>
      </c>
    </row>
    <row r="199" spans="1:58" x14ac:dyDescent="0.2">
      <c r="A199">
        <f>data_fy13_base!A192</f>
        <v>4203</v>
      </c>
      <c r="B199" t="str">
        <f>data_fy13_base!B192</f>
        <v>Mediapolis</v>
      </c>
      <c r="C199">
        <f>data_fy13_base!C192</f>
        <v>4203</v>
      </c>
      <c r="D199">
        <f>data_fy13_base!D192</f>
        <v>15</v>
      </c>
      <c r="E199">
        <f>data_fy13_base!F192</f>
        <v>780.61</v>
      </c>
      <c r="F199">
        <f>data_fy13_base!G192</f>
        <v>762.81</v>
      </c>
      <c r="G199">
        <f>data_fy13_base!H192</f>
        <v>743.45</v>
      </c>
      <c r="H199">
        <f>data_fy13_base!I192</f>
        <v>517.16999999999996</v>
      </c>
      <c r="I199">
        <f>data_fy13_base!J192</f>
        <v>58.57</v>
      </c>
      <c r="J199">
        <f>data_fy13_base!K192</f>
        <v>63.8</v>
      </c>
      <c r="K199">
        <f>data_fy13_base!L192</f>
        <v>27.07</v>
      </c>
      <c r="L199">
        <f>data_fy13_base!M192</f>
        <v>3.16</v>
      </c>
      <c r="M199">
        <f>data_fy13_base!N192</f>
        <v>820.5</v>
      </c>
      <c r="N199">
        <f>data_fy13_base!O192</f>
        <v>525.22</v>
      </c>
      <c r="O199">
        <f>data_fy13_base!P192</f>
        <v>50.77</v>
      </c>
      <c r="P199">
        <f>data_fy13_base!Q192</f>
        <v>53.38</v>
      </c>
      <c r="Q199">
        <f>data_fy13_base!W192</f>
        <v>26.11</v>
      </c>
      <c r="R199">
        <f>data_fy13_base!Y192</f>
        <v>2.81</v>
      </c>
      <c r="S199">
        <f>data_fy13_base!S192</f>
        <v>430943</v>
      </c>
      <c r="T199">
        <f>data_fy13_base!T192</f>
        <v>41657</v>
      </c>
      <c r="U199">
        <f>data_fy13_base!U192</f>
        <v>43798</v>
      </c>
      <c r="V199">
        <f>data_fy13_base!V192</f>
        <v>24146</v>
      </c>
      <c r="W199">
        <f>data_fy13_base!X192</f>
        <v>2599</v>
      </c>
      <c r="Y199">
        <f>data_fy13_base!E192</f>
        <v>754.3</v>
      </c>
      <c r="Z199">
        <f t="shared" si="60"/>
        <v>411779.91</v>
      </c>
      <c r="AA199">
        <f t="shared" si="61"/>
        <v>19163.090000000026</v>
      </c>
      <c r="AB199">
        <f t="shared" si="62"/>
        <v>430943</v>
      </c>
      <c r="AC199">
        <f t="shared" si="63"/>
        <v>40060.870000000003</v>
      </c>
      <c r="AD199">
        <f t="shared" si="64"/>
        <v>1596.1299999999974</v>
      </c>
      <c r="AE199">
        <f t="shared" si="65"/>
        <v>41657</v>
      </c>
      <c r="AF199">
        <f t="shared" si="66"/>
        <v>42188</v>
      </c>
      <c r="AG199">
        <f t="shared" si="67"/>
        <v>1610</v>
      </c>
      <c r="AH199">
        <f t="shared" si="68"/>
        <v>43798</v>
      </c>
      <c r="AI199">
        <f>data_fy13_base!Z192</f>
        <v>843.64</v>
      </c>
      <c r="AJ199">
        <f t="shared" si="69"/>
        <v>22938.57</v>
      </c>
      <c r="AK199">
        <f t="shared" si="70"/>
        <v>1207.4300000000003</v>
      </c>
      <c r="AL199">
        <f t="shared" si="71"/>
        <v>24146</v>
      </c>
      <c r="AM199">
        <f t="shared" si="72"/>
        <v>2480.3000000000002</v>
      </c>
      <c r="AN199">
        <f t="shared" si="73"/>
        <v>118.69999999999982</v>
      </c>
      <c r="AO199">
        <f t="shared" si="74"/>
        <v>2599</v>
      </c>
      <c r="AQ199">
        <f t="shared" si="75"/>
        <v>442933.73</v>
      </c>
      <c r="AR199">
        <f t="shared" si="76"/>
        <v>0</v>
      </c>
      <c r="AS199">
        <f t="shared" si="77"/>
        <v>442933.73</v>
      </c>
      <c r="AT199">
        <f t="shared" si="89"/>
        <v>43362.89</v>
      </c>
      <c r="AU199">
        <f t="shared" si="78"/>
        <v>0</v>
      </c>
      <c r="AV199">
        <f t="shared" si="79"/>
        <v>43362.89</v>
      </c>
      <c r="AW199">
        <f t="shared" si="80"/>
        <v>45728.13</v>
      </c>
      <c r="AX199">
        <f t="shared" si="81"/>
        <v>0</v>
      </c>
      <c r="AY199">
        <f t="shared" si="82"/>
        <v>45728.13</v>
      </c>
      <c r="AZ199">
        <f>data_fy13_base!AA192</f>
        <v>870.84</v>
      </c>
      <c r="BA199">
        <f t="shared" si="83"/>
        <v>24662.19</v>
      </c>
      <c r="BB199">
        <f t="shared" si="84"/>
        <v>0</v>
      </c>
      <c r="BC199">
        <f t="shared" si="85"/>
        <v>24662.19</v>
      </c>
      <c r="BD199">
        <f t="shared" si="86"/>
        <v>2673.48</v>
      </c>
      <c r="BE199">
        <f t="shared" si="87"/>
        <v>0</v>
      </c>
      <c r="BF199">
        <f t="shared" si="88"/>
        <v>2673.48</v>
      </c>
    </row>
    <row r="200" spans="1:58" x14ac:dyDescent="0.2">
      <c r="A200">
        <f>data_fy13_base!A193</f>
        <v>4212</v>
      </c>
      <c r="B200" t="str">
        <f>data_fy13_base!B193</f>
        <v>Melcher-Dallas</v>
      </c>
      <c r="C200">
        <f>data_fy13_base!C193</f>
        <v>4212</v>
      </c>
      <c r="D200">
        <f>data_fy13_base!D193</f>
        <v>11</v>
      </c>
      <c r="E200">
        <f>data_fy13_base!F193</f>
        <v>251.91</v>
      </c>
      <c r="F200">
        <f>data_fy13_base!G193</f>
        <v>252.93</v>
      </c>
      <c r="G200">
        <f>data_fy13_base!H193</f>
        <v>253.02</v>
      </c>
      <c r="H200">
        <f>data_fy13_base!I193</f>
        <v>517.16999999999996</v>
      </c>
      <c r="I200">
        <f>data_fy13_base!J193</f>
        <v>58.57</v>
      </c>
      <c r="J200">
        <f>data_fy13_base!K193</f>
        <v>63.8</v>
      </c>
      <c r="K200">
        <f>data_fy13_base!L193</f>
        <v>27.07</v>
      </c>
      <c r="L200">
        <f>data_fy13_base!M193</f>
        <v>3.16</v>
      </c>
      <c r="M200">
        <f>data_fy13_base!N193</f>
        <v>295.2</v>
      </c>
      <c r="N200">
        <f>data_fy13_base!O193</f>
        <v>607.29</v>
      </c>
      <c r="O200">
        <f>data_fy13_base!P193</f>
        <v>62.33</v>
      </c>
      <c r="P200">
        <f>data_fy13_base!Q193</f>
        <v>74.930000000000007</v>
      </c>
      <c r="Q200">
        <f>data_fy13_base!W193</f>
        <v>20.56</v>
      </c>
      <c r="R200">
        <f>data_fy13_base!Y193</f>
        <v>2.64</v>
      </c>
      <c r="S200">
        <f>data_fy13_base!S193</f>
        <v>179272</v>
      </c>
      <c r="T200">
        <f>data_fy13_base!T193</f>
        <v>18400</v>
      </c>
      <c r="U200">
        <f>data_fy13_base!U193</f>
        <v>22119</v>
      </c>
      <c r="V200">
        <f>data_fy13_base!V193</f>
        <v>6888</v>
      </c>
      <c r="W200">
        <f>data_fy13_base!X193</f>
        <v>884</v>
      </c>
      <c r="Y200">
        <f>data_fy13_base!E193</f>
        <v>315</v>
      </c>
      <c r="Z200">
        <f t="shared" si="60"/>
        <v>197813.7</v>
      </c>
      <c r="AA200">
        <f t="shared" si="61"/>
        <v>0</v>
      </c>
      <c r="AB200">
        <f t="shared" si="62"/>
        <v>197813.7</v>
      </c>
      <c r="AC200">
        <f t="shared" si="63"/>
        <v>20371.05</v>
      </c>
      <c r="AD200">
        <f t="shared" si="64"/>
        <v>0</v>
      </c>
      <c r="AE200">
        <f t="shared" si="65"/>
        <v>20371.05</v>
      </c>
      <c r="AF200">
        <f t="shared" si="66"/>
        <v>24406.2</v>
      </c>
      <c r="AG200">
        <f t="shared" si="67"/>
        <v>0</v>
      </c>
      <c r="AH200">
        <f t="shared" si="68"/>
        <v>24406.2</v>
      </c>
      <c r="AI200">
        <f>data_fy13_base!Z193</f>
        <v>356.06</v>
      </c>
      <c r="AJ200">
        <f t="shared" si="69"/>
        <v>7705.14</v>
      </c>
      <c r="AK200">
        <f t="shared" si="70"/>
        <v>0</v>
      </c>
      <c r="AL200">
        <f t="shared" si="71"/>
        <v>7705.14</v>
      </c>
      <c r="AM200">
        <f t="shared" si="72"/>
        <v>986.29</v>
      </c>
      <c r="AN200">
        <f t="shared" si="73"/>
        <v>0</v>
      </c>
      <c r="AO200">
        <f t="shared" si="74"/>
        <v>986.29</v>
      </c>
      <c r="AQ200">
        <f t="shared" si="75"/>
        <v>163613.03</v>
      </c>
      <c r="AR200">
        <f t="shared" si="76"/>
        <v>34200.670000000013</v>
      </c>
      <c r="AS200">
        <f t="shared" si="77"/>
        <v>197813.7</v>
      </c>
      <c r="AT200">
        <f t="shared" si="89"/>
        <v>16905.68</v>
      </c>
      <c r="AU200">
        <f t="shared" si="78"/>
        <v>3465.369999999999</v>
      </c>
      <c r="AV200">
        <f t="shared" si="79"/>
        <v>20371.05</v>
      </c>
      <c r="AW200">
        <f t="shared" si="80"/>
        <v>20185.55</v>
      </c>
      <c r="AX200">
        <f t="shared" si="81"/>
        <v>4220.6500000000015</v>
      </c>
      <c r="AY200">
        <f t="shared" si="82"/>
        <v>24406.2</v>
      </c>
      <c r="AZ200">
        <f>data_fy13_base!AA193</f>
        <v>293.38</v>
      </c>
      <c r="BA200">
        <f t="shared" si="83"/>
        <v>6680.26</v>
      </c>
      <c r="BB200">
        <f t="shared" si="84"/>
        <v>1024.8800000000001</v>
      </c>
      <c r="BC200">
        <f t="shared" si="85"/>
        <v>7705.14</v>
      </c>
      <c r="BD200">
        <f t="shared" si="86"/>
        <v>850.8</v>
      </c>
      <c r="BE200">
        <f t="shared" si="87"/>
        <v>135.49</v>
      </c>
      <c r="BF200">
        <f t="shared" si="88"/>
        <v>986.29</v>
      </c>
    </row>
    <row r="201" spans="1:58" x14ac:dyDescent="0.2">
      <c r="A201">
        <f>data_fy13_base!A194</f>
        <v>4271</v>
      </c>
      <c r="B201" t="str">
        <f>data_fy13_base!B194</f>
        <v>Mid-Prairie</v>
      </c>
      <c r="C201">
        <f>data_fy13_base!C194</f>
        <v>4271</v>
      </c>
      <c r="D201">
        <f>data_fy13_base!D194</f>
        <v>10</v>
      </c>
      <c r="E201">
        <f>data_fy13_base!F194</f>
        <v>1185.79</v>
      </c>
      <c r="F201">
        <f>data_fy13_base!G194</f>
        <v>1176.21</v>
      </c>
      <c r="G201">
        <f>data_fy13_base!H194</f>
        <v>1176.6400000000001</v>
      </c>
      <c r="H201">
        <f>data_fy13_base!I194</f>
        <v>517.16999999999996</v>
      </c>
      <c r="I201">
        <f>data_fy13_base!J194</f>
        <v>58.57</v>
      </c>
      <c r="J201">
        <f>data_fy13_base!K194</f>
        <v>63.8</v>
      </c>
      <c r="K201">
        <f>data_fy13_base!L194</f>
        <v>27.07</v>
      </c>
      <c r="L201">
        <f>data_fy13_base!M194</f>
        <v>3.16</v>
      </c>
      <c r="M201">
        <f>data_fy13_base!N194</f>
        <v>1175.5</v>
      </c>
      <c r="N201">
        <f>data_fy13_base!O194</f>
        <v>534.16999999999996</v>
      </c>
      <c r="O201">
        <f>data_fy13_base!P194</f>
        <v>57.88</v>
      </c>
      <c r="P201">
        <f>data_fy13_base!Q194</f>
        <v>59.12</v>
      </c>
      <c r="Q201">
        <f>data_fy13_base!W194</f>
        <v>24.33</v>
      </c>
      <c r="R201">
        <f>data_fy13_base!Y194</f>
        <v>2.83</v>
      </c>
      <c r="S201">
        <f>data_fy13_base!S194</f>
        <v>627917</v>
      </c>
      <c r="T201">
        <f>data_fy13_base!T194</f>
        <v>68038</v>
      </c>
      <c r="U201">
        <f>data_fy13_base!U194</f>
        <v>69496</v>
      </c>
      <c r="V201">
        <f>data_fy13_base!V194</f>
        <v>32719</v>
      </c>
      <c r="W201">
        <f>data_fy13_base!X194</f>
        <v>3806</v>
      </c>
      <c r="Y201">
        <f>data_fy13_base!E194</f>
        <v>1222.5</v>
      </c>
      <c r="Z201">
        <f t="shared" si="60"/>
        <v>678316.35</v>
      </c>
      <c r="AA201">
        <f t="shared" si="61"/>
        <v>0</v>
      </c>
      <c r="AB201">
        <f t="shared" si="62"/>
        <v>678316.35</v>
      </c>
      <c r="AC201">
        <f t="shared" si="63"/>
        <v>73618.95</v>
      </c>
      <c r="AD201">
        <f t="shared" si="64"/>
        <v>0</v>
      </c>
      <c r="AE201">
        <f t="shared" si="65"/>
        <v>73618.95</v>
      </c>
      <c r="AF201">
        <f t="shared" si="66"/>
        <v>75391.58</v>
      </c>
      <c r="AG201">
        <f t="shared" si="67"/>
        <v>0</v>
      </c>
      <c r="AH201">
        <f t="shared" si="68"/>
        <v>75391.58</v>
      </c>
      <c r="AI201">
        <f>data_fy13_base!Z194</f>
        <v>1385.71</v>
      </c>
      <c r="AJ201">
        <f t="shared" si="69"/>
        <v>35210.89</v>
      </c>
      <c r="AK201">
        <f t="shared" si="70"/>
        <v>0</v>
      </c>
      <c r="AL201">
        <f t="shared" si="71"/>
        <v>35210.89</v>
      </c>
      <c r="AM201">
        <f t="shared" si="72"/>
        <v>4101.7</v>
      </c>
      <c r="AN201">
        <f t="shared" si="73"/>
        <v>0</v>
      </c>
      <c r="AO201">
        <f t="shared" si="74"/>
        <v>4101.7</v>
      </c>
      <c r="AQ201">
        <f t="shared" si="75"/>
        <v>683453.78</v>
      </c>
      <c r="AR201">
        <f t="shared" si="76"/>
        <v>0</v>
      </c>
      <c r="AS201">
        <f t="shared" si="77"/>
        <v>683453.78</v>
      </c>
      <c r="AT201">
        <f t="shared" si="89"/>
        <v>74301.600000000006</v>
      </c>
      <c r="AU201">
        <f t="shared" si="78"/>
        <v>0</v>
      </c>
      <c r="AV201">
        <f t="shared" si="79"/>
        <v>74301.600000000006</v>
      </c>
      <c r="AW201">
        <f t="shared" si="80"/>
        <v>76270.009999999995</v>
      </c>
      <c r="AX201">
        <f t="shared" si="81"/>
        <v>0</v>
      </c>
      <c r="AY201">
        <f t="shared" si="82"/>
        <v>76270.009999999995</v>
      </c>
      <c r="AZ201">
        <f>data_fy13_base!AA194</f>
        <v>1350.63</v>
      </c>
      <c r="BA201">
        <f t="shared" si="83"/>
        <v>35845.72</v>
      </c>
      <c r="BB201">
        <f t="shared" si="84"/>
        <v>0</v>
      </c>
      <c r="BC201">
        <f t="shared" si="85"/>
        <v>35845.72</v>
      </c>
      <c r="BD201">
        <f t="shared" si="86"/>
        <v>4173.45</v>
      </c>
      <c r="BE201">
        <f t="shared" si="87"/>
        <v>0</v>
      </c>
      <c r="BF201">
        <f t="shared" si="88"/>
        <v>4173.45</v>
      </c>
    </row>
    <row r="202" spans="1:58" x14ac:dyDescent="0.2">
      <c r="A202">
        <f>data_fy13_base!A195</f>
        <v>4269</v>
      </c>
      <c r="B202" t="str">
        <f>data_fy13_base!B195</f>
        <v>Midland</v>
      </c>
      <c r="C202">
        <f>data_fy13_base!C195</f>
        <v>4269</v>
      </c>
      <c r="D202">
        <f>data_fy13_base!D195</f>
        <v>10</v>
      </c>
      <c r="E202">
        <f>data_fy13_base!F195</f>
        <v>481.64</v>
      </c>
      <c r="F202">
        <f>data_fy13_base!G195</f>
        <v>479.79</v>
      </c>
      <c r="G202">
        <f>data_fy13_base!H195</f>
        <v>478.26</v>
      </c>
      <c r="H202">
        <f>data_fy13_base!I195</f>
        <v>517.16999999999996</v>
      </c>
      <c r="I202">
        <f>data_fy13_base!J195</f>
        <v>58.57</v>
      </c>
      <c r="J202">
        <f>data_fy13_base!K195</f>
        <v>63.8</v>
      </c>
      <c r="K202">
        <f>data_fy13_base!L195</f>
        <v>27.07</v>
      </c>
      <c r="L202">
        <f>data_fy13_base!M195</f>
        <v>3.16</v>
      </c>
      <c r="M202">
        <f>data_fy13_base!N195</f>
        <v>528.6</v>
      </c>
      <c r="N202">
        <f>data_fy13_base!O195</f>
        <v>563.48</v>
      </c>
      <c r="O202">
        <f>data_fy13_base!P195</f>
        <v>55.17</v>
      </c>
      <c r="P202">
        <f>data_fy13_base!Q195</f>
        <v>58.3</v>
      </c>
      <c r="Q202">
        <f>data_fy13_base!W195</f>
        <v>24.33</v>
      </c>
      <c r="R202">
        <f>data_fy13_base!Y195</f>
        <v>2.83</v>
      </c>
      <c r="S202">
        <f>data_fy13_base!S195</f>
        <v>297856</v>
      </c>
      <c r="T202">
        <f>data_fy13_base!T195</f>
        <v>29163</v>
      </c>
      <c r="U202">
        <f>data_fy13_base!U195</f>
        <v>30817</v>
      </c>
      <c r="V202">
        <f>data_fy13_base!V195</f>
        <v>14848</v>
      </c>
      <c r="W202">
        <f>data_fy13_base!X195</f>
        <v>1727</v>
      </c>
      <c r="Y202">
        <f>data_fy13_base!E195</f>
        <v>555</v>
      </c>
      <c r="Z202">
        <f t="shared" ref="Z202:Z265" si="90">ROUND(($Y202*(AA$5+N202)),2)</f>
        <v>324214.34999999998</v>
      </c>
      <c r="AA202">
        <f t="shared" ref="AA202:AA265" si="91">IF(Z202&lt;S202,S202-Z202,0)</f>
        <v>0</v>
      </c>
      <c r="AB202">
        <f t="shared" ref="AB202:AB265" si="92">AA202+Z202</f>
        <v>324214.34999999998</v>
      </c>
      <c r="AC202">
        <f t="shared" ref="AC202:AC265" si="93">ROUND(($Y202*(AD$5+O202)),2)</f>
        <v>31918.05</v>
      </c>
      <c r="AD202">
        <f t="shared" ref="AD202:AD265" si="94">IF(AC202&lt;T202,T202-AC202,0)</f>
        <v>0</v>
      </c>
      <c r="AE202">
        <f t="shared" ref="AE202:AE265" si="95">AD202+AC202</f>
        <v>31918.05</v>
      </c>
      <c r="AF202">
        <f t="shared" ref="AF202:AF265" si="96">ROUND(($Y202*(AG$5+P202)),2)</f>
        <v>33771.75</v>
      </c>
      <c r="AG202">
        <f t="shared" ref="AG202:AG265" si="97">IF(AF202&lt;U202,U202-AF202,0)</f>
        <v>0</v>
      </c>
      <c r="AH202">
        <f t="shared" ref="AH202:AH265" si="98">AG202+AF202</f>
        <v>33771.75</v>
      </c>
      <c r="AI202">
        <f>data_fy13_base!Z195</f>
        <v>651.85</v>
      </c>
      <c r="AJ202">
        <f t="shared" ref="AJ202:AJ265" si="99">ROUND(($AI202*(AK$5+Q202)),2)</f>
        <v>16563.509999999998</v>
      </c>
      <c r="AK202">
        <f t="shared" ref="AK202:AK265" si="100">IF(AJ202&lt;V202,V202-AJ202,0)</f>
        <v>0</v>
      </c>
      <c r="AL202">
        <f t="shared" ref="AL202:AL265" si="101">AK202+AJ202</f>
        <v>16563.509999999998</v>
      </c>
      <c r="AM202">
        <f t="shared" ref="AM202:AM265" si="102">ROUND(($AI202*(AN$5+R202)),2)</f>
        <v>1929.48</v>
      </c>
      <c r="AN202">
        <f t="shared" ref="AN202:AN265" si="103">IF(AM202&lt;W202,W202-AM202,0)</f>
        <v>0</v>
      </c>
      <c r="AO202">
        <f t="shared" ref="AO202:AO265" si="104">AN202+AM202</f>
        <v>1929.48</v>
      </c>
      <c r="AQ202">
        <f t="shared" ref="AQ202:AQ265" si="105">ROUND($E202*(N202+AA$5+AR$5),2)</f>
        <v>291719.71999999997</v>
      </c>
      <c r="AR202">
        <f t="shared" ref="AR202:AR265" si="106">IF(AQ202&lt;Z202,Z202-AQ202,0)</f>
        <v>32494.630000000005</v>
      </c>
      <c r="AS202">
        <f t="shared" ref="AS202:AS265" si="107">AR202+AQ202</f>
        <v>324214.34999999998</v>
      </c>
      <c r="AT202">
        <f t="shared" si="89"/>
        <v>28874.32</v>
      </c>
      <c r="AU202">
        <f t="shared" ref="AU202:AU265" si="108">IF(AT202&lt;AC202,AC202-AT202,0)</f>
        <v>3043.7299999999996</v>
      </c>
      <c r="AV202">
        <f t="shared" ref="AV202:AV265" si="109">AU202+AT202</f>
        <v>31918.05</v>
      </c>
      <c r="AW202">
        <f t="shared" ref="AW202:AW265" si="110">ROUND($E202*(P202+AG$5+AX$5),2)</f>
        <v>30584.14</v>
      </c>
      <c r="AX202">
        <f t="shared" ref="AX202:AX265" si="111">IF(AW202&lt;AF202,AF202-AW202,0)</f>
        <v>3187.6100000000006</v>
      </c>
      <c r="AY202">
        <f t="shared" ref="AY202:AY265" si="112">AX202+AW202</f>
        <v>33771.75</v>
      </c>
      <c r="AZ202">
        <f>data_fy13_base!AA195</f>
        <v>579.46</v>
      </c>
      <c r="BA202">
        <f t="shared" ref="BA202:BA265" si="113">ROUND($AZ202*(Q202+AK$5+BB$5),2)</f>
        <v>15378.87</v>
      </c>
      <c r="BB202">
        <f t="shared" ref="BB202:BB265" si="114">IF(BA202&lt;AJ202,AJ202-BA202,0)</f>
        <v>1184.6399999999976</v>
      </c>
      <c r="BC202">
        <f t="shared" ref="BC202:BC265" si="115">BB202+BA202</f>
        <v>16563.509999999998</v>
      </c>
      <c r="BD202">
        <f t="shared" ref="BD202:BD265" si="116">ROUND($AZ202*(R202+AN$5+BE$5),2)</f>
        <v>1790.53</v>
      </c>
      <c r="BE202">
        <f t="shared" ref="BE202:BE265" si="117">IF(BD202&lt;AM202,AM202-BD202,0)</f>
        <v>138.95000000000005</v>
      </c>
      <c r="BF202">
        <f t="shared" ref="BF202:BF265" si="118">BE202+BD202</f>
        <v>1929.48</v>
      </c>
    </row>
    <row r="203" spans="1:58" x14ac:dyDescent="0.2">
      <c r="A203">
        <f>data_fy13_base!A196</f>
        <v>4356</v>
      </c>
      <c r="B203" t="str">
        <f>data_fy13_base!B196</f>
        <v>Missouri Valley</v>
      </c>
      <c r="C203">
        <f>data_fy13_base!C196</f>
        <v>4356</v>
      </c>
      <c r="D203">
        <f>data_fy13_base!D196</f>
        <v>13</v>
      </c>
      <c r="E203">
        <f>data_fy13_base!F196</f>
        <v>820.24</v>
      </c>
      <c r="F203">
        <f>data_fy13_base!G196</f>
        <v>809.77</v>
      </c>
      <c r="G203">
        <f>data_fy13_base!H196</f>
        <v>807.7</v>
      </c>
      <c r="H203">
        <f>data_fy13_base!I196</f>
        <v>517.16999999999996</v>
      </c>
      <c r="I203">
        <f>data_fy13_base!J196</f>
        <v>58.57</v>
      </c>
      <c r="J203">
        <f>data_fy13_base!K196</f>
        <v>63.8</v>
      </c>
      <c r="K203">
        <f>data_fy13_base!L196</f>
        <v>27.07</v>
      </c>
      <c r="L203">
        <f>data_fy13_base!M196</f>
        <v>3.16</v>
      </c>
      <c r="M203">
        <f>data_fy13_base!N196</f>
        <v>837</v>
      </c>
      <c r="N203">
        <f>data_fy13_base!O196</f>
        <v>493.29</v>
      </c>
      <c r="O203">
        <f>data_fy13_base!P196</f>
        <v>48.35</v>
      </c>
      <c r="P203">
        <f>data_fy13_base!Q196</f>
        <v>57.65</v>
      </c>
      <c r="Q203">
        <f>data_fy13_base!W196</f>
        <v>27.1</v>
      </c>
      <c r="R203">
        <f>data_fy13_base!Y196</f>
        <v>2.86</v>
      </c>
      <c r="S203">
        <f>data_fy13_base!S196</f>
        <v>412884</v>
      </c>
      <c r="T203">
        <f>data_fy13_base!T196</f>
        <v>40469</v>
      </c>
      <c r="U203">
        <f>data_fy13_base!U196</f>
        <v>48253</v>
      </c>
      <c r="V203">
        <f>data_fy13_base!V196</f>
        <v>26147</v>
      </c>
      <c r="W203">
        <f>data_fy13_base!X196</f>
        <v>2759</v>
      </c>
      <c r="Y203">
        <f>data_fy13_base!E196</f>
        <v>877</v>
      </c>
      <c r="Z203">
        <f t="shared" si="90"/>
        <v>450760.46</v>
      </c>
      <c r="AA203">
        <f t="shared" si="91"/>
        <v>0</v>
      </c>
      <c r="AB203">
        <f t="shared" si="92"/>
        <v>450760.46</v>
      </c>
      <c r="AC203">
        <f t="shared" si="93"/>
        <v>44455.13</v>
      </c>
      <c r="AD203">
        <f t="shared" si="94"/>
        <v>0</v>
      </c>
      <c r="AE203">
        <f t="shared" si="95"/>
        <v>44455.13</v>
      </c>
      <c r="AF203">
        <f t="shared" si="96"/>
        <v>52795.4</v>
      </c>
      <c r="AG203">
        <f t="shared" si="97"/>
        <v>0</v>
      </c>
      <c r="AH203">
        <f t="shared" si="98"/>
        <v>52795.4</v>
      </c>
      <c r="AI203">
        <f>data_fy13_base!Z196</f>
        <v>1003.31</v>
      </c>
      <c r="AJ203">
        <f t="shared" si="99"/>
        <v>28273.279999999999</v>
      </c>
      <c r="AK203">
        <f t="shared" si="100"/>
        <v>0</v>
      </c>
      <c r="AL203">
        <f t="shared" si="101"/>
        <v>28273.279999999999</v>
      </c>
      <c r="AM203">
        <f t="shared" si="102"/>
        <v>2999.9</v>
      </c>
      <c r="AN203">
        <f t="shared" si="103"/>
        <v>0</v>
      </c>
      <c r="AO203">
        <f t="shared" si="104"/>
        <v>2999.9</v>
      </c>
      <c r="AQ203">
        <f t="shared" si="105"/>
        <v>439230.32</v>
      </c>
      <c r="AR203">
        <f t="shared" si="106"/>
        <v>11530.140000000014</v>
      </c>
      <c r="AS203">
        <f t="shared" si="107"/>
        <v>450760.46</v>
      </c>
      <c r="AT203">
        <f t="shared" ref="AT203:AT266" si="119">ROUND($E203*(O203+AD$5+AU$5),2)</f>
        <v>43579.35</v>
      </c>
      <c r="AU203">
        <f t="shared" si="108"/>
        <v>875.77999999999884</v>
      </c>
      <c r="AV203">
        <f t="shared" si="109"/>
        <v>44455.13</v>
      </c>
      <c r="AW203">
        <f t="shared" si="110"/>
        <v>51552.08</v>
      </c>
      <c r="AX203">
        <f t="shared" si="111"/>
        <v>1243.3199999999997</v>
      </c>
      <c r="AY203">
        <f t="shared" si="112"/>
        <v>52795.4</v>
      </c>
      <c r="AZ203">
        <f>data_fy13_base!AA196</f>
        <v>947.81</v>
      </c>
      <c r="BA203">
        <f t="shared" si="113"/>
        <v>27780.31</v>
      </c>
      <c r="BB203">
        <f t="shared" si="114"/>
        <v>492.96999999999753</v>
      </c>
      <c r="BC203">
        <f t="shared" si="115"/>
        <v>28273.279999999999</v>
      </c>
      <c r="BD203">
        <f t="shared" si="116"/>
        <v>2957.17</v>
      </c>
      <c r="BE203">
        <f t="shared" si="117"/>
        <v>42.730000000000018</v>
      </c>
      <c r="BF203">
        <f t="shared" si="118"/>
        <v>2999.9</v>
      </c>
    </row>
    <row r="204" spans="1:58" x14ac:dyDescent="0.2">
      <c r="A204">
        <f>data_fy13_base!A197</f>
        <v>4437</v>
      </c>
      <c r="B204" t="str">
        <f>data_fy13_base!B197</f>
        <v>Montezuma</v>
      </c>
      <c r="C204">
        <f>data_fy13_base!C197</f>
        <v>4437</v>
      </c>
      <c r="D204">
        <f>data_fy13_base!D197</f>
        <v>7</v>
      </c>
      <c r="E204">
        <f>data_fy13_base!F197</f>
        <v>535.1</v>
      </c>
      <c r="F204">
        <f>data_fy13_base!G197</f>
        <v>530.01</v>
      </c>
      <c r="G204">
        <f>data_fy13_base!H197</f>
        <v>526.65</v>
      </c>
      <c r="H204">
        <f>data_fy13_base!I197</f>
        <v>517.16999999999996</v>
      </c>
      <c r="I204">
        <f>data_fy13_base!J197</f>
        <v>58.57</v>
      </c>
      <c r="J204">
        <f>data_fy13_base!K197</f>
        <v>63.8</v>
      </c>
      <c r="K204">
        <f>data_fy13_base!L197</f>
        <v>27.07</v>
      </c>
      <c r="L204">
        <f>data_fy13_base!M197</f>
        <v>3.16</v>
      </c>
      <c r="M204">
        <f>data_fy13_base!N197</f>
        <v>527.70000000000005</v>
      </c>
      <c r="N204">
        <f>data_fy13_base!O197</f>
        <v>486.65</v>
      </c>
      <c r="O204">
        <f>data_fy13_base!P197</f>
        <v>46.52</v>
      </c>
      <c r="P204">
        <f>data_fy13_base!Q197</f>
        <v>62.93</v>
      </c>
      <c r="Q204">
        <f>data_fy13_base!W197</f>
        <v>34.51</v>
      </c>
      <c r="R204">
        <f>data_fy13_base!Y197</f>
        <v>3.96</v>
      </c>
      <c r="S204">
        <f>data_fy13_base!S197</f>
        <v>256805</v>
      </c>
      <c r="T204">
        <f>data_fy13_base!T197</f>
        <v>24549</v>
      </c>
      <c r="U204">
        <f>data_fy13_base!U197</f>
        <v>33208</v>
      </c>
      <c r="V204">
        <f>data_fy13_base!V197</f>
        <v>20505</v>
      </c>
      <c r="W204">
        <f>data_fy13_base!X197</f>
        <v>2353</v>
      </c>
      <c r="Y204">
        <f>data_fy13_base!E197</f>
        <v>528.1</v>
      </c>
      <c r="Z204">
        <f t="shared" si="90"/>
        <v>267926.25</v>
      </c>
      <c r="AA204">
        <f t="shared" si="91"/>
        <v>0</v>
      </c>
      <c r="AB204">
        <f t="shared" si="92"/>
        <v>267926.25</v>
      </c>
      <c r="AC204">
        <f t="shared" si="93"/>
        <v>25802.97</v>
      </c>
      <c r="AD204">
        <f t="shared" si="94"/>
        <v>0</v>
      </c>
      <c r="AE204">
        <f t="shared" si="95"/>
        <v>25802.97</v>
      </c>
      <c r="AF204">
        <f t="shared" si="96"/>
        <v>34579.99</v>
      </c>
      <c r="AG204">
        <f t="shared" si="97"/>
        <v>0</v>
      </c>
      <c r="AH204">
        <f t="shared" si="98"/>
        <v>34579.99</v>
      </c>
      <c r="AI204">
        <f>data_fy13_base!Z197</f>
        <v>580.36</v>
      </c>
      <c r="AJ204">
        <f t="shared" si="99"/>
        <v>20655.009999999998</v>
      </c>
      <c r="AK204">
        <f t="shared" si="100"/>
        <v>0</v>
      </c>
      <c r="AL204">
        <f t="shared" si="101"/>
        <v>20655.009999999998</v>
      </c>
      <c r="AM204">
        <f t="shared" si="102"/>
        <v>2373.67</v>
      </c>
      <c r="AN204">
        <f t="shared" si="103"/>
        <v>0</v>
      </c>
      <c r="AO204">
        <f t="shared" si="104"/>
        <v>2373.67</v>
      </c>
      <c r="AQ204">
        <f t="shared" si="105"/>
        <v>282987.64</v>
      </c>
      <c r="AR204">
        <f t="shared" si="106"/>
        <v>0</v>
      </c>
      <c r="AS204">
        <f t="shared" si="107"/>
        <v>282987.64</v>
      </c>
      <c r="AT204">
        <f t="shared" si="119"/>
        <v>27450.63</v>
      </c>
      <c r="AU204">
        <f t="shared" si="108"/>
        <v>0</v>
      </c>
      <c r="AV204">
        <f t="shared" si="109"/>
        <v>27450.63</v>
      </c>
      <c r="AW204">
        <f t="shared" si="110"/>
        <v>36456.36</v>
      </c>
      <c r="AX204">
        <f t="shared" si="111"/>
        <v>0</v>
      </c>
      <c r="AY204">
        <f t="shared" si="112"/>
        <v>36456.36</v>
      </c>
      <c r="AZ204">
        <f>data_fy13_base!AA197</f>
        <v>587.89</v>
      </c>
      <c r="BA204">
        <f t="shared" si="113"/>
        <v>21587.32</v>
      </c>
      <c r="BB204">
        <f t="shared" si="114"/>
        <v>0</v>
      </c>
      <c r="BC204">
        <f t="shared" si="115"/>
        <v>21587.32</v>
      </c>
      <c r="BD204">
        <f t="shared" si="116"/>
        <v>2480.9</v>
      </c>
      <c r="BE204">
        <f t="shared" si="117"/>
        <v>0</v>
      </c>
      <c r="BF204">
        <f t="shared" si="118"/>
        <v>2480.9</v>
      </c>
    </row>
    <row r="205" spans="1:58" x14ac:dyDescent="0.2">
      <c r="A205">
        <f>data_fy13_base!A198</f>
        <v>4446</v>
      </c>
      <c r="B205" t="str">
        <f>data_fy13_base!B198</f>
        <v>Monticello</v>
      </c>
      <c r="C205">
        <f>data_fy13_base!C198</f>
        <v>4446</v>
      </c>
      <c r="D205">
        <f>data_fy13_base!D198</f>
        <v>10</v>
      </c>
      <c r="E205">
        <f>data_fy13_base!F198</f>
        <v>1009.64</v>
      </c>
      <c r="F205">
        <f>data_fy13_base!G198</f>
        <v>1020.47</v>
      </c>
      <c r="G205">
        <f>data_fy13_base!H198</f>
        <v>1028.3800000000001</v>
      </c>
      <c r="H205">
        <f>data_fy13_base!I198</f>
        <v>517.16999999999996</v>
      </c>
      <c r="I205">
        <f>data_fy13_base!J198</f>
        <v>58.57</v>
      </c>
      <c r="J205">
        <f>data_fy13_base!K198</f>
        <v>63.8</v>
      </c>
      <c r="K205">
        <f>data_fy13_base!L198</f>
        <v>27.07</v>
      </c>
      <c r="L205">
        <f>data_fy13_base!M198</f>
        <v>3.16</v>
      </c>
      <c r="M205">
        <f>data_fy13_base!N198</f>
        <v>1001.9</v>
      </c>
      <c r="N205">
        <f>data_fy13_base!O198</f>
        <v>523.32000000000005</v>
      </c>
      <c r="O205">
        <f>data_fy13_base!P198</f>
        <v>50.08</v>
      </c>
      <c r="P205">
        <f>data_fy13_base!Q198</f>
        <v>54.13</v>
      </c>
      <c r="Q205">
        <f>data_fy13_base!W198</f>
        <v>24.33</v>
      </c>
      <c r="R205">
        <f>data_fy13_base!Y198</f>
        <v>2.83</v>
      </c>
      <c r="S205">
        <f>data_fy13_base!S198</f>
        <v>524314</v>
      </c>
      <c r="T205">
        <f>data_fy13_base!T198</f>
        <v>50175</v>
      </c>
      <c r="U205">
        <f>data_fy13_base!U198</f>
        <v>54233</v>
      </c>
      <c r="V205">
        <f>data_fy13_base!V198</f>
        <v>28001</v>
      </c>
      <c r="W205">
        <f>data_fy13_base!X198</f>
        <v>3257</v>
      </c>
      <c r="Y205">
        <f>data_fy13_base!E198</f>
        <v>1015.5</v>
      </c>
      <c r="Z205">
        <f t="shared" si="90"/>
        <v>552442.16</v>
      </c>
      <c r="AA205">
        <f t="shared" si="91"/>
        <v>0</v>
      </c>
      <c r="AB205">
        <f t="shared" si="92"/>
        <v>552442.16</v>
      </c>
      <c r="AC205">
        <f t="shared" si="93"/>
        <v>53232.51</v>
      </c>
      <c r="AD205">
        <f t="shared" si="94"/>
        <v>0</v>
      </c>
      <c r="AE205">
        <f t="shared" si="95"/>
        <v>53232.51</v>
      </c>
      <c r="AF205">
        <f t="shared" si="96"/>
        <v>57558.54</v>
      </c>
      <c r="AG205">
        <f t="shared" si="97"/>
        <v>0</v>
      </c>
      <c r="AH205">
        <f t="shared" si="98"/>
        <v>57558.54</v>
      </c>
      <c r="AI205">
        <f>data_fy13_base!Z198</f>
        <v>1171.0999999999999</v>
      </c>
      <c r="AJ205">
        <f t="shared" si="99"/>
        <v>29757.65</v>
      </c>
      <c r="AK205">
        <f t="shared" si="100"/>
        <v>0</v>
      </c>
      <c r="AL205">
        <f t="shared" si="101"/>
        <v>29757.65</v>
      </c>
      <c r="AM205">
        <f t="shared" si="102"/>
        <v>3466.46</v>
      </c>
      <c r="AN205">
        <f t="shared" si="103"/>
        <v>0</v>
      </c>
      <c r="AO205">
        <f t="shared" si="104"/>
        <v>3466.46</v>
      </c>
      <c r="AQ205">
        <f t="shared" si="105"/>
        <v>570971.61</v>
      </c>
      <c r="AR205">
        <f t="shared" si="106"/>
        <v>0</v>
      </c>
      <c r="AS205">
        <f t="shared" si="107"/>
        <v>570971.61</v>
      </c>
      <c r="AT205">
        <f t="shared" si="119"/>
        <v>55388.85</v>
      </c>
      <c r="AU205">
        <f t="shared" si="108"/>
        <v>0</v>
      </c>
      <c r="AV205">
        <f t="shared" si="109"/>
        <v>55388.85</v>
      </c>
      <c r="AW205">
        <f t="shared" si="110"/>
        <v>59901.94</v>
      </c>
      <c r="AX205">
        <f t="shared" si="111"/>
        <v>0</v>
      </c>
      <c r="AY205">
        <f t="shared" si="112"/>
        <v>59901.94</v>
      </c>
      <c r="AZ205">
        <f>data_fy13_base!AA198</f>
        <v>1166.8</v>
      </c>
      <c r="BA205">
        <f t="shared" si="113"/>
        <v>30966.87</v>
      </c>
      <c r="BB205">
        <f t="shared" si="114"/>
        <v>0</v>
      </c>
      <c r="BC205">
        <f t="shared" si="115"/>
        <v>30966.87</v>
      </c>
      <c r="BD205">
        <f t="shared" si="116"/>
        <v>3605.41</v>
      </c>
      <c r="BE205">
        <f t="shared" si="117"/>
        <v>0</v>
      </c>
      <c r="BF205">
        <f t="shared" si="118"/>
        <v>3605.41</v>
      </c>
    </row>
    <row r="206" spans="1:58" x14ac:dyDescent="0.2">
      <c r="A206">
        <f>data_fy13_base!A199</f>
        <v>4491</v>
      </c>
      <c r="B206" t="str">
        <f>data_fy13_base!B199</f>
        <v>Moravia</v>
      </c>
      <c r="C206">
        <f>data_fy13_base!C199</f>
        <v>4491</v>
      </c>
      <c r="D206">
        <f>data_fy13_base!D199</f>
        <v>15</v>
      </c>
      <c r="E206">
        <f>data_fy13_base!F199</f>
        <v>387.05</v>
      </c>
      <c r="F206">
        <f>data_fy13_base!G199</f>
        <v>394.47</v>
      </c>
      <c r="G206">
        <f>data_fy13_base!H199</f>
        <v>398.14</v>
      </c>
      <c r="H206">
        <f>data_fy13_base!I199</f>
        <v>517.16999999999996</v>
      </c>
      <c r="I206">
        <f>data_fy13_base!J199</f>
        <v>58.57</v>
      </c>
      <c r="J206">
        <f>data_fy13_base!K199</f>
        <v>63.8</v>
      </c>
      <c r="K206">
        <f>data_fy13_base!L199</f>
        <v>27.07</v>
      </c>
      <c r="L206">
        <f>data_fy13_base!M199</f>
        <v>3.16</v>
      </c>
      <c r="M206">
        <f>data_fy13_base!N199</f>
        <v>350.8</v>
      </c>
      <c r="N206">
        <f>data_fy13_base!O199</f>
        <v>607.11</v>
      </c>
      <c r="O206">
        <f>data_fy13_base!P199</f>
        <v>68</v>
      </c>
      <c r="P206">
        <f>data_fy13_base!Q199</f>
        <v>75.83</v>
      </c>
      <c r="Q206">
        <f>data_fy13_base!W199</f>
        <v>26.11</v>
      </c>
      <c r="R206">
        <f>data_fy13_base!Y199</f>
        <v>2.81</v>
      </c>
      <c r="S206">
        <f>data_fy13_base!S199</f>
        <v>212974</v>
      </c>
      <c r="T206">
        <f>data_fy13_base!T199</f>
        <v>23854</v>
      </c>
      <c r="U206">
        <f>data_fy13_base!U199</f>
        <v>26601</v>
      </c>
      <c r="V206">
        <f>data_fy13_base!V199</f>
        <v>10176</v>
      </c>
      <c r="W206">
        <f>data_fy13_base!X199</f>
        <v>1095</v>
      </c>
      <c r="Y206">
        <f>data_fy13_base!E199</f>
        <v>340.5</v>
      </c>
      <c r="Z206">
        <f t="shared" si="90"/>
        <v>213765.9</v>
      </c>
      <c r="AA206">
        <f t="shared" si="91"/>
        <v>0</v>
      </c>
      <c r="AB206">
        <f t="shared" si="92"/>
        <v>213765.9</v>
      </c>
      <c r="AC206">
        <f t="shared" si="93"/>
        <v>23950.77</v>
      </c>
      <c r="AD206">
        <f t="shared" si="94"/>
        <v>0</v>
      </c>
      <c r="AE206">
        <f t="shared" si="95"/>
        <v>23950.77</v>
      </c>
      <c r="AF206">
        <f t="shared" si="96"/>
        <v>26688.39</v>
      </c>
      <c r="AG206">
        <f t="shared" si="97"/>
        <v>0</v>
      </c>
      <c r="AH206">
        <f t="shared" si="98"/>
        <v>26688.39</v>
      </c>
      <c r="AI206">
        <f>data_fy13_base!Z199</f>
        <v>376.77</v>
      </c>
      <c r="AJ206">
        <f t="shared" si="99"/>
        <v>10244.379999999999</v>
      </c>
      <c r="AK206">
        <f t="shared" si="100"/>
        <v>0</v>
      </c>
      <c r="AL206">
        <f t="shared" si="101"/>
        <v>10244.379999999999</v>
      </c>
      <c r="AM206">
        <f t="shared" si="102"/>
        <v>1107.7</v>
      </c>
      <c r="AN206">
        <f t="shared" si="103"/>
        <v>0</v>
      </c>
      <c r="AO206">
        <f t="shared" si="104"/>
        <v>1107.7</v>
      </c>
      <c r="AQ206">
        <f t="shared" si="105"/>
        <v>251315.44</v>
      </c>
      <c r="AR206">
        <f t="shared" si="106"/>
        <v>0</v>
      </c>
      <c r="AS206">
        <f t="shared" si="107"/>
        <v>251315.44</v>
      </c>
      <c r="AT206">
        <f t="shared" si="119"/>
        <v>28169.5</v>
      </c>
      <c r="AU206">
        <f t="shared" si="108"/>
        <v>0</v>
      </c>
      <c r="AV206">
        <f t="shared" si="109"/>
        <v>28169.5</v>
      </c>
      <c r="AW206">
        <f t="shared" si="110"/>
        <v>31362.66</v>
      </c>
      <c r="AX206">
        <f t="shared" si="111"/>
        <v>0</v>
      </c>
      <c r="AY206">
        <f t="shared" si="112"/>
        <v>31362.66</v>
      </c>
      <c r="AZ206">
        <f>data_fy13_base!AA199</f>
        <v>423.67</v>
      </c>
      <c r="BA206">
        <f t="shared" si="113"/>
        <v>11998.33</v>
      </c>
      <c r="BB206">
        <f t="shared" si="114"/>
        <v>0</v>
      </c>
      <c r="BC206">
        <f t="shared" si="115"/>
        <v>11998.33</v>
      </c>
      <c r="BD206">
        <f t="shared" si="116"/>
        <v>1300.67</v>
      </c>
      <c r="BE206">
        <f t="shared" si="117"/>
        <v>0</v>
      </c>
      <c r="BF206">
        <f t="shared" si="118"/>
        <v>1300.67</v>
      </c>
    </row>
    <row r="207" spans="1:58" x14ac:dyDescent="0.2">
      <c r="A207">
        <f>data_fy13_base!A200</f>
        <v>4505</v>
      </c>
      <c r="B207" t="str">
        <f>data_fy13_base!B200</f>
        <v>Mormon Trail</v>
      </c>
      <c r="C207">
        <f>data_fy13_base!C200</f>
        <v>4505</v>
      </c>
      <c r="D207">
        <f>data_fy13_base!D200</f>
        <v>13</v>
      </c>
      <c r="E207">
        <f>data_fy13_base!F200</f>
        <v>225.31</v>
      </c>
      <c r="F207">
        <f>data_fy13_base!G200</f>
        <v>225.94</v>
      </c>
      <c r="G207">
        <f>data_fy13_base!H200</f>
        <v>228.03</v>
      </c>
      <c r="H207">
        <f>data_fy13_base!I200</f>
        <v>517.16999999999996</v>
      </c>
      <c r="I207">
        <f>data_fy13_base!J200</f>
        <v>58.57</v>
      </c>
      <c r="J207">
        <f>data_fy13_base!K200</f>
        <v>63.8</v>
      </c>
      <c r="K207">
        <f>data_fy13_base!L200</f>
        <v>27.07</v>
      </c>
      <c r="L207">
        <f>data_fy13_base!M200</f>
        <v>3.16</v>
      </c>
      <c r="M207">
        <f>data_fy13_base!N200</f>
        <v>248.9</v>
      </c>
      <c r="N207">
        <f>data_fy13_base!O200</f>
        <v>533.5</v>
      </c>
      <c r="O207">
        <f>data_fy13_base!P200</f>
        <v>47.42</v>
      </c>
      <c r="P207">
        <f>data_fy13_base!Q200</f>
        <v>61.79</v>
      </c>
      <c r="Q207">
        <f>data_fy13_base!W200</f>
        <v>27.1</v>
      </c>
      <c r="R207">
        <f>data_fy13_base!Y200</f>
        <v>2.86</v>
      </c>
      <c r="S207">
        <f>data_fy13_base!S200</f>
        <v>132788</v>
      </c>
      <c r="T207">
        <f>data_fy13_base!T200</f>
        <v>11803</v>
      </c>
      <c r="U207">
        <f>data_fy13_base!U200</f>
        <v>15380</v>
      </c>
      <c r="V207">
        <f>data_fy13_base!V200</f>
        <v>7718</v>
      </c>
      <c r="W207">
        <f>data_fy13_base!X200</f>
        <v>815</v>
      </c>
      <c r="Y207">
        <f>data_fy13_base!E200</f>
        <v>239.4</v>
      </c>
      <c r="Z207">
        <f t="shared" si="90"/>
        <v>132673.09</v>
      </c>
      <c r="AA207">
        <f t="shared" si="91"/>
        <v>114.91000000000349</v>
      </c>
      <c r="AB207">
        <f t="shared" si="92"/>
        <v>132788</v>
      </c>
      <c r="AC207">
        <f t="shared" si="93"/>
        <v>11912.54</v>
      </c>
      <c r="AD207">
        <f t="shared" si="94"/>
        <v>0</v>
      </c>
      <c r="AE207">
        <f t="shared" si="95"/>
        <v>11912.54</v>
      </c>
      <c r="AF207">
        <f t="shared" si="96"/>
        <v>15403</v>
      </c>
      <c r="AG207">
        <f t="shared" si="97"/>
        <v>0</v>
      </c>
      <c r="AH207">
        <f t="shared" si="98"/>
        <v>15403</v>
      </c>
      <c r="AI207">
        <f>data_fy13_base!Z200</f>
        <v>271.79000000000002</v>
      </c>
      <c r="AJ207">
        <f t="shared" si="99"/>
        <v>7659.04</v>
      </c>
      <c r="AK207">
        <f t="shared" si="100"/>
        <v>58.960000000000036</v>
      </c>
      <c r="AL207">
        <f t="shared" si="101"/>
        <v>7718</v>
      </c>
      <c r="AM207">
        <f t="shared" si="102"/>
        <v>812.65</v>
      </c>
      <c r="AN207">
        <f t="shared" si="103"/>
        <v>2.3500000000000227</v>
      </c>
      <c r="AO207">
        <f t="shared" si="104"/>
        <v>815</v>
      </c>
      <c r="AQ207">
        <f t="shared" si="105"/>
        <v>129710.97</v>
      </c>
      <c r="AR207">
        <f t="shared" si="106"/>
        <v>2962.1199999999953</v>
      </c>
      <c r="AS207">
        <f t="shared" si="107"/>
        <v>132673.09</v>
      </c>
      <c r="AT207">
        <f t="shared" si="119"/>
        <v>11761.18</v>
      </c>
      <c r="AU207">
        <f t="shared" si="108"/>
        <v>151.36000000000058</v>
      </c>
      <c r="AV207">
        <f t="shared" si="109"/>
        <v>11912.54</v>
      </c>
      <c r="AW207">
        <f t="shared" si="110"/>
        <v>15093.52</v>
      </c>
      <c r="AX207">
        <f t="shared" si="111"/>
        <v>309.47999999999956</v>
      </c>
      <c r="AY207">
        <f t="shared" si="112"/>
        <v>15403</v>
      </c>
      <c r="AZ207">
        <f>data_fy13_base!AA200</f>
        <v>258.02</v>
      </c>
      <c r="BA207">
        <f t="shared" si="113"/>
        <v>7562.57</v>
      </c>
      <c r="BB207">
        <f t="shared" si="114"/>
        <v>96.470000000000255</v>
      </c>
      <c r="BC207">
        <f t="shared" si="115"/>
        <v>7659.04</v>
      </c>
      <c r="BD207">
        <f t="shared" si="116"/>
        <v>805.02</v>
      </c>
      <c r="BE207">
        <f t="shared" si="117"/>
        <v>7.6299999999999955</v>
      </c>
      <c r="BF207">
        <f t="shared" si="118"/>
        <v>812.65</v>
      </c>
    </row>
    <row r="208" spans="1:58" x14ac:dyDescent="0.2">
      <c r="A208">
        <f>data_fy13_base!A201</f>
        <v>4509</v>
      </c>
      <c r="B208" t="str">
        <f>data_fy13_base!B201</f>
        <v>Morning Sun</v>
      </c>
      <c r="C208">
        <f>data_fy13_base!C201</f>
        <v>4509</v>
      </c>
      <c r="D208">
        <f>data_fy13_base!D201</f>
        <v>15</v>
      </c>
      <c r="E208">
        <f>data_fy13_base!F201</f>
        <v>203.6</v>
      </c>
      <c r="F208">
        <f>data_fy13_base!G201</f>
        <v>198.95</v>
      </c>
      <c r="G208">
        <f>data_fy13_base!H201</f>
        <v>193.9</v>
      </c>
      <c r="H208">
        <f>data_fy13_base!I201</f>
        <v>517.16999999999996</v>
      </c>
      <c r="I208">
        <f>data_fy13_base!J201</f>
        <v>58.57</v>
      </c>
      <c r="J208">
        <f>data_fy13_base!K201</f>
        <v>63.8</v>
      </c>
      <c r="K208">
        <f>data_fy13_base!L201</f>
        <v>27.07</v>
      </c>
      <c r="L208">
        <f>data_fy13_base!M201</f>
        <v>3.16</v>
      </c>
      <c r="M208">
        <f>data_fy13_base!N201</f>
        <v>214</v>
      </c>
      <c r="N208">
        <f>data_fy13_base!O201</f>
        <v>534.49</v>
      </c>
      <c r="O208">
        <f>data_fy13_base!P201</f>
        <v>58.23</v>
      </c>
      <c r="P208">
        <f>data_fy13_base!Q201</f>
        <v>79.290000000000006</v>
      </c>
      <c r="Q208">
        <f>data_fy13_base!W201</f>
        <v>26.11</v>
      </c>
      <c r="R208">
        <f>data_fy13_base!Y201</f>
        <v>2.81</v>
      </c>
      <c r="S208">
        <f>data_fy13_base!S201</f>
        <v>114381</v>
      </c>
      <c r="T208">
        <f>data_fy13_base!T201</f>
        <v>12461</v>
      </c>
      <c r="U208">
        <f>data_fy13_base!U201</f>
        <v>16968</v>
      </c>
      <c r="V208">
        <f>data_fy13_base!V201</f>
        <v>6365</v>
      </c>
      <c r="W208">
        <f>data_fy13_base!X201</f>
        <v>685</v>
      </c>
      <c r="Y208">
        <f>data_fy13_base!E201</f>
        <v>220.1</v>
      </c>
      <c r="Z208">
        <f t="shared" si="90"/>
        <v>122195.12</v>
      </c>
      <c r="AA208">
        <f t="shared" si="91"/>
        <v>0</v>
      </c>
      <c r="AB208">
        <f t="shared" si="92"/>
        <v>122195.12</v>
      </c>
      <c r="AC208">
        <f t="shared" si="93"/>
        <v>13331.46</v>
      </c>
      <c r="AD208">
        <f t="shared" si="94"/>
        <v>0</v>
      </c>
      <c r="AE208">
        <f t="shared" si="95"/>
        <v>13331.46</v>
      </c>
      <c r="AF208">
        <f t="shared" si="96"/>
        <v>18012.98</v>
      </c>
      <c r="AG208">
        <f t="shared" si="97"/>
        <v>0</v>
      </c>
      <c r="AH208">
        <f t="shared" si="98"/>
        <v>18012.98</v>
      </c>
      <c r="AI208">
        <f>data_fy13_base!Z201</f>
        <v>257.3</v>
      </c>
      <c r="AJ208">
        <f t="shared" si="99"/>
        <v>6995.99</v>
      </c>
      <c r="AK208">
        <f t="shared" si="100"/>
        <v>0</v>
      </c>
      <c r="AL208">
        <f t="shared" si="101"/>
        <v>6995.99</v>
      </c>
      <c r="AM208">
        <f t="shared" si="102"/>
        <v>756.46</v>
      </c>
      <c r="AN208">
        <f t="shared" si="103"/>
        <v>0</v>
      </c>
      <c r="AO208">
        <f t="shared" si="104"/>
        <v>756.46</v>
      </c>
      <c r="AQ208">
        <f t="shared" si="105"/>
        <v>117414.08</v>
      </c>
      <c r="AR208">
        <f t="shared" si="106"/>
        <v>4781.0399999999936</v>
      </c>
      <c r="AS208">
        <f t="shared" si="107"/>
        <v>122195.12</v>
      </c>
      <c r="AT208">
        <f t="shared" si="119"/>
        <v>12828.84</v>
      </c>
      <c r="AU208">
        <f t="shared" si="108"/>
        <v>502.61999999999898</v>
      </c>
      <c r="AV208">
        <f t="shared" si="109"/>
        <v>13331.46</v>
      </c>
      <c r="AW208">
        <f t="shared" si="110"/>
        <v>17202.16</v>
      </c>
      <c r="AX208">
        <f t="shared" si="111"/>
        <v>810.81999999999971</v>
      </c>
      <c r="AY208">
        <f t="shared" si="112"/>
        <v>18012.98</v>
      </c>
      <c r="AZ208">
        <f>data_fy13_base!AA201</f>
        <v>241.18</v>
      </c>
      <c r="BA208">
        <f t="shared" si="113"/>
        <v>6830.22</v>
      </c>
      <c r="BB208">
        <f t="shared" si="114"/>
        <v>165.76999999999953</v>
      </c>
      <c r="BC208">
        <f t="shared" si="115"/>
        <v>6995.99</v>
      </c>
      <c r="BD208">
        <f t="shared" si="116"/>
        <v>740.42</v>
      </c>
      <c r="BE208">
        <f t="shared" si="117"/>
        <v>16.040000000000077</v>
      </c>
      <c r="BF208">
        <f t="shared" si="118"/>
        <v>756.46</v>
      </c>
    </row>
    <row r="209" spans="1:58" x14ac:dyDescent="0.2">
      <c r="A209">
        <f>data_fy13_base!A202</f>
        <v>4518</v>
      </c>
      <c r="B209" t="str">
        <f>data_fy13_base!B202</f>
        <v>Moulton-Udell</v>
      </c>
      <c r="C209">
        <f>data_fy13_base!C202</f>
        <v>4518</v>
      </c>
      <c r="D209">
        <f>data_fy13_base!D202</f>
        <v>15</v>
      </c>
      <c r="E209">
        <f>data_fy13_base!F202</f>
        <v>191.04</v>
      </c>
      <c r="F209">
        <f>data_fy13_base!G202</f>
        <v>187.5</v>
      </c>
      <c r="G209">
        <f>data_fy13_base!H202</f>
        <v>183.98</v>
      </c>
      <c r="H209">
        <f>data_fy13_base!I202</f>
        <v>517.16999999999996</v>
      </c>
      <c r="I209">
        <f>data_fy13_base!J202</f>
        <v>58.57</v>
      </c>
      <c r="J209">
        <f>data_fy13_base!K202</f>
        <v>63.8</v>
      </c>
      <c r="K209">
        <f>data_fy13_base!L202</f>
        <v>27.07</v>
      </c>
      <c r="L209">
        <f>data_fy13_base!M202</f>
        <v>3.16</v>
      </c>
      <c r="M209">
        <f>data_fy13_base!N202</f>
        <v>206</v>
      </c>
      <c r="N209">
        <f>data_fy13_base!O202</f>
        <v>585.27</v>
      </c>
      <c r="O209">
        <f>data_fy13_base!P202</f>
        <v>59.55</v>
      </c>
      <c r="P209">
        <f>data_fy13_base!Q202</f>
        <v>67.150000000000006</v>
      </c>
      <c r="Q209">
        <f>data_fy13_base!W202</f>
        <v>26.11</v>
      </c>
      <c r="R209">
        <f>data_fy13_base!Y202</f>
        <v>2.81</v>
      </c>
      <c r="S209">
        <f>data_fy13_base!S202</f>
        <v>120566</v>
      </c>
      <c r="T209">
        <f>data_fy13_base!T202</f>
        <v>12267</v>
      </c>
      <c r="U209">
        <f>data_fy13_base!U202</f>
        <v>13833</v>
      </c>
      <c r="V209">
        <f>data_fy13_base!V202</f>
        <v>5916</v>
      </c>
      <c r="W209">
        <f>data_fy13_base!X202</f>
        <v>637</v>
      </c>
      <c r="Y209">
        <f>data_fy13_base!E202</f>
        <v>224</v>
      </c>
      <c r="Z209">
        <f t="shared" si="90"/>
        <v>135735.04000000001</v>
      </c>
      <c r="AA209">
        <f t="shared" si="91"/>
        <v>0</v>
      </c>
      <c r="AB209">
        <f t="shared" si="92"/>
        <v>135735.04000000001</v>
      </c>
      <c r="AC209">
        <f t="shared" si="93"/>
        <v>13863.36</v>
      </c>
      <c r="AD209">
        <f t="shared" si="94"/>
        <v>0</v>
      </c>
      <c r="AE209">
        <f t="shared" si="95"/>
        <v>13863.36</v>
      </c>
      <c r="AF209">
        <f t="shared" si="96"/>
        <v>15612.8</v>
      </c>
      <c r="AG209">
        <f t="shared" si="97"/>
        <v>0</v>
      </c>
      <c r="AH209">
        <f t="shared" si="98"/>
        <v>15612.8</v>
      </c>
      <c r="AI209">
        <f>data_fy13_base!Z202</f>
        <v>243.28</v>
      </c>
      <c r="AJ209">
        <f t="shared" si="99"/>
        <v>6614.78</v>
      </c>
      <c r="AK209">
        <f t="shared" si="100"/>
        <v>0</v>
      </c>
      <c r="AL209">
        <f t="shared" si="101"/>
        <v>6614.78</v>
      </c>
      <c r="AM209">
        <f t="shared" si="102"/>
        <v>715.24</v>
      </c>
      <c r="AN209">
        <f t="shared" si="103"/>
        <v>0</v>
      </c>
      <c r="AO209">
        <f t="shared" si="104"/>
        <v>715.24</v>
      </c>
      <c r="AQ209">
        <f t="shared" si="105"/>
        <v>119871.87</v>
      </c>
      <c r="AR209">
        <f t="shared" si="106"/>
        <v>15863.170000000013</v>
      </c>
      <c r="AS209">
        <f t="shared" si="107"/>
        <v>135735.04000000001</v>
      </c>
      <c r="AT209">
        <f t="shared" si="119"/>
        <v>12289.6</v>
      </c>
      <c r="AU209">
        <f t="shared" si="108"/>
        <v>1573.7600000000002</v>
      </c>
      <c r="AV209">
        <f t="shared" si="109"/>
        <v>13863.36</v>
      </c>
      <c r="AW209">
        <f t="shared" si="110"/>
        <v>13821.74</v>
      </c>
      <c r="AX209">
        <f t="shared" si="111"/>
        <v>1791.0599999999995</v>
      </c>
      <c r="AY209">
        <f t="shared" si="112"/>
        <v>15612.8</v>
      </c>
      <c r="AZ209">
        <f>data_fy13_base!AA202</f>
        <v>210.51</v>
      </c>
      <c r="BA209">
        <f t="shared" si="113"/>
        <v>5961.64</v>
      </c>
      <c r="BB209">
        <f t="shared" si="114"/>
        <v>653.13999999999942</v>
      </c>
      <c r="BC209">
        <f t="shared" si="115"/>
        <v>6614.78</v>
      </c>
      <c r="BD209">
        <f t="shared" si="116"/>
        <v>646.27</v>
      </c>
      <c r="BE209">
        <f t="shared" si="117"/>
        <v>68.970000000000027</v>
      </c>
      <c r="BF209">
        <f t="shared" si="118"/>
        <v>715.24</v>
      </c>
    </row>
    <row r="210" spans="1:58" x14ac:dyDescent="0.2">
      <c r="A210">
        <f>data_fy13_base!A203</f>
        <v>4527</v>
      </c>
      <c r="B210" t="str">
        <f>data_fy13_base!B203</f>
        <v>Mount Ayr</v>
      </c>
      <c r="C210">
        <f>data_fy13_base!C203</f>
        <v>4527</v>
      </c>
      <c r="D210">
        <f>data_fy13_base!D203</f>
        <v>13</v>
      </c>
      <c r="E210">
        <f>data_fy13_base!F203</f>
        <v>617.75</v>
      </c>
      <c r="F210">
        <f>data_fy13_base!G203</f>
        <v>626.05999999999995</v>
      </c>
      <c r="G210">
        <f>data_fy13_base!H203</f>
        <v>629.72</v>
      </c>
      <c r="H210">
        <f>data_fy13_base!I203</f>
        <v>517.16999999999996</v>
      </c>
      <c r="I210">
        <f>data_fy13_base!J203</f>
        <v>58.57</v>
      </c>
      <c r="J210">
        <f>data_fy13_base!K203</f>
        <v>63.8</v>
      </c>
      <c r="K210">
        <f>data_fy13_base!L203</f>
        <v>27.07</v>
      </c>
      <c r="L210">
        <f>data_fy13_base!M203</f>
        <v>3.16</v>
      </c>
      <c r="M210">
        <f>data_fy13_base!N203</f>
        <v>608</v>
      </c>
      <c r="N210">
        <f>data_fy13_base!O203</f>
        <v>596.4</v>
      </c>
      <c r="O210">
        <f>data_fy13_base!P203</f>
        <v>74.86</v>
      </c>
      <c r="P210">
        <f>data_fy13_base!Q203</f>
        <v>68.510000000000005</v>
      </c>
      <c r="Q210">
        <f>data_fy13_base!W203</f>
        <v>27.1</v>
      </c>
      <c r="R210">
        <f>data_fy13_base!Y203</f>
        <v>2.86</v>
      </c>
      <c r="S210">
        <f>data_fy13_base!S203</f>
        <v>362611</v>
      </c>
      <c r="T210">
        <f>data_fy13_base!T203</f>
        <v>45515</v>
      </c>
      <c r="U210">
        <f>data_fy13_base!U203</f>
        <v>41654</v>
      </c>
      <c r="V210">
        <f>data_fy13_base!V203</f>
        <v>19872</v>
      </c>
      <c r="W210">
        <f>data_fy13_base!X203</f>
        <v>2097</v>
      </c>
      <c r="Y210">
        <f>data_fy13_base!E203</f>
        <v>617</v>
      </c>
      <c r="Z210">
        <f t="shared" si="90"/>
        <v>380744.53</v>
      </c>
      <c r="AA210">
        <f t="shared" si="91"/>
        <v>0</v>
      </c>
      <c r="AB210">
        <f t="shared" si="92"/>
        <v>380744.53</v>
      </c>
      <c r="AC210">
        <f t="shared" si="93"/>
        <v>47632.4</v>
      </c>
      <c r="AD210">
        <f t="shared" si="94"/>
        <v>0</v>
      </c>
      <c r="AE210">
        <f t="shared" si="95"/>
        <v>47632.4</v>
      </c>
      <c r="AF210">
        <f t="shared" si="96"/>
        <v>43844.02</v>
      </c>
      <c r="AG210">
        <f t="shared" si="97"/>
        <v>0</v>
      </c>
      <c r="AH210">
        <f t="shared" si="98"/>
        <v>43844.02</v>
      </c>
      <c r="AI210">
        <f>data_fy13_base!Z203</f>
        <v>732.39</v>
      </c>
      <c r="AJ210">
        <f t="shared" si="99"/>
        <v>20638.75</v>
      </c>
      <c r="AK210">
        <f t="shared" si="100"/>
        <v>0</v>
      </c>
      <c r="AL210">
        <f t="shared" si="101"/>
        <v>20638.75</v>
      </c>
      <c r="AM210">
        <f t="shared" si="102"/>
        <v>2189.85</v>
      </c>
      <c r="AN210">
        <f t="shared" si="103"/>
        <v>0</v>
      </c>
      <c r="AO210">
        <f t="shared" si="104"/>
        <v>2189.85</v>
      </c>
      <c r="AQ210">
        <f t="shared" si="105"/>
        <v>394495.15</v>
      </c>
      <c r="AR210">
        <f t="shared" si="106"/>
        <v>0</v>
      </c>
      <c r="AS210">
        <f t="shared" si="107"/>
        <v>394495.15</v>
      </c>
      <c r="AT210">
        <f t="shared" si="119"/>
        <v>49197.61</v>
      </c>
      <c r="AU210">
        <f t="shared" si="108"/>
        <v>0</v>
      </c>
      <c r="AV210">
        <f t="shared" si="109"/>
        <v>49197.61</v>
      </c>
      <c r="AW210">
        <f t="shared" si="110"/>
        <v>45534.35</v>
      </c>
      <c r="AX210">
        <f t="shared" si="111"/>
        <v>0</v>
      </c>
      <c r="AY210">
        <f t="shared" si="112"/>
        <v>45534.35</v>
      </c>
      <c r="AZ210">
        <f>data_fy13_base!AA203</f>
        <v>734.3</v>
      </c>
      <c r="BA210">
        <f t="shared" si="113"/>
        <v>21522.33</v>
      </c>
      <c r="BB210">
        <f t="shared" si="114"/>
        <v>0</v>
      </c>
      <c r="BC210">
        <f t="shared" si="115"/>
        <v>21522.33</v>
      </c>
      <c r="BD210">
        <f t="shared" si="116"/>
        <v>2291.02</v>
      </c>
      <c r="BE210">
        <f t="shared" si="117"/>
        <v>0</v>
      </c>
      <c r="BF210">
        <f t="shared" si="118"/>
        <v>2291.02</v>
      </c>
    </row>
    <row r="211" spans="1:58" x14ac:dyDescent="0.2">
      <c r="A211">
        <f>data_fy13_base!A204</f>
        <v>4536</v>
      </c>
      <c r="B211" t="str">
        <f>data_fy13_base!B204</f>
        <v>Mount Pleasant</v>
      </c>
      <c r="C211">
        <f>data_fy13_base!C204</f>
        <v>4536</v>
      </c>
      <c r="D211">
        <f>data_fy13_base!D204</f>
        <v>15</v>
      </c>
      <c r="E211">
        <f>data_fy13_base!F204</f>
        <v>2014.79</v>
      </c>
      <c r="F211">
        <f>data_fy13_base!G204</f>
        <v>2006.22</v>
      </c>
      <c r="G211">
        <f>data_fy13_base!H204</f>
        <v>1969.87</v>
      </c>
      <c r="H211">
        <f>data_fy13_base!I204</f>
        <v>517.16999999999996</v>
      </c>
      <c r="I211">
        <f>data_fy13_base!J204</f>
        <v>58.57</v>
      </c>
      <c r="J211">
        <f>data_fy13_base!K204</f>
        <v>63.8</v>
      </c>
      <c r="K211">
        <f>data_fy13_base!L204</f>
        <v>27.07</v>
      </c>
      <c r="L211">
        <f>data_fy13_base!M204</f>
        <v>3.16</v>
      </c>
      <c r="M211">
        <f>data_fy13_base!N204</f>
        <v>2044.3</v>
      </c>
      <c r="N211">
        <f>data_fy13_base!O204</f>
        <v>507.6</v>
      </c>
      <c r="O211">
        <f>data_fy13_base!P204</f>
        <v>60.98</v>
      </c>
      <c r="P211">
        <f>data_fy13_base!Q204</f>
        <v>68.25</v>
      </c>
      <c r="Q211">
        <f>data_fy13_base!W204</f>
        <v>26.11</v>
      </c>
      <c r="R211">
        <f>data_fy13_base!Y204</f>
        <v>2.81</v>
      </c>
      <c r="S211">
        <f>data_fy13_base!S204</f>
        <v>1037687</v>
      </c>
      <c r="T211">
        <f>data_fy13_base!T204</f>
        <v>124661</v>
      </c>
      <c r="U211">
        <f>data_fy13_base!U204</f>
        <v>139523</v>
      </c>
      <c r="V211">
        <f>data_fy13_base!V204</f>
        <v>60315</v>
      </c>
      <c r="W211">
        <f>data_fy13_base!X204</f>
        <v>6491</v>
      </c>
      <c r="Y211">
        <f>data_fy13_base!E204</f>
        <v>2028.7</v>
      </c>
      <c r="Z211">
        <f t="shared" si="90"/>
        <v>1071741.92</v>
      </c>
      <c r="AA211">
        <f t="shared" si="91"/>
        <v>0</v>
      </c>
      <c r="AB211">
        <f t="shared" si="92"/>
        <v>1071741.92</v>
      </c>
      <c r="AC211">
        <f t="shared" si="93"/>
        <v>128457.28</v>
      </c>
      <c r="AD211">
        <f t="shared" si="94"/>
        <v>0</v>
      </c>
      <c r="AE211">
        <f t="shared" si="95"/>
        <v>128457.28</v>
      </c>
      <c r="AF211">
        <f t="shared" si="96"/>
        <v>143631.96</v>
      </c>
      <c r="AG211">
        <f t="shared" si="97"/>
        <v>0</v>
      </c>
      <c r="AH211">
        <f t="shared" si="98"/>
        <v>143631.96</v>
      </c>
      <c r="AI211">
        <f>data_fy13_base!Z204</f>
        <v>2285.81</v>
      </c>
      <c r="AJ211">
        <f t="shared" si="99"/>
        <v>62151.17</v>
      </c>
      <c r="AK211">
        <f t="shared" si="100"/>
        <v>0</v>
      </c>
      <c r="AL211">
        <f t="shared" si="101"/>
        <v>62151.17</v>
      </c>
      <c r="AM211">
        <f t="shared" si="102"/>
        <v>6720.28</v>
      </c>
      <c r="AN211">
        <f t="shared" si="103"/>
        <v>0</v>
      </c>
      <c r="AO211">
        <f t="shared" si="104"/>
        <v>6720.28</v>
      </c>
      <c r="AQ211">
        <f t="shared" si="105"/>
        <v>1107731.54</v>
      </c>
      <c r="AR211">
        <f t="shared" si="106"/>
        <v>0</v>
      </c>
      <c r="AS211">
        <f t="shared" si="107"/>
        <v>1107731.54</v>
      </c>
      <c r="AT211">
        <f t="shared" si="119"/>
        <v>132492.59</v>
      </c>
      <c r="AU211">
        <f t="shared" si="108"/>
        <v>0</v>
      </c>
      <c r="AV211">
        <f t="shared" si="109"/>
        <v>132492.59</v>
      </c>
      <c r="AW211">
        <f t="shared" si="110"/>
        <v>147986.32999999999</v>
      </c>
      <c r="AX211">
        <f t="shared" si="111"/>
        <v>0</v>
      </c>
      <c r="AY211">
        <f t="shared" si="112"/>
        <v>147986.32999999999</v>
      </c>
      <c r="AZ211">
        <f>data_fy13_base!AA204</f>
        <v>2274.4699999999998</v>
      </c>
      <c r="BA211">
        <f t="shared" si="113"/>
        <v>64412.99</v>
      </c>
      <c r="BB211">
        <f t="shared" si="114"/>
        <v>0</v>
      </c>
      <c r="BC211">
        <f t="shared" si="115"/>
        <v>64412.99</v>
      </c>
      <c r="BD211">
        <f t="shared" si="116"/>
        <v>6982.62</v>
      </c>
      <c r="BE211">
        <f t="shared" si="117"/>
        <v>0</v>
      </c>
      <c r="BF211">
        <f t="shared" si="118"/>
        <v>6982.62</v>
      </c>
    </row>
    <row r="212" spans="1:58" x14ac:dyDescent="0.2">
      <c r="A212">
        <f>data_fy13_base!A205</f>
        <v>4554</v>
      </c>
      <c r="B212" t="str">
        <f>data_fy13_base!B205</f>
        <v>Mount Vernon</v>
      </c>
      <c r="C212">
        <f>data_fy13_base!C205</f>
        <v>4554</v>
      </c>
      <c r="D212">
        <f>data_fy13_base!D205</f>
        <v>10</v>
      </c>
      <c r="E212">
        <f>data_fy13_base!F205</f>
        <v>1084.3499999999999</v>
      </c>
      <c r="F212">
        <f>data_fy13_base!G205</f>
        <v>1099.31</v>
      </c>
      <c r="G212">
        <f>data_fy13_base!H205</f>
        <v>1122.6099999999999</v>
      </c>
      <c r="H212">
        <f>data_fy13_base!I205</f>
        <v>517.16999999999996</v>
      </c>
      <c r="I212">
        <f>data_fy13_base!J205</f>
        <v>58.57</v>
      </c>
      <c r="J212">
        <f>data_fy13_base!K205</f>
        <v>63.8</v>
      </c>
      <c r="K212">
        <f>data_fy13_base!L205</f>
        <v>27.07</v>
      </c>
      <c r="L212">
        <f>data_fy13_base!M205</f>
        <v>3.16</v>
      </c>
      <c r="M212">
        <f>data_fy13_base!N205</f>
        <v>1066</v>
      </c>
      <c r="N212">
        <f>data_fy13_base!O205</f>
        <v>523.04</v>
      </c>
      <c r="O212">
        <f>data_fy13_base!P205</f>
        <v>59.05</v>
      </c>
      <c r="P212">
        <f>data_fy13_base!Q205</f>
        <v>64.150000000000006</v>
      </c>
      <c r="Q212">
        <f>data_fy13_base!W205</f>
        <v>24.33</v>
      </c>
      <c r="R212">
        <f>data_fy13_base!Y205</f>
        <v>2.83</v>
      </c>
      <c r="S212">
        <f>data_fy13_base!S205</f>
        <v>557561</v>
      </c>
      <c r="T212">
        <f>data_fy13_base!T205</f>
        <v>62947</v>
      </c>
      <c r="U212">
        <f>data_fy13_base!U205</f>
        <v>68384</v>
      </c>
      <c r="V212">
        <f>data_fy13_base!V205</f>
        <v>28395</v>
      </c>
      <c r="W212">
        <f>data_fy13_base!X205</f>
        <v>3303</v>
      </c>
      <c r="Y212">
        <f>data_fy13_base!E205</f>
        <v>1064.0999999999999</v>
      </c>
      <c r="Z212">
        <f t="shared" si="90"/>
        <v>578583.09</v>
      </c>
      <c r="AA212">
        <f t="shared" si="91"/>
        <v>0</v>
      </c>
      <c r="AB212">
        <f t="shared" si="92"/>
        <v>578583.09</v>
      </c>
      <c r="AC212">
        <f t="shared" si="93"/>
        <v>65325.1</v>
      </c>
      <c r="AD212">
        <f t="shared" si="94"/>
        <v>0</v>
      </c>
      <c r="AE212">
        <f t="shared" si="95"/>
        <v>65325.1</v>
      </c>
      <c r="AF212">
        <f t="shared" si="96"/>
        <v>70975.47</v>
      </c>
      <c r="AG212">
        <f t="shared" si="97"/>
        <v>0</v>
      </c>
      <c r="AH212">
        <f t="shared" si="98"/>
        <v>70975.47</v>
      </c>
      <c r="AI212">
        <f>data_fy13_base!Z205</f>
        <v>1163.55</v>
      </c>
      <c r="AJ212">
        <f t="shared" si="99"/>
        <v>29565.81</v>
      </c>
      <c r="AK212">
        <f t="shared" si="100"/>
        <v>0</v>
      </c>
      <c r="AL212">
        <f t="shared" si="101"/>
        <v>29565.81</v>
      </c>
      <c r="AM212">
        <f t="shared" si="102"/>
        <v>3444.11</v>
      </c>
      <c r="AN212">
        <f t="shared" si="103"/>
        <v>0</v>
      </c>
      <c r="AO212">
        <f t="shared" si="104"/>
        <v>3444.11</v>
      </c>
      <c r="AQ212">
        <f t="shared" si="105"/>
        <v>612917.99</v>
      </c>
      <c r="AR212">
        <f t="shared" si="106"/>
        <v>0</v>
      </c>
      <c r="AS212">
        <f t="shared" si="107"/>
        <v>612917.99</v>
      </c>
      <c r="AT212">
        <f t="shared" si="119"/>
        <v>69214.06</v>
      </c>
      <c r="AU212">
        <f t="shared" si="108"/>
        <v>0</v>
      </c>
      <c r="AV212">
        <f t="shared" si="109"/>
        <v>69214.06</v>
      </c>
      <c r="AW212">
        <f t="shared" si="110"/>
        <v>75199.67</v>
      </c>
      <c r="AX212">
        <f t="shared" si="111"/>
        <v>0</v>
      </c>
      <c r="AY212">
        <f t="shared" si="112"/>
        <v>75199.67</v>
      </c>
      <c r="AZ212">
        <f>data_fy13_base!AA205</f>
        <v>1184.8</v>
      </c>
      <c r="BA212">
        <f t="shared" si="113"/>
        <v>31444.59</v>
      </c>
      <c r="BB212">
        <f t="shared" si="114"/>
        <v>0</v>
      </c>
      <c r="BC212">
        <f t="shared" si="115"/>
        <v>31444.59</v>
      </c>
      <c r="BD212">
        <f t="shared" si="116"/>
        <v>3661.03</v>
      </c>
      <c r="BE212">
        <f t="shared" si="117"/>
        <v>0</v>
      </c>
      <c r="BF212">
        <f t="shared" si="118"/>
        <v>3661.03</v>
      </c>
    </row>
    <row r="213" spans="1:58" x14ac:dyDescent="0.2">
      <c r="A213">
        <f>data_fy13_base!A206</f>
        <v>4572</v>
      </c>
      <c r="B213" t="str">
        <f>data_fy13_base!B206</f>
        <v>Murray</v>
      </c>
      <c r="C213">
        <f>data_fy13_base!C206</f>
        <v>4572</v>
      </c>
      <c r="D213">
        <f>data_fy13_base!D206</f>
        <v>13</v>
      </c>
      <c r="E213">
        <f>data_fy13_base!F206</f>
        <v>273</v>
      </c>
      <c r="F213">
        <f>data_fy13_base!G206</f>
        <v>270.95999999999998</v>
      </c>
      <c r="G213">
        <f>data_fy13_base!H206</f>
        <v>265.33</v>
      </c>
      <c r="H213">
        <f>data_fy13_base!I206</f>
        <v>517.16999999999996</v>
      </c>
      <c r="I213">
        <f>data_fy13_base!J206</f>
        <v>58.57</v>
      </c>
      <c r="J213">
        <f>data_fy13_base!K206</f>
        <v>63.8</v>
      </c>
      <c r="K213">
        <f>data_fy13_base!L206</f>
        <v>27.07</v>
      </c>
      <c r="L213">
        <f>data_fy13_base!M206</f>
        <v>3.16</v>
      </c>
      <c r="M213">
        <f>data_fy13_base!N206</f>
        <v>271.5</v>
      </c>
      <c r="N213">
        <f>data_fy13_base!O206</f>
        <v>622.49</v>
      </c>
      <c r="O213">
        <f>data_fy13_base!P206</f>
        <v>61.26</v>
      </c>
      <c r="P213">
        <f>data_fy13_base!Q206</f>
        <v>75.98</v>
      </c>
      <c r="Q213">
        <f>data_fy13_base!W206</f>
        <v>27.1</v>
      </c>
      <c r="R213">
        <f>data_fy13_base!Y206</f>
        <v>2.86</v>
      </c>
      <c r="S213">
        <f>data_fy13_base!S206</f>
        <v>169006</v>
      </c>
      <c r="T213">
        <f>data_fy13_base!T206</f>
        <v>16632</v>
      </c>
      <c r="U213">
        <f>data_fy13_base!U206</f>
        <v>20629</v>
      </c>
      <c r="V213">
        <f>data_fy13_base!V206</f>
        <v>8488</v>
      </c>
      <c r="W213">
        <f>data_fy13_base!X206</f>
        <v>896</v>
      </c>
      <c r="Y213">
        <f>data_fy13_base!E206</f>
        <v>281.5</v>
      </c>
      <c r="Z213">
        <f t="shared" si="90"/>
        <v>181055.17</v>
      </c>
      <c r="AA213">
        <f t="shared" si="91"/>
        <v>0</v>
      </c>
      <c r="AB213">
        <f t="shared" si="92"/>
        <v>181055.17</v>
      </c>
      <c r="AC213">
        <f t="shared" si="93"/>
        <v>17903.400000000001</v>
      </c>
      <c r="AD213">
        <f t="shared" si="94"/>
        <v>0</v>
      </c>
      <c r="AE213">
        <f t="shared" si="95"/>
        <v>17903.400000000001</v>
      </c>
      <c r="AF213">
        <f t="shared" si="96"/>
        <v>22106.2</v>
      </c>
      <c r="AG213">
        <f t="shared" si="97"/>
        <v>0</v>
      </c>
      <c r="AH213">
        <f t="shared" si="98"/>
        <v>22106.2</v>
      </c>
      <c r="AI213">
        <f>data_fy13_base!Z206</f>
        <v>314.23</v>
      </c>
      <c r="AJ213">
        <f t="shared" si="99"/>
        <v>8855</v>
      </c>
      <c r="AK213">
        <f t="shared" si="100"/>
        <v>0</v>
      </c>
      <c r="AL213">
        <f t="shared" si="101"/>
        <v>8855</v>
      </c>
      <c r="AM213">
        <f t="shared" si="102"/>
        <v>939.55</v>
      </c>
      <c r="AN213">
        <f t="shared" si="103"/>
        <v>0</v>
      </c>
      <c r="AO213">
        <f t="shared" si="104"/>
        <v>939.55</v>
      </c>
      <c r="AQ213">
        <f t="shared" si="105"/>
        <v>181460.37</v>
      </c>
      <c r="AR213">
        <f t="shared" si="106"/>
        <v>0</v>
      </c>
      <c r="AS213">
        <f t="shared" si="107"/>
        <v>181460.37</v>
      </c>
      <c r="AT213">
        <f t="shared" si="119"/>
        <v>18028.919999999998</v>
      </c>
      <c r="AU213">
        <f t="shared" si="108"/>
        <v>0</v>
      </c>
      <c r="AV213">
        <f t="shared" si="109"/>
        <v>18028.919999999998</v>
      </c>
      <c r="AW213">
        <f t="shared" si="110"/>
        <v>22162.14</v>
      </c>
      <c r="AX213">
        <f t="shared" si="111"/>
        <v>0</v>
      </c>
      <c r="AY213">
        <f t="shared" si="112"/>
        <v>22162.14</v>
      </c>
      <c r="AZ213">
        <f>data_fy13_base!AA206</f>
        <v>306.06</v>
      </c>
      <c r="BA213">
        <f t="shared" si="113"/>
        <v>8970.6200000000008</v>
      </c>
      <c r="BB213">
        <f t="shared" si="114"/>
        <v>0</v>
      </c>
      <c r="BC213">
        <f t="shared" si="115"/>
        <v>8970.6200000000008</v>
      </c>
      <c r="BD213">
        <f t="shared" si="116"/>
        <v>954.91</v>
      </c>
      <c r="BE213">
        <f t="shared" si="117"/>
        <v>0</v>
      </c>
      <c r="BF213">
        <f t="shared" si="118"/>
        <v>954.91</v>
      </c>
    </row>
    <row r="214" spans="1:58" x14ac:dyDescent="0.2">
      <c r="A214">
        <f>data_fy13_base!A207</f>
        <v>4581</v>
      </c>
      <c r="B214" t="str">
        <f>data_fy13_base!B207</f>
        <v>Muscatine</v>
      </c>
      <c r="C214">
        <f>data_fy13_base!C207</f>
        <v>4581</v>
      </c>
      <c r="D214">
        <f>data_fy13_base!D207</f>
        <v>9</v>
      </c>
      <c r="E214">
        <f>data_fy13_base!F207</f>
        <v>5297.79</v>
      </c>
      <c r="F214">
        <f>data_fy13_base!G207</f>
        <v>5298.95</v>
      </c>
      <c r="G214">
        <f>data_fy13_base!H207</f>
        <v>5237.12</v>
      </c>
      <c r="H214">
        <f>data_fy13_base!I207</f>
        <v>517.16999999999996</v>
      </c>
      <c r="I214">
        <f>data_fy13_base!J207</f>
        <v>58.57</v>
      </c>
      <c r="J214">
        <f>data_fy13_base!K207</f>
        <v>63.8</v>
      </c>
      <c r="K214">
        <f>data_fy13_base!L207</f>
        <v>27.07</v>
      </c>
      <c r="L214">
        <f>data_fy13_base!M207</f>
        <v>3.16</v>
      </c>
      <c r="M214">
        <f>data_fy13_base!N207</f>
        <v>5304.6</v>
      </c>
      <c r="N214">
        <f>data_fy13_base!O207</f>
        <v>504.77</v>
      </c>
      <c r="O214">
        <f>data_fy13_base!P207</f>
        <v>54.92</v>
      </c>
      <c r="P214">
        <f>data_fy13_base!Q207</f>
        <v>68.33</v>
      </c>
      <c r="Q214">
        <f>data_fy13_base!W207</f>
        <v>23.58</v>
      </c>
      <c r="R214">
        <f>data_fy13_base!Y207</f>
        <v>2.77</v>
      </c>
      <c r="S214">
        <f>data_fy13_base!S207</f>
        <v>2677603</v>
      </c>
      <c r="T214">
        <f>data_fy13_base!T207</f>
        <v>291329</v>
      </c>
      <c r="U214">
        <f>data_fy13_base!U207</f>
        <v>362463</v>
      </c>
      <c r="V214">
        <f>data_fy13_base!V207</f>
        <v>142217</v>
      </c>
      <c r="W214">
        <f>data_fy13_base!X207</f>
        <v>16707</v>
      </c>
      <c r="Y214">
        <f>data_fy13_base!E207</f>
        <v>5299.5</v>
      </c>
      <c r="Z214">
        <f t="shared" si="90"/>
        <v>2784675.27</v>
      </c>
      <c r="AA214">
        <f t="shared" si="91"/>
        <v>0</v>
      </c>
      <c r="AB214">
        <f t="shared" si="92"/>
        <v>2784675.27</v>
      </c>
      <c r="AC214">
        <f t="shared" si="93"/>
        <v>303449.37</v>
      </c>
      <c r="AD214">
        <f t="shared" si="94"/>
        <v>0</v>
      </c>
      <c r="AE214">
        <f t="shared" si="95"/>
        <v>303449.37</v>
      </c>
      <c r="AF214">
        <f t="shared" si="96"/>
        <v>375628.56</v>
      </c>
      <c r="AG214">
        <f t="shared" si="97"/>
        <v>0</v>
      </c>
      <c r="AH214">
        <f t="shared" si="98"/>
        <v>375628.56</v>
      </c>
      <c r="AI214">
        <f>data_fy13_base!Z207</f>
        <v>6027.34</v>
      </c>
      <c r="AJ214">
        <f t="shared" si="99"/>
        <v>148634.20000000001</v>
      </c>
      <c r="AK214">
        <f t="shared" si="100"/>
        <v>0</v>
      </c>
      <c r="AL214">
        <f t="shared" si="101"/>
        <v>148634.20000000001</v>
      </c>
      <c r="AM214">
        <f t="shared" si="102"/>
        <v>17479.29</v>
      </c>
      <c r="AN214">
        <f t="shared" si="103"/>
        <v>0</v>
      </c>
      <c r="AO214">
        <f t="shared" si="104"/>
        <v>17479.29</v>
      </c>
      <c r="AQ214">
        <f t="shared" si="105"/>
        <v>2897732.2</v>
      </c>
      <c r="AR214">
        <f t="shared" si="106"/>
        <v>0</v>
      </c>
      <c r="AS214">
        <f t="shared" si="107"/>
        <v>2897732.2</v>
      </c>
      <c r="AT214">
        <f t="shared" si="119"/>
        <v>316278.06</v>
      </c>
      <c r="AU214">
        <f t="shared" si="108"/>
        <v>0</v>
      </c>
      <c r="AV214">
        <f t="shared" si="109"/>
        <v>316278.06</v>
      </c>
      <c r="AW214">
        <f t="shared" si="110"/>
        <v>389546.5</v>
      </c>
      <c r="AX214">
        <f t="shared" si="111"/>
        <v>0</v>
      </c>
      <c r="AY214">
        <f t="shared" si="112"/>
        <v>389546.5</v>
      </c>
      <c r="AZ214">
        <f>data_fy13_base!AA207</f>
        <v>6032.9</v>
      </c>
      <c r="BA214">
        <f t="shared" si="113"/>
        <v>155588.49</v>
      </c>
      <c r="BB214">
        <f t="shared" si="114"/>
        <v>0</v>
      </c>
      <c r="BC214">
        <f t="shared" si="115"/>
        <v>155588.49</v>
      </c>
      <c r="BD214">
        <f t="shared" si="116"/>
        <v>18279.689999999999</v>
      </c>
      <c r="BE214">
        <f t="shared" si="117"/>
        <v>0</v>
      </c>
      <c r="BF214">
        <f t="shared" si="118"/>
        <v>18279.689999999999</v>
      </c>
    </row>
    <row r="215" spans="1:58" x14ac:dyDescent="0.2">
      <c r="A215">
        <f>data_fy13_base!A208</f>
        <v>4599</v>
      </c>
      <c r="B215" t="str">
        <f>data_fy13_base!B208</f>
        <v>Nashua-Plainfield</v>
      </c>
      <c r="C215">
        <f>data_fy13_base!C208</f>
        <v>4599</v>
      </c>
      <c r="D215">
        <f>data_fy13_base!D208</f>
        <v>7</v>
      </c>
      <c r="E215">
        <f>data_fy13_base!F208</f>
        <v>624.51</v>
      </c>
      <c r="F215">
        <f>data_fy13_base!G208</f>
        <v>609.47</v>
      </c>
      <c r="G215">
        <f>data_fy13_base!H208</f>
        <v>587.89</v>
      </c>
      <c r="H215">
        <f>data_fy13_base!I208</f>
        <v>517.16999999999996</v>
      </c>
      <c r="I215">
        <f>data_fy13_base!J208</f>
        <v>58.57</v>
      </c>
      <c r="J215">
        <f>data_fy13_base!K208</f>
        <v>63.8</v>
      </c>
      <c r="K215">
        <f>data_fy13_base!L208</f>
        <v>27.07</v>
      </c>
      <c r="L215">
        <f>data_fy13_base!M208</f>
        <v>3.16</v>
      </c>
      <c r="M215">
        <f>data_fy13_base!N208</f>
        <v>652.4</v>
      </c>
      <c r="N215">
        <f>data_fy13_base!O208</f>
        <v>504.31</v>
      </c>
      <c r="O215">
        <f>data_fy13_base!P208</f>
        <v>57.3</v>
      </c>
      <c r="P215">
        <f>data_fy13_base!Q208</f>
        <v>48.83</v>
      </c>
      <c r="Q215">
        <f>data_fy13_base!W208</f>
        <v>34.51</v>
      </c>
      <c r="R215">
        <f>data_fy13_base!Y208</f>
        <v>3.96</v>
      </c>
      <c r="S215">
        <f>data_fy13_base!S208</f>
        <v>329012</v>
      </c>
      <c r="T215">
        <f>data_fy13_base!T208</f>
        <v>37383</v>
      </c>
      <c r="U215">
        <f>data_fy13_base!U208</f>
        <v>31857</v>
      </c>
      <c r="V215">
        <f>data_fy13_base!V208</f>
        <v>24727</v>
      </c>
      <c r="W215">
        <f>data_fy13_base!X208</f>
        <v>2837</v>
      </c>
      <c r="Y215">
        <f>data_fy13_base!E208</f>
        <v>652.4</v>
      </c>
      <c r="Z215">
        <f t="shared" si="90"/>
        <v>342510</v>
      </c>
      <c r="AA215">
        <f t="shared" si="91"/>
        <v>0</v>
      </c>
      <c r="AB215">
        <f t="shared" si="92"/>
        <v>342510</v>
      </c>
      <c r="AC215">
        <f t="shared" si="93"/>
        <v>38909.14</v>
      </c>
      <c r="AD215">
        <f t="shared" si="94"/>
        <v>0</v>
      </c>
      <c r="AE215">
        <f t="shared" si="95"/>
        <v>38909.14</v>
      </c>
      <c r="AF215">
        <f t="shared" si="96"/>
        <v>33520.31</v>
      </c>
      <c r="AG215">
        <f t="shared" si="97"/>
        <v>0</v>
      </c>
      <c r="AH215">
        <f t="shared" si="98"/>
        <v>33520.31</v>
      </c>
      <c r="AI215">
        <f>data_fy13_base!Z208</f>
        <v>715.42</v>
      </c>
      <c r="AJ215">
        <f t="shared" si="99"/>
        <v>25461.8</v>
      </c>
      <c r="AK215">
        <f t="shared" si="100"/>
        <v>0</v>
      </c>
      <c r="AL215">
        <f t="shared" si="101"/>
        <v>25461.8</v>
      </c>
      <c r="AM215">
        <f t="shared" si="102"/>
        <v>2926.07</v>
      </c>
      <c r="AN215">
        <f t="shared" si="103"/>
        <v>0</v>
      </c>
      <c r="AO215">
        <f t="shared" si="104"/>
        <v>2926.07</v>
      </c>
      <c r="AQ215">
        <f t="shared" si="105"/>
        <v>341300.96</v>
      </c>
      <c r="AR215">
        <f t="shared" si="106"/>
        <v>1209.039999999979</v>
      </c>
      <c r="AS215">
        <f t="shared" si="107"/>
        <v>342510</v>
      </c>
      <c r="AT215">
        <f t="shared" si="119"/>
        <v>38769.58</v>
      </c>
      <c r="AU215">
        <f t="shared" si="108"/>
        <v>139.55999999999767</v>
      </c>
      <c r="AV215">
        <f t="shared" si="109"/>
        <v>38909.14</v>
      </c>
      <c r="AW215">
        <f t="shared" si="110"/>
        <v>33742.28</v>
      </c>
      <c r="AX215">
        <f t="shared" si="111"/>
        <v>0</v>
      </c>
      <c r="AY215">
        <f t="shared" si="112"/>
        <v>33742.28</v>
      </c>
      <c r="AZ215">
        <f>data_fy13_base!AA208</f>
        <v>688.16</v>
      </c>
      <c r="BA215">
        <f t="shared" si="113"/>
        <v>25269.24</v>
      </c>
      <c r="BB215">
        <f t="shared" si="114"/>
        <v>192.55999999999767</v>
      </c>
      <c r="BC215">
        <f t="shared" si="115"/>
        <v>25461.8</v>
      </c>
      <c r="BD215">
        <f t="shared" si="116"/>
        <v>2904.04</v>
      </c>
      <c r="BE215">
        <f t="shared" si="117"/>
        <v>22.0300000000002</v>
      </c>
      <c r="BF215">
        <f t="shared" si="118"/>
        <v>2926.07</v>
      </c>
    </row>
    <row r="216" spans="1:58" x14ac:dyDescent="0.2">
      <c r="A216">
        <f>data_fy13_base!A209</f>
        <v>4617</v>
      </c>
      <c r="B216" t="str">
        <f>data_fy13_base!B209</f>
        <v>Nevada</v>
      </c>
      <c r="C216">
        <f>data_fy13_base!C209</f>
        <v>4617</v>
      </c>
      <c r="D216">
        <f>data_fy13_base!D209</f>
        <v>11</v>
      </c>
      <c r="E216">
        <f>data_fy13_base!F209</f>
        <v>1512.83</v>
      </c>
      <c r="F216">
        <f>data_fy13_base!G209</f>
        <v>1531.15</v>
      </c>
      <c r="G216">
        <f>data_fy13_base!H209</f>
        <v>1533.53</v>
      </c>
      <c r="H216">
        <f>data_fy13_base!I209</f>
        <v>517.16999999999996</v>
      </c>
      <c r="I216">
        <f>data_fy13_base!J209</f>
        <v>58.57</v>
      </c>
      <c r="J216">
        <f>data_fy13_base!K209</f>
        <v>63.8</v>
      </c>
      <c r="K216">
        <f>data_fy13_base!L209</f>
        <v>27.07</v>
      </c>
      <c r="L216">
        <f>data_fy13_base!M209</f>
        <v>3.16</v>
      </c>
      <c r="M216">
        <f>data_fy13_base!N209</f>
        <v>1513.3</v>
      </c>
      <c r="N216">
        <f>data_fy13_base!O209</f>
        <v>514.02</v>
      </c>
      <c r="O216">
        <f>data_fy13_base!P209</f>
        <v>62.82</v>
      </c>
      <c r="P216">
        <f>data_fy13_base!Q209</f>
        <v>70.81</v>
      </c>
      <c r="Q216">
        <f>data_fy13_base!W209</f>
        <v>20.56</v>
      </c>
      <c r="R216">
        <f>data_fy13_base!Y209</f>
        <v>2.64</v>
      </c>
      <c r="S216">
        <f>data_fy13_base!S209</f>
        <v>777866</v>
      </c>
      <c r="T216">
        <f>data_fy13_base!T209</f>
        <v>95066</v>
      </c>
      <c r="U216">
        <f>data_fy13_base!U209</f>
        <v>107157</v>
      </c>
      <c r="V216">
        <f>data_fy13_base!V209</f>
        <v>33948</v>
      </c>
      <c r="W216">
        <f>data_fy13_base!X209</f>
        <v>4359</v>
      </c>
      <c r="Y216">
        <f>data_fy13_base!E209</f>
        <v>1505.5</v>
      </c>
      <c r="Z216">
        <f t="shared" si="90"/>
        <v>805005.91</v>
      </c>
      <c r="AA216">
        <f t="shared" si="91"/>
        <v>0</v>
      </c>
      <c r="AB216">
        <f t="shared" si="92"/>
        <v>805005.91</v>
      </c>
      <c r="AC216">
        <f t="shared" si="93"/>
        <v>98098.38</v>
      </c>
      <c r="AD216">
        <f t="shared" si="94"/>
        <v>0</v>
      </c>
      <c r="AE216">
        <f t="shared" si="95"/>
        <v>98098.38</v>
      </c>
      <c r="AF216">
        <f t="shared" si="96"/>
        <v>110443.48</v>
      </c>
      <c r="AG216">
        <f t="shared" si="97"/>
        <v>0</v>
      </c>
      <c r="AH216">
        <f t="shared" si="98"/>
        <v>110443.48</v>
      </c>
      <c r="AI216">
        <f>data_fy13_base!Z209</f>
        <v>1661.58</v>
      </c>
      <c r="AJ216">
        <f t="shared" si="99"/>
        <v>35956.589999999997</v>
      </c>
      <c r="AK216">
        <f t="shared" si="100"/>
        <v>0</v>
      </c>
      <c r="AL216">
        <f t="shared" si="101"/>
        <v>35956.589999999997</v>
      </c>
      <c r="AM216">
        <f t="shared" si="102"/>
        <v>4602.58</v>
      </c>
      <c r="AN216">
        <f t="shared" si="103"/>
        <v>0</v>
      </c>
      <c r="AO216">
        <f t="shared" si="104"/>
        <v>4602.58</v>
      </c>
      <c r="AQ216">
        <f t="shared" si="105"/>
        <v>841466.3</v>
      </c>
      <c r="AR216">
        <f t="shared" si="106"/>
        <v>0</v>
      </c>
      <c r="AS216">
        <f t="shared" si="107"/>
        <v>841466.3</v>
      </c>
      <c r="AT216">
        <f t="shared" si="119"/>
        <v>102267.31</v>
      </c>
      <c r="AU216">
        <f t="shared" si="108"/>
        <v>0</v>
      </c>
      <c r="AV216">
        <f t="shared" si="109"/>
        <v>102267.31</v>
      </c>
      <c r="AW216">
        <f t="shared" si="110"/>
        <v>114990.21</v>
      </c>
      <c r="AX216">
        <f t="shared" si="111"/>
        <v>0</v>
      </c>
      <c r="AY216">
        <f t="shared" si="112"/>
        <v>114990.21</v>
      </c>
      <c r="AZ216">
        <f>data_fy13_base!AA209</f>
        <v>1670.47</v>
      </c>
      <c r="BA216">
        <f t="shared" si="113"/>
        <v>38036.6</v>
      </c>
      <c r="BB216">
        <f t="shared" si="114"/>
        <v>0</v>
      </c>
      <c r="BC216">
        <f t="shared" si="115"/>
        <v>38036.6</v>
      </c>
      <c r="BD216">
        <f t="shared" si="116"/>
        <v>4844.3599999999997</v>
      </c>
      <c r="BE216">
        <f t="shared" si="117"/>
        <v>0</v>
      </c>
      <c r="BF216">
        <f t="shared" si="118"/>
        <v>4844.3599999999997</v>
      </c>
    </row>
    <row r="217" spans="1:58" x14ac:dyDescent="0.2">
      <c r="A217">
        <f>data_fy13_base!A210</f>
        <v>4662</v>
      </c>
      <c r="B217" t="str">
        <f>data_fy13_base!B210</f>
        <v>New Hampton</v>
      </c>
      <c r="C217">
        <f>data_fy13_base!C210</f>
        <v>4662</v>
      </c>
      <c r="D217">
        <f>data_fy13_base!D210</f>
        <v>1</v>
      </c>
      <c r="E217">
        <f>data_fy13_base!F210</f>
        <v>1008.68</v>
      </c>
      <c r="F217">
        <f>data_fy13_base!G210</f>
        <v>988.55</v>
      </c>
      <c r="G217">
        <f>data_fy13_base!H210</f>
        <v>988</v>
      </c>
      <c r="H217">
        <f>data_fy13_base!I210</f>
        <v>517.16999999999996</v>
      </c>
      <c r="I217">
        <f>data_fy13_base!J210</f>
        <v>58.57</v>
      </c>
      <c r="J217">
        <f>data_fy13_base!K210</f>
        <v>63.8</v>
      </c>
      <c r="K217">
        <f>data_fy13_base!L210</f>
        <v>27.07</v>
      </c>
      <c r="L217">
        <f>data_fy13_base!M210</f>
        <v>3.16</v>
      </c>
      <c r="M217">
        <f>data_fy13_base!N210</f>
        <v>1020.6</v>
      </c>
      <c r="N217">
        <f>data_fy13_base!O210</f>
        <v>522.20000000000005</v>
      </c>
      <c r="O217">
        <f>data_fy13_base!P210</f>
        <v>57.75</v>
      </c>
      <c r="P217">
        <f>data_fy13_base!Q210</f>
        <v>45.33</v>
      </c>
      <c r="Q217">
        <f>data_fy13_base!W210</f>
        <v>27.28</v>
      </c>
      <c r="R217">
        <f>data_fy13_base!Y210</f>
        <v>2.9</v>
      </c>
      <c r="S217">
        <f>data_fy13_base!S210</f>
        <v>532957</v>
      </c>
      <c r="T217">
        <f>data_fy13_base!T210</f>
        <v>58940</v>
      </c>
      <c r="U217">
        <f>data_fy13_base!U210</f>
        <v>46264</v>
      </c>
      <c r="V217">
        <f>data_fy13_base!V210</f>
        <v>31313</v>
      </c>
      <c r="W217">
        <f>data_fy13_base!X210</f>
        <v>3329</v>
      </c>
      <c r="Y217">
        <f>data_fy13_base!E210</f>
        <v>1003.1</v>
      </c>
      <c r="Z217">
        <f t="shared" si="90"/>
        <v>544572.96</v>
      </c>
      <c r="AA217">
        <f t="shared" si="91"/>
        <v>0</v>
      </c>
      <c r="AB217">
        <f t="shared" si="92"/>
        <v>544572.96</v>
      </c>
      <c r="AC217">
        <f t="shared" si="93"/>
        <v>60276.28</v>
      </c>
      <c r="AD217">
        <f t="shared" si="94"/>
        <v>0</v>
      </c>
      <c r="AE217">
        <f t="shared" si="95"/>
        <v>60276.28</v>
      </c>
      <c r="AF217">
        <f t="shared" si="96"/>
        <v>48028.43</v>
      </c>
      <c r="AG217">
        <f t="shared" si="97"/>
        <v>0</v>
      </c>
      <c r="AH217">
        <f t="shared" si="98"/>
        <v>48028.43</v>
      </c>
      <c r="AI217">
        <f>data_fy13_base!Z210</f>
        <v>1135.47</v>
      </c>
      <c r="AJ217">
        <f t="shared" si="99"/>
        <v>32201.93</v>
      </c>
      <c r="AK217">
        <f t="shared" si="100"/>
        <v>0</v>
      </c>
      <c r="AL217">
        <f t="shared" si="101"/>
        <v>32201.93</v>
      </c>
      <c r="AM217">
        <f t="shared" si="102"/>
        <v>3440.47</v>
      </c>
      <c r="AN217">
        <f t="shared" si="103"/>
        <v>0</v>
      </c>
      <c r="AO217">
        <f t="shared" si="104"/>
        <v>3440.47</v>
      </c>
      <c r="AQ217">
        <f t="shared" si="105"/>
        <v>569298.99</v>
      </c>
      <c r="AR217">
        <f t="shared" si="106"/>
        <v>0</v>
      </c>
      <c r="AS217">
        <f t="shared" si="107"/>
        <v>569298.99</v>
      </c>
      <c r="AT217">
        <f t="shared" si="119"/>
        <v>63072.76</v>
      </c>
      <c r="AU217">
        <f t="shared" si="108"/>
        <v>0</v>
      </c>
      <c r="AV217">
        <f t="shared" si="109"/>
        <v>63072.76</v>
      </c>
      <c r="AW217">
        <f t="shared" si="110"/>
        <v>50968.6</v>
      </c>
      <c r="AX217">
        <f t="shared" si="111"/>
        <v>0</v>
      </c>
      <c r="AY217">
        <f t="shared" si="112"/>
        <v>50968.6</v>
      </c>
      <c r="AZ217">
        <f>data_fy13_base!AA210</f>
        <v>1142.3699999999999</v>
      </c>
      <c r="BA217">
        <f t="shared" si="113"/>
        <v>33688.49</v>
      </c>
      <c r="BB217">
        <f t="shared" si="114"/>
        <v>0</v>
      </c>
      <c r="BC217">
        <f t="shared" si="115"/>
        <v>33688.49</v>
      </c>
      <c r="BD217">
        <f t="shared" si="116"/>
        <v>3609.89</v>
      </c>
      <c r="BE217">
        <f t="shared" si="117"/>
        <v>0</v>
      </c>
      <c r="BF217">
        <f t="shared" si="118"/>
        <v>3609.89</v>
      </c>
    </row>
    <row r="218" spans="1:58" x14ac:dyDescent="0.2">
      <c r="A218">
        <f>data_fy13_base!A211</f>
        <v>4689</v>
      </c>
      <c r="B218" t="str">
        <f>data_fy13_base!B211</f>
        <v>New London</v>
      </c>
      <c r="C218">
        <f>data_fy13_base!C211</f>
        <v>4689</v>
      </c>
      <c r="D218">
        <f>data_fy13_base!D211</f>
        <v>15</v>
      </c>
      <c r="E218">
        <f>data_fy13_base!F211</f>
        <v>489.68</v>
      </c>
      <c r="F218">
        <f>data_fy13_base!G211</f>
        <v>488.17</v>
      </c>
      <c r="G218">
        <f>data_fy13_base!H211</f>
        <v>489.42</v>
      </c>
      <c r="H218">
        <f>data_fy13_base!I211</f>
        <v>517.16999999999996</v>
      </c>
      <c r="I218">
        <f>data_fy13_base!J211</f>
        <v>58.57</v>
      </c>
      <c r="J218">
        <f>data_fy13_base!K211</f>
        <v>63.8</v>
      </c>
      <c r="K218">
        <f>data_fy13_base!L211</f>
        <v>27.07</v>
      </c>
      <c r="L218">
        <f>data_fy13_base!M211</f>
        <v>3.16</v>
      </c>
      <c r="M218">
        <f>data_fy13_base!N211</f>
        <v>509.9</v>
      </c>
      <c r="N218">
        <f>data_fy13_base!O211</f>
        <v>538.27</v>
      </c>
      <c r="O218">
        <f>data_fy13_base!P211</f>
        <v>56.16</v>
      </c>
      <c r="P218">
        <f>data_fy13_base!Q211</f>
        <v>63.88</v>
      </c>
      <c r="Q218">
        <f>data_fy13_base!W211</f>
        <v>26.11</v>
      </c>
      <c r="R218">
        <f>data_fy13_base!Y211</f>
        <v>2.81</v>
      </c>
      <c r="S218">
        <f>data_fy13_base!S211</f>
        <v>274464</v>
      </c>
      <c r="T218">
        <f>data_fy13_base!T211</f>
        <v>28636</v>
      </c>
      <c r="U218">
        <f>data_fy13_base!U211</f>
        <v>32572</v>
      </c>
      <c r="V218">
        <f>data_fy13_base!V211</f>
        <v>15076</v>
      </c>
      <c r="W218">
        <f>data_fy13_base!X211</f>
        <v>1623</v>
      </c>
      <c r="Y218">
        <f>data_fy13_base!E211</f>
        <v>521.70000000000005</v>
      </c>
      <c r="Z218">
        <f t="shared" si="90"/>
        <v>291609.43</v>
      </c>
      <c r="AA218">
        <f t="shared" si="91"/>
        <v>0</v>
      </c>
      <c r="AB218">
        <f t="shared" si="92"/>
        <v>291609.43</v>
      </c>
      <c r="AC218">
        <f t="shared" si="93"/>
        <v>30519.45</v>
      </c>
      <c r="AD218">
        <f t="shared" si="94"/>
        <v>0</v>
      </c>
      <c r="AE218">
        <f t="shared" si="95"/>
        <v>30519.45</v>
      </c>
      <c r="AF218">
        <f t="shared" si="96"/>
        <v>34656.53</v>
      </c>
      <c r="AG218">
        <f t="shared" si="97"/>
        <v>0</v>
      </c>
      <c r="AH218">
        <f t="shared" si="98"/>
        <v>34656.53</v>
      </c>
      <c r="AI218">
        <f>data_fy13_base!Z211</f>
        <v>592.41999999999996</v>
      </c>
      <c r="AJ218">
        <f t="shared" si="99"/>
        <v>16107.9</v>
      </c>
      <c r="AK218">
        <f t="shared" si="100"/>
        <v>0</v>
      </c>
      <c r="AL218">
        <f t="shared" si="101"/>
        <v>16107.9</v>
      </c>
      <c r="AM218">
        <f t="shared" si="102"/>
        <v>1741.71</v>
      </c>
      <c r="AN218">
        <f t="shared" si="103"/>
        <v>0</v>
      </c>
      <c r="AO218">
        <f t="shared" si="104"/>
        <v>1741.71</v>
      </c>
      <c r="AQ218">
        <f t="shared" si="105"/>
        <v>284244.55</v>
      </c>
      <c r="AR218">
        <f t="shared" si="106"/>
        <v>7364.8800000000047</v>
      </c>
      <c r="AS218">
        <f t="shared" si="107"/>
        <v>291609.43</v>
      </c>
      <c r="AT218">
        <f t="shared" si="119"/>
        <v>29841.1</v>
      </c>
      <c r="AU218">
        <f t="shared" si="108"/>
        <v>678.35000000000218</v>
      </c>
      <c r="AV218">
        <f t="shared" si="109"/>
        <v>30519.45</v>
      </c>
      <c r="AW218">
        <f t="shared" si="110"/>
        <v>33827.089999999997</v>
      </c>
      <c r="AX218">
        <f t="shared" si="111"/>
        <v>829.44000000000233</v>
      </c>
      <c r="AY218">
        <f t="shared" si="112"/>
        <v>34656.53</v>
      </c>
      <c r="AZ218">
        <f>data_fy13_base!AA211</f>
        <v>561.11</v>
      </c>
      <c r="BA218">
        <f t="shared" si="113"/>
        <v>15890.64</v>
      </c>
      <c r="BB218">
        <f t="shared" si="114"/>
        <v>217.26000000000022</v>
      </c>
      <c r="BC218">
        <f t="shared" si="115"/>
        <v>16107.9</v>
      </c>
      <c r="BD218">
        <f t="shared" si="116"/>
        <v>1722.61</v>
      </c>
      <c r="BE218">
        <f t="shared" si="117"/>
        <v>19.100000000000136</v>
      </c>
      <c r="BF218">
        <f t="shared" si="118"/>
        <v>1741.71</v>
      </c>
    </row>
    <row r="219" spans="1:58" x14ac:dyDescent="0.2">
      <c r="A219">
        <f>data_fy13_base!A212</f>
        <v>4644</v>
      </c>
      <c r="B219" t="str">
        <f>data_fy13_base!B212</f>
        <v>Newell-Fonda</v>
      </c>
      <c r="C219">
        <f>data_fy13_base!C212</f>
        <v>4644</v>
      </c>
      <c r="D219">
        <f>data_fy13_base!D212</f>
        <v>5</v>
      </c>
      <c r="E219">
        <f>data_fy13_base!F212</f>
        <v>490.83</v>
      </c>
      <c r="F219">
        <f>data_fy13_base!G212</f>
        <v>494.59</v>
      </c>
      <c r="G219">
        <f>data_fy13_base!H212</f>
        <v>492.68</v>
      </c>
      <c r="H219">
        <f>data_fy13_base!I212</f>
        <v>517.16999999999996</v>
      </c>
      <c r="I219">
        <f>data_fy13_base!J212</f>
        <v>58.57</v>
      </c>
      <c r="J219">
        <f>data_fy13_base!K212</f>
        <v>63.8</v>
      </c>
      <c r="K219">
        <f>data_fy13_base!L212</f>
        <v>27.07</v>
      </c>
      <c r="L219">
        <f>data_fy13_base!M212</f>
        <v>3.16</v>
      </c>
      <c r="M219">
        <f>data_fy13_base!N212</f>
        <v>468.7</v>
      </c>
      <c r="N219">
        <f>data_fy13_base!O212</f>
        <v>527.37</v>
      </c>
      <c r="O219">
        <f>data_fy13_base!P212</f>
        <v>55.94</v>
      </c>
      <c r="P219">
        <f>data_fy13_base!Q212</f>
        <v>68.13</v>
      </c>
      <c r="Q219">
        <f>data_fy13_base!W212</f>
        <v>29.24</v>
      </c>
      <c r="R219">
        <f>data_fy13_base!Y212</f>
        <v>3.49</v>
      </c>
      <c r="S219">
        <f>data_fy13_base!S212</f>
        <v>247178</v>
      </c>
      <c r="T219">
        <f>data_fy13_base!T212</f>
        <v>26219</v>
      </c>
      <c r="U219">
        <f>data_fy13_base!U212</f>
        <v>31933</v>
      </c>
      <c r="V219">
        <f>data_fy13_base!V212</f>
        <v>14881</v>
      </c>
      <c r="W219">
        <f>data_fy13_base!X212</f>
        <v>1776</v>
      </c>
      <c r="Y219">
        <f>data_fy13_base!E212</f>
        <v>456.2</v>
      </c>
      <c r="Z219">
        <f t="shared" si="90"/>
        <v>250024.97</v>
      </c>
      <c r="AA219">
        <f t="shared" si="91"/>
        <v>0</v>
      </c>
      <c r="AB219">
        <f t="shared" si="92"/>
        <v>250024.97</v>
      </c>
      <c r="AC219">
        <f t="shared" si="93"/>
        <v>26587.34</v>
      </c>
      <c r="AD219">
        <f t="shared" si="94"/>
        <v>0</v>
      </c>
      <c r="AE219">
        <f t="shared" si="95"/>
        <v>26587.34</v>
      </c>
      <c r="AF219">
        <f t="shared" si="96"/>
        <v>32244.22</v>
      </c>
      <c r="AG219">
        <f t="shared" si="97"/>
        <v>0</v>
      </c>
      <c r="AH219">
        <f t="shared" si="98"/>
        <v>32244.22</v>
      </c>
      <c r="AI219">
        <f>data_fy13_base!Z212</f>
        <v>504.78</v>
      </c>
      <c r="AJ219">
        <f t="shared" si="99"/>
        <v>15304.93</v>
      </c>
      <c r="AK219">
        <f t="shared" si="100"/>
        <v>0</v>
      </c>
      <c r="AL219">
        <f t="shared" si="101"/>
        <v>15304.93</v>
      </c>
      <c r="AM219">
        <f t="shared" si="102"/>
        <v>1827.3</v>
      </c>
      <c r="AN219">
        <f t="shared" si="103"/>
        <v>0</v>
      </c>
      <c r="AO219">
        <f t="shared" si="104"/>
        <v>1827.3</v>
      </c>
      <c r="AQ219">
        <f t="shared" si="105"/>
        <v>279562.03999999998</v>
      </c>
      <c r="AR219">
        <f t="shared" si="106"/>
        <v>0</v>
      </c>
      <c r="AS219">
        <f t="shared" si="107"/>
        <v>279562.03999999998</v>
      </c>
      <c r="AT219">
        <f t="shared" si="119"/>
        <v>29803.200000000001</v>
      </c>
      <c r="AU219">
        <f t="shared" si="108"/>
        <v>0</v>
      </c>
      <c r="AV219">
        <f t="shared" si="109"/>
        <v>29803.200000000001</v>
      </c>
      <c r="AW219">
        <f t="shared" si="110"/>
        <v>35992.559999999998</v>
      </c>
      <c r="AX219">
        <f t="shared" si="111"/>
        <v>0</v>
      </c>
      <c r="AY219">
        <f t="shared" si="112"/>
        <v>35992.559999999998</v>
      </c>
      <c r="AZ219">
        <f>data_fy13_base!AA212</f>
        <v>539.9</v>
      </c>
      <c r="BA219">
        <f t="shared" si="113"/>
        <v>16979.86</v>
      </c>
      <c r="BB219">
        <f t="shared" si="114"/>
        <v>0</v>
      </c>
      <c r="BC219">
        <f t="shared" si="115"/>
        <v>16979.86</v>
      </c>
      <c r="BD219">
        <f t="shared" si="116"/>
        <v>2024.63</v>
      </c>
      <c r="BE219">
        <f t="shared" si="117"/>
        <v>0</v>
      </c>
      <c r="BF219">
        <f t="shared" si="118"/>
        <v>2024.63</v>
      </c>
    </row>
    <row r="220" spans="1:58" x14ac:dyDescent="0.2">
      <c r="A220">
        <f>data_fy13_base!A213</f>
        <v>4725</v>
      </c>
      <c r="B220" t="str">
        <f>data_fy13_base!B213</f>
        <v>Newton</v>
      </c>
      <c r="C220">
        <f>data_fy13_base!C213</f>
        <v>4725</v>
      </c>
      <c r="D220">
        <f>data_fy13_base!D213</f>
        <v>11</v>
      </c>
      <c r="E220">
        <f>data_fy13_base!F213</f>
        <v>2976.82</v>
      </c>
      <c r="F220">
        <f>data_fy13_base!G213</f>
        <v>2946.87</v>
      </c>
      <c r="G220">
        <f>data_fy13_base!H213</f>
        <v>2903.86</v>
      </c>
      <c r="H220">
        <f>data_fy13_base!I213</f>
        <v>517.16999999999996</v>
      </c>
      <c r="I220">
        <f>data_fy13_base!J213</f>
        <v>58.57</v>
      </c>
      <c r="J220">
        <f>data_fy13_base!K213</f>
        <v>63.8</v>
      </c>
      <c r="K220">
        <f>data_fy13_base!L213</f>
        <v>27.07</v>
      </c>
      <c r="L220">
        <f>data_fy13_base!M213</f>
        <v>3.16</v>
      </c>
      <c r="M220">
        <f>data_fy13_base!N213</f>
        <v>3036.1</v>
      </c>
      <c r="N220">
        <f>data_fy13_base!O213</f>
        <v>506.37</v>
      </c>
      <c r="O220">
        <f>data_fy13_base!P213</f>
        <v>56.21</v>
      </c>
      <c r="P220">
        <f>data_fy13_base!Q213</f>
        <v>66.38</v>
      </c>
      <c r="Q220">
        <f>data_fy13_base!W213</f>
        <v>20.56</v>
      </c>
      <c r="R220">
        <f>data_fy13_base!Y213</f>
        <v>2.64</v>
      </c>
      <c r="S220">
        <f>data_fy13_base!S213</f>
        <v>1537390</v>
      </c>
      <c r="T220">
        <f>data_fy13_base!T213</f>
        <v>170659</v>
      </c>
      <c r="U220">
        <f>data_fy13_base!U213</f>
        <v>201536</v>
      </c>
      <c r="V220">
        <f>data_fy13_base!V213</f>
        <v>70873</v>
      </c>
      <c r="W220">
        <f>data_fy13_base!X213</f>
        <v>9100</v>
      </c>
      <c r="Y220">
        <f>data_fy13_base!E213</f>
        <v>3005.9</v>
      </c>
      <c r="Z220">
        <f t="shared" si="90"/>
        <v>1584289.65</v>
      </c>
      <c r="AA220">
        <f t="shared" si="91"/>
        <v>0</v>
      </c>
      <c r="AB220">
        <f t="shared" si="92"/>
        <v>1584289.65</v>
      </c>
      <c r="AC220">
        <f t="shared" si="93"/>
        <v>175995.45</v>
      </c>
      <c r="AD220">
        <f t="shared" si="94"/>
        <v>0</v>
      </c>
      <c r="AE220">
        <f t="shared" si="95"/>
        <v>175995.45</v>
      </c>
      <c r="AF220">
        <f t="shared" si="96"/>
        <v>207196.69</v>
      </c>
      <c r="AG220">
        <f t="shared" si="97"/>
        <v>0</v>
      </c>
      <c r="AH220">
        <f t="shared" si="98"/>
        <v>207196.69</v>
      </c>
      <c r="AI220">
        <f>data_fy13_base!Z213</f>
        <v>3427.12</v>
      </c>
      <c r="AJ220">
        <f t="shared" si="99"/>
        <v>74162.880000000005</v>
      </c>
      <c r="AK220">
        <f t="shared" si="100"/>
        <v>0</v>
      </c>
      <c r="AL220">
        <f t="shared" si="101"/>
        <v>74162.880000000005</v>
      </c>
      <c r="AM220">
        <f t="shared" si="102"/>
        <v>9493.1200000000008</v>
      </c>
      <c r="AN220">
        <f t="shared" si="103"/>
        <v>0</v>
      </c>
      <c r="AO220">
        <f t="shared" si="104"/>
        <v>9493.1200000000008</v>
      </c>
      <c r="AQ220">
        <f t="shared" si="105"/>
        <v>1632994.15</v>
      </c>
      <c r="AR220">
        <f t="shared" si="106"/>
        <v>0</v>
      </c>
      <c r="AS220">
        <f t="shared" si="107"/>
        <v>1632994.15</v>
      </c>
      <c r="AT220">
        <f t="shared" si="119"/>
        <v>181556.25</v>
      </c>
      <c r="AU220">
        <f t="shared" si="108"/>
        <v>0</v>
      </c>
      <c r="AV220">
        <f t="shared" si="109"/>
        <v>181556.25</v>
      </c>
      <c r="AW220">
        <f t="shared" si="110"/>
        <v>213080.78</v>
      </c>
      <c r="AX220">
        <f t="shared" si="111"/>
        <v>0</v>
      </c>
      <c r="AY220">
        <f t="shared" si="112"/>
        <v>213080.78</v>
      </c>
      <c r="AZ220">
        <f>data_fy13_base!AA213</f>
        <v>3402.25</v>
      </c>
      <c r="BA220">
        <f t="shared" si="113"/>
        <v>77469.23</v>
      </c>
      <c r="BB220">
        <f t="shared" si="114"/>
        <v>0</v>
      </c>
      <c r="BC220">
        <f t="shared" si="115"/>
        <v>77469.23</v>
      </c>
      <c r="BD220">
        <f t="shared" si="116"/>
        <v>9866.5300000000007</v>
      </c>
      <c r="BE220">
        <f t="shared" si="117"/>
        <v>0</v>
      </c>
      <c r="BF220">
        <f t="shared" si="118"/>
        <v>9866.5300000000007</v>
      </c>
    </row>
    <row r="221" spans="1:58" x14ac:dyDescent="0.2">
      <c r="A221">
        <f>data_fy13_base!A214</f>
        <v>2673</v>
      </c>
      <c r="B221" t="str">
        <f>data_fy13_base!B214</f>
        <v>Nodaway Valley</v>
      </c>
      <c r="C221">
        <f>data_fy13_base!C214</f>
        <v>2673</v>
      </c>
      <c r="D221">
        <f>data_fy13_base!D214</f>
        <v>13</v>
      </c>
      <c r="E221">
        <f>data_fy13_base!F214</f>
        <v>656.39</v>
      </c>
      <c r="F221">
        <f>data_fy13_base!G214</f>
        <v>658.86</v>
      </c>
      <c r="G221">
        <f>data_fy13_base!H214</f>
        <v>652.78</v>
      </c>
      <c r="H221">
        <f>data_fy13_base!I214</f>
        <v>517.16999999999996</v>
      </c>
      <c r="I221">
        <f>data_fy13_base!J214</f>
        <v>58.57</v>
      </c>
      <c r="J221">
        <f>data_fy13_base!K214</f>
        <v>63.8</v>
      </c>
      <c r="K221">
        <f>data_fy13_base!L214</f>
        <v>27.07</v>
      </c>
      <c r="L221">
        <f>data_fy13_base!M214</f>
        <v>3.16</v>
      </c>
      <c r="M221">
        <f>data_fy13_base!N214</f>
        <v>688.3</v>
      </c>
      <c r="N221">
        <f>data_fy13_base!O214</f>
        <v>555.54</v>
      </c>
      <c r="O221">
        <f>data_fy13_base!P214</f>
        <v>63.7</v>
      </c>
      <c r="P221">
        <f>data_fy13_base!Q214</f>
        <v>61.91</v>
      </c>
      <c r="Q221">
        <f>data_fy13_base!W214</f>
        <v>27.1</v>
      </c>
      <c r="R221">
        <f>data_fy13_base!Y214</f>
        <v>2.86</v>
      </c>
      <c r="S221">
        <f>data_fy13_base!S214</f>
        <v>382378</v>
      </c>
      <c r="T221">
        <f>data_fy13_base!T214</f>
        <v>43845</v>
      </c>
      <c r="U221">
        <f>data_fy13_base!U214</f>
        <v>42613</v>
      </c>
      <c r="V221">
        <f>data_fy13_base!V214</f>
        <v>21203</v>
      </c>
      <c r="W221">
        <f>data_fy13_base!X214</f>
        <v>2238</v>
      </c>
      <c r="Y221">
        <f>data_fy13_base!E214</f>
        <v>672.2</v>
      </c>
      <c r="Z221">
        <f t="shared" si="90"/>
        <v>387341.81</v>
      </c>
      <c r="AA221">
        <f t="shared" si="91"/>
        <v>0</v>
      </c>
      <c r="AB221">
        <f t="shared" si="92"/>
        <v>387341.81</v>
      </c>
      <c r="AC221">
        <f t="shared" si="93"/>
        <v>44392.09</v>
      </c>
      <c r="AD221">
        <f t="shared" si="94"/>
        <v>0</v>
      </c>
      <c r="AE221">
        <f t="shared" si="95"/>
        <v>44392.09</v>
      </c>
      <c r="AF221">
        <f t="shared" si="96"/>
        <v>43330.01</v>
      </c>
      <c r="AG221">
        <f t="shared" si="97"/>
        <v>0</v>
      </c>
      <c r="AH221">
        <f t="shared" si="98"/>
        <v>43330.01</v>
      </c>
      <c r="AI221">
        <f>data_fy13_base!Z214</f>
        <v>760.51</v>
      </c>
      <c r="AJ221">
        <f t="shared" si="99"/>
        <v>21431.17</v>
      </c>
      <c r="AK221">
        <f t="shared" si="100"/>
        <v>0</v>
      </c>
      <c r="AL221">
        <f t="shared" si="101"/>
        <v>21431.17</v>
      </c>
      <c r="AM221">
        <f t="shared" si="102"/>
        <v>2273.92</v>
      </c>
      <c r="AN221">
        <f t="shared" si="103"/>
        <v>0</v>
      </c>
      <c r="AO221">
        <f t="shared" si="104"/>
        <v>2273.92</v>
      </c>
      <c r="AQ221">
        <f t="shared" si="105"/>
        <v>392350.56</v>
      </c>
      <c r="AR221">
        <f t="shared" si="106"/>
        <v>0</v>
      </c>
      <c r="AS221">
        <f t="shared" si="107"/>
        <v>392350.56</v>
      </c>
      <c r="AT221">
        <f t="shared" si="119"/>
        <v>44949.59</v>
      </c>
      <c r="AU221">
        <f t="shared" si="108"/>
        <v>0</v>
      </c>
      <c r="AV221">
        <f t="shared" si="109"/>
        <v>44949.59</v>
      </c>
      <c r="AW221">
        <f t="shared" si="110"/>
        <v>44050.33</v>
      </c>
      <c r="AX221">
        <f t="shared" si="111"/>
        <v>0</v>
      </c>
      <c r="AY221">
        <f t="shared" si="112"/>
        <v>44050.33</v>
      </c>
      <c r="AZ221">
        <f>data_fy13_base!AA214</f>
        <v>745.58</v>
      </c>
      <c r="BA221">
        <f t="shared" si="113"/>
        <v>21852.95</v>
      </c>
      <c r="BB221">
        <f t="shared" si="114"/>
        <v>0</v>
      </c>
      <c r="BC221">
        <f t="shared" si="115"/>
        <v>21852.95</v>
      </c>
      <c r="BD221">
        <f t="shared" si="116"/>
        <v>2326.21</v>
      </c>
      <c r="BE221">
        <f t="shared" si="117"/>
        <v>0</v>
      </c>
      <c r="BF221">
        <f t="shared" si="118"/>
        <v>2326.21</v>
      </c>
    </row>
    <row r="222" spans="1:58" x14ac:dyDescent="0.2">
      <c r="A222">
        <f>data_fy13_base!A215</f>
        <v>153</v>
      </c>
      <c r="B222" t="str">
        <f>data_fy13_base!B215</f>
        <v>North Butler</v>
      </c>
      <c r="C222">
        <f>data_fy13_base!C215</f>
        <v>153</v>
      </c>
      <c r="D222">
        <f>data_fy13_base!D215</f>
        <v>7</v>
      </c>
      <c r="E222">
        <f>data_fy13_base!F215</f>
        <v>611.75</v>
      </c>
      <c r="F222">
        <f>data_fy13_base!G215</f>
        <v>616.74</v>
      </c>
      <c r="G222">
        <f>data_fy13_base!H215</f>
        <v>613</v>
      </c>
      <c r="H222">
        <f>data_fy13_base!I215</f>
        <v>517.16999999999996</v>
      </c>
      <c r="I222">
        <f>data_fy13_base!J215</f>
        <v>58.57</v>
      </c>
      <c r="J222">
        <f>data_fy13_base!K215</f>
        <v>63.8</v>
      </c>
      <c r="K222">
        <f>data_fy13_base!L215</f>
        <v>27.07</v>
      </c>
      <c r="L222">
        <f>data_fy13_base!M215</f>
        <v>3.16</v>
      </c>
      <c r="M222">
        <f>data_fy13_base!N215</f>
        <v>599</v>
      </c>
      <c r="N222">
        <f>data_fy13_base!O215</f>
        <v>598.73</v>
      </c>
      <c r="O222">
        <f>data_fy13_base!P215</f>
        <v>66.92</v>
      </c>
      <c r="P222">
        <f>data_fy13_base!Q215</f>
        <v>54.48</v>
      </c>
      <c r="Q222">
        <f>data_fy13_base!W215</f>
        <v>34.51</v>
      </c>
      <c r="R222">
        <f>data_fy13_base!Y215</f>
        <v>3.96</v>
      </c>
      <c r="S222">
        <f>data_fy13_base!S215</f>
        <v>358639</v>
      </c>
      <c r="T222">
        <f>data_fy13_base!T215</f>
        <v>40085</v>
      </c>
      <c r="U222">
        <f>data_fy13_base!U215</f>
        <v>32634</v>
      </c>
      <c r="V222">
        <f>data_fy13_base!V215</f>
        <v>23626</v>
      </c>
      <c r="W222">
        <f>data_fy13_base!X215</f>
        <v>2711</v>
      </c>
      <c r="Y222">
        <f>data_fy13_base!E215</f>
        <v>610</v>
      </c>
      <c r="Z222">
        <f t="shared" si="90"/>
        <v>377846.2</v>
      </c>
      <c r="AA222">
        <f t="shared" si="91"/>
        <v>0</v>
      </c>
      <c r="AB222">
        <f t="shared" si="92"/>
        <v>377846.2</v>
      </c>
      <c r="AC222">
        <f t="shared" si="93"/>
        <v>42248.6</v>
      </c>
      <c r="AD222">
        <f t="shared" si="94"/>
        <v>0</v>
      </c>
      <c r="AE222">
        <f t="shared" si="95"/>
        <v>42248.6</v>
      </c>
      <c r="AF222">
        <f t="shared" si="96"/>
        <v>34788.300000000003</v>
      </c>
      <c r="AG222">
        <f t="shared" si="97"/>
        <v>0</v>
      </c>
      <c r="AH222">
        <f t="shared" si="98"/>
        <v>34788.300000000003</v>
      </c>
      <c r="AI222">
        <f>data_fy13_base!Z215</f>
        <v>696.38</v>
      </c>
      <c r="AJ222">
        <f t="shared" si="99"/>
        <v>24784.16</v>
      </c>
      <c r="AK222">
        <f t="shared" si="100"/>
        <v>0</v>
      </c>
      <c r="AL222">
        <f t="shared" si="101"/>
        <v>24784.16</v>
      </c>
      <c r="AM222">
        <f t="shared" si="102"/>
        <v>2848.19</v>
      </c>
      <c r="AN222">
        <f t="shared" si="103"/>
        <v>0</v>
      </c>
      <c r="AO222">
        <f t="shared" si="104"/>
        <v>2848.19</v>
      </c>
      <c r="AQ222">
        <f t="shared" si="105"/>
        <v>392088.93</v>
      </c>
      <c r="AR222">
        <f t="shared" si="106"/>
        <v>0</v>
      </c>
      <c r="AS222">
        <f t="shared" si="107"/>
        <v>392088.93</v>
      </c>
      <c r="AT222">
        <f t="shared" si="119"/>
        <v>43862.48</v>
      </c>
      <c r="AU222">
        <f t="shared" si="108"/>
        <v>0</v>
      </c>
      <c r="AV222">
        <f t="shared" si="109"/>
        <v>43862.48</v>
      </c>
      <c r="AW222">
        <f t="shared" si="110"/>
        <v>36509.24</v>
      </c>
      <c r="AX222">
        <f t="shared" si="111"/>
        <v>0</v>
      </c>
      <c r="AY222">
        <f t="shared" si="112"/>
        <v>36509.24</v>
      </c>
      <c r="AZ222">
        <f>data_fy13_base!AA215</f>
        <v>699</v>
      </c>
      <c r="BA222">
        <f t="shared" si="113"/>
        <v>25667.279999999999</v>
      </c>
      <c r="BB222">
        <f t="shared" si="114"/>
        <v>0</v>
      </c>
      <c r="BC222">
        <f t="shared" si="115"/>
        <v>25667.279999999999</v>
      </c>
      <c r="BD222">
        <f t="shared" si="116"/>
        <v>2949.78</v>
      </c>
      <c r="BE222">
        <f t="shared" si="117"/>
        <v>0</v>
      </c>
      <c r="BF222">
        <f t="shared" si="118"/>
        <v>2949.78</v>
      </c>
    </row>
    <row r="223" spans="1:58" x14ac:dyDescent="0.2">
      <c r="A223">
        <f>data_fy13_base!A216</f>
        <v>3691</v>
      </c>
      <c r="B223" t="str">
        <f>data_fy13_base!B216</f>
        <v>North Cedar</v>
      </c>
      <c r="C223">
        <f>data_fy13_base!C216</f>
        <v>3691</v>
      </c>
      <c r="D223">
        <f>data_fy13_base!D216</f>
        <v>10</v>
      </c>
      <c r="E223">
        <f>data_fy13_base!F216</f>
        <v>881.74</v>
      </c>
      <c r="F223">
        <f>data_fy13_base!G216</f>
        <v>879.58</v>
      </c>
      <c r="G223">
        <f>data_fy13_base!H216</f>
        <v>859.56</v>
      </c>
      <c r="H223">
        <f>data_fy13_base!I216</f>
        <v>517.16999999999996</v>
      </c>
      <c r="I223">
        <f>data_fy13_base!J216</f>
        <v>58.57</v>
      </c>
      <c r="J223">
        <f>data_fy13_base!K216</f>
        <v>63.8</v>
      </c>
      <c r="K223">
        <f>data_fy13_base!L216</f>
        <v>27.07</v>
      </c>
      <c r="L223">
        <f>data_fy13_base!M216</f>
        <v>3.16</v>
      </c>
      <c r="M223">
        <f>data_fy13_base!N216</f>
        <v>897</v>
      </c>
      <c r="N223">
        <f>data_fy13_base!O216</f>
        <v>515.39</v>
      </c>
      <c r="O223">
        <f>data_fy13_base!P216</f>
        <v>54.81</v>
      </c>
      <c r="P223">
        <f>data_fy13_base!Q216</f>
        <v>52.67</v>
      </c>
      <c r="Q223">
        <f>data_fy13_base!W216</f>
        <v>24.33</v>
      </c>
      <c r="R223">
        <f>data_fy13_base!Y216</f>
        <v>2.83</v>
      </c>
      <c r="S223">
        <f>data_fy13_base!S216</f>
        <v>462305</v>
      </c>
      <c r="T223">
        <f>data_fy13_base!T216</f>
        <v>49165</v>
      </c>
      <c r="U223">
        <f>data_fy13_base!U216</f>
        <v>47245</v>
      </c>
      <c r="V223">
        <f>data_fy13_base!V216</f>
        <v>25342</v>
      </c>
      <c r="W223">
        <f>data_fy13_base!X216</f>
        <v>2948</v>
      </c>
      <c r="Y223">
        <f>data_fy13_base!E216</f>
        <v>854.9</v>
      </c>
      <c r="Z223">
        <f t="shared" si="90"/>
        <v>458294.79</v>
      </c>
      <c r="AA223">
        <f t="shared" si="91"/>
        <v>4010.210000000021</v>
      </c>
      <c r="AB223">
        <f t="shared" si="92"/>
        <v>462305</v>
      </c>
      <c r="AC223">
        <f t="shared" si="93"/>
        <v>48857.54</v>
      </c>
      <c r="AD223">
        <f t="shared" si="94"/>
        <v>307.45999999999913</v>
      </c>
      <c r="AE223">
        <f t="shared" si="95"/>
        <v>49165</v>
      </c>
      <c r="AF223">
        <f t="shared" si="96"/>
        <v>47207.58</v>
      </c>
      <c r="AG223">
        <f t="shared" si="97"/>
        <v>37.419999999998254</v>
      </c>
      <c r="AH223">
        <f t="shared" si="98"/>
        <v>47245</v>
      </c>
      <c r="AI223">
        <f>data_fy13_base!Z216</f>
        <v>987.35</v>
      </c>
      <c r="AJ223">
        <f t="shared" si="99"/>
        <v>25088.560000000001</v>
      </c>
      <c r="AK223">
        <f t="shared" si="100"/>
        <v>253.43999999999869</v>
      </c>
      <c r="AL223">
        <f t="shared" si="101"/>
        <v>25342</v>
      </c>
      <c r="AM223">
        <f t="shared" si="102"/>
        <v>2922.56</v>
      </c>
      <c r="AN223">
        <f t="shared" si="103"/>
        <v>25.440000000000055</v>
      </c>
      <c r="AO223">
        <f t="shared" si="104"/>
        <v>2948</v>
      </c>
      <c r="AQ223">
        <f t="shared" si="105"/>
        <v>491649.41</v>
      </c>
      <c r="AR223">
        <f t="shared" si="106"/>
        <v>0</v>
      </c>
      <c r="AS223">
        <f t="shared" si="107"/>
        <v>491649.41</v>
      </c>
      <c r="AT223">
        <f t="shared" si="119"/>
        <v>52542.89</v>
      </c>
      <c r="AU223">
        <f t="shared" si="108"/>
        <v>0</v>
      </c>
      <c r="AV223">
        <f t="shared" si="109"/>
        <v>52542.89</v>
      </c>
      <c r="AW223">
        <f t="shared" si="110"/>
        <v>51026.29</v>
      </c>
      <c r="AX223">
        <f t="shared" si="111"/>
        <v>0</v>
      </c>
      <c r="AY223">
        <f t="shared" si="112"/>
        <v>51026.29</v>
      </c>
      <c r="AZ223">
        <f>data_fy13_base!AA216</f>
        <v>1015.51</v>
      </c>
      <c r="BA223">
        <f t="shared" si="113"/>
        <v>26951.64</v>
      </c>
      <c r="BB223">
        <f t="shared" si="114"/>
        <v>0</v>
      </c>
      <c r="BC223">
        <f t="shared" si="115"/>
        <v>26951.64</v>
      </c>
      <c r="BD223">
        <f t="shared" si="116"/>
        <v>3137.93</v>
      </c>
      <c r="BE223">
        <f t="shared" si="117"/>
        <v>0</v>
      </c>
      <c r="BF223">
        <f t="shared" si="118"/>
        <v>3137.93</v>
      </c>
    </row>
    <row r="224" spans="1:58" x14ac:dyDescent="0.2">
      <c r="A224">
        <f>data_fy13_base!A217</f>
        <v>4774</v>
      </c>
      <c r="B224" t="str">
        <f>data_fy13_base!B217</f>
        <v>North Fayette</v>
      </c>
      <c r="C224">
        <f>data_fy13_base!C217</f>
        <v>4774</v>
      </c>
      <c r="D224">
        <f>data_fy13_base!D217</f>
        <v>1</v>
      </c>
      <c r="E224">
        <f>data_fy13_base!F217</f>
        <v>775.82</v>
      </c>
      <c r="F224">
        <f>data_fy13_base!G217</f>
        <v>781.68</v>
      </c>
      <c r="G224">
        <f>data_fy13_base!H217</f>
        <v>779.37</v>
      </c>
      <c r="H224">
        <f>data_fy13_base!I217</f>
        <v>517.16999999999996</v>
      </c>
      <c r="I224">
        <f>data_fy13_base!J217</f>
        <v>58.57</v>
      </c>
      <c r="J224">
        <f>data_fy13_base!K217</f>
        <v>63.8</v>
      </c>
      <c r="K224">
        <f>data_fy13_base!L217</f>
        <v>27.07</v>
      </c>
      <c r="L224">
        <f>data_fy13_base!M217</f>
        <v>3.16</v>
      </c>
      <c r="M224">
        <f>data_fy13_base!N217</f>
        <v>847</v>
      </c>
      <c r="N224">
        <f>data_fy13_base!O217</f>
        <v>525.78</v>
      </c>
      <c r="O224">
        <f>data_fy13_base!P217</f>
        <v>57.39</v>
      </c>
      <c r="P224">
        <f>data_fy13_base!Q217</f>
        <v>54.97</v>
      </c>
      <c r="Q224">
        <f>data_fy13_base!W217</f>
        <v>27.28</v>
      </c>
      <c r="R224">
        <f>data_fy13_base!Y217</f>
        <v>2.9</v>
      </c>
      <c r="S224">
        <f>data_fy13_base!S217</f>
        <v>445336</v>
      </c>
      <c r="T224">
        <f>data_fy13_base!T217</f>
        <v>48609</v>
      </c>
      <c r="U224">
        <f>data_fy13_base!U217</f>
        <v>46560</v>
      </c>
      <c r="V224">
        <f>data_fy13_base!V217</f>
        <v>25866</v>
      </c>
      <c r="W224">
        <f>data_fy13_base!X217</f>
        <v>2750</v>
      </c>
      <c r="Y224">
        <f>data_fy13_base!E217</f>
        <v>826.5</v>
      </c>
      <c r="Z224">
        <f t="shared" si="90"/>
        <v>451657.46</v>
      </c>
      <c r="AA224">
        <f t="shared" si="91"/>
        <v>0</v>
      </c>
      <c r="AB224">
        <f t="shared" si="92"/>
        <v>451657.46</v>
      </c>
      <c r="AC224">
        <f t="shared" si="93"/>
        <v>49366.85</v>
      </c>
      <c r="AD224">
        <f t="shared" si="94"/>
        <v>0</v>
      </c>
      <c r="AE224">
        <f t="shared" si="95"/>
        <v>49366.85</v>
      </c>
      <c r="AF224">
        <f t="shared" si="96"/>
        <v>47540.28</v>
      </c>
      <c r="AG224">
        <f t="shared" si="97"/>
        <v>0</v>
      </c>
      <c r="AH224">
        <f t="shared" si="98"/>
        <v>47540.28</v>
      </c>
      <c r="AI224">
        <f>data_fy13_base!Z217</f>
        <v>929.58</v>
      </c>
      <c r="AJ224">
        <f t="shared" si="99"/>
        <v>26362.89</v>
      </c>
      <c r="AK224">
        <f t="shared" si="100"/>
        <v>0</v>
      </c>
      <c r="AL224">
        <f t="shared" si="101"/>
        <v>26362.89</v>
      </c>
      <c r="AM224">
        <f t="shared" si="102"/>
        <v>2816.63</v>
      </c>
      <c r="AN224">
        <f t="shared" si="103"/>
        <v>0</v>
      </c>
      <c r="AO224">
        <f t="shared" si="104"/>
        <v>2816.63</v>
      </c>
      <c r="AQ224">
        <f t="shared" si="105"/>
        <v>440650.23999999999</v>
      </c>
      <c r="AR224">
        <f t="shared" si="106"/>
        <v>11007.22000000003</v>
      </c>
      <c r="AS224">
        <f t="shared" si="107"/>
        <v>451657.46</v>
      </c>
      <c r="AT224">
        <f t="shared" si="119"/>
        <v>48232.73</v>
      </c>
      <c r="AU224">
        <f t="shared" si="108"/>
        <v>1134.1199999999953</v>
      </c>
      <c r="AV224">
        <f t="shared" si="109"/>
        <v>49366.85</v>
      </c>
      <c r="AW224">
        <f t="shared" si="110"/>
        <v>46681.09</v>
      </c>
      <c r="AX224">
        <f t="shared" si="111"/>
        <v>859.19000000000233</v>
      </c>
      <c r="AY224">
        <f t="shared" si="112"/>
        <v>47540.28</v>
      </c>
      <c r="AZ224">
        <f>data_fy13_base!AA217</f>
        <v>879.93</v>
      </c>
      <c r="BA224">
        <f t="shared" si="113"/>
        <v>25949.14</v>
      </c>
      <c r="BB224">
        <f t="shared" si="114"/>
        <v>413.75</v>
      </c>
      <c r="BC224">
        <f t="shared" si="115"/>
        <v>26362.89</v>
      </c>
      <c r="BD224">
        <f t="shared" si="116"/>
        <v>2780.58</v>
      </c>
      <c r="BE224">
        <f t="shared" si="117"/>
        <v>36.050000000000182</v>
      </c>
      <c r="BF224">
        <f t="shared" si="118"/>
        <v>2816.63</v>
      </c>
    </row>
    <row r="225" spans="1:58" x14ac:dyDescent="0.2">
      <c r="A225">
        <f>data_fy13_base!A218</f>
        <v>873</v>
      </c>
      <c r="B225" t="str">
        <f>data_fy13_base!B218</f>
        <v>North Iowa</v>
      </c>
      <c r="C225">
        <f>data_fy13_base!C218</f>
        <v>873</v>
      </c>
      <c r="D225">
        <f>data_fy13_base!D218</f>
        <v>7</v>
      </c>
      <c r="E225">
        <f>data_fy13_base!F218</f>
        <v>426.67</v>
      </c>
      <c r="F225">
        <f>data_fy13_base!G218</f>
        <v>423.57</v>
      </c>
      <c r="G225">
        <f>data_fy13_base!H218</f>
        <v>421.82</v>
      </c>
      <c r="H225">
        <f>data_fy13_base!I218</f>
        <v>517.16999999999996</v>
      </c>
      <c r="I225">
        <f>data_fy13_base!J218</f>
        <v>58.57</v>
      </c>
      <c r="J225">
        <f>data_fy13_base!K218</f>
        <v>63.8</v>
      </c>
      <c r="K225">
        <f>data_fy13_base!L218</f>
        <v>27.07</v>
      </c>
      <c r="L225">
        <f>data_fy13_base!M218</f>
        <v>3.16</v>
      </c>
      <c r="M225">
        <f>data_fy13_base!N218</f>
        <v>476.5</v>
      </c>
      <c r="N225">
        <f>data_fy13_base!O218</f>
        <v>554.6</v>
      </c>
      <c r="O225">
        <f>data_fy13_base!P218</f>
        <v>60.16</v>
      </c>
      <c r="P225">
        <f>data_fy13_base!Q218</f>
        <v>55.97</v>
      </c>
      <c r="Q225">
        <f>data_fy13_base!W218</f>
        <v>34.51</v>
      </c>
      <c r="R225">
        <f>data_fy13_base!Y218</f>
        <v>3.96</v>
      </c>
      <c r="S225">
        <f>data_fy13_base!S218</f>
        <v>264267</v>
      </c>
      <c r="T225">
        <f>data_fy13_base!T218</f>
        <v>28666</v>
      </c>
      <c r="U225">
        <f>data_fy13_base!U218</f>
        <v>26670</v>
      </c>
      <c r="V225">
        <f>data_fy13_base!V218</f>
        <v>18466</v>
      </c>
      <c r="W225">
        <f>data_fy13_base!X218</f>
        <v>2119</v>
      </c>
      <c r="Y225">
        <f>data_fy13_base!E218</f>
        <v>454.8</v>
      </c>
      <c r="Z225">
        <f t="shared" si="90"/>
        <v>261641.89</v>
      </c>
      <c r="AA225">
        <f t="shared" si="91"/>
        <v>2625.109999999986</v>
      </c>
      <c r="AB225">
        <f t="shared" si="92"/>
        <v>264267</v>
      </c>
      <c r="AC225">
        <f t="shared" si="93"/>
        <v>28425</v>
      </c>
      <c r="AD225">
        <f t="shared" si="94"/>
        <v>241</v>
      </c>
      <c r="AE225">
        <f t="shared" si="95"/>
        <v>28666</v>
      </c>
      <c r="AF225">
        <f t="shared" si="96"/>
        <v>26614.9</v>
      </c>
      <c r="AG225">
        <f t="shared" si="97"/>
        <v>55.099999999998545</v>
      </c>
      <c r="AH225">
        <f t="shared" si="98"/>
        <v>26670</v>
      </c>
      <c r="AI225">
        <f>data_fy13_base!Z218</f>
        <v>504.76</v>
      </c>
      <c r="AJ225">
        <f t="shared" si="99"/>
        <v>17964.41</v>
      </c>
      <c r="AK225">
        <f t="shared" si="100"/>
        <v>501.59000000000015</v>
      </c>
      <c r="AL225">
        <f t="shared" si="101"/>
        <v>18466</v>
      </c>
      <c r="AM225">
        <f t="shared" si="102"/>
        <v>2064.4699999999998</v>
      </c>
      <c r="AN225">
        <f t="shared" si="103"/>
        <v>54.5300000000002</v>
      </c>
      <c r="AO225">
        <f t="shared" si="104"/>
        <v>2119</v>
      </c>
      <c r="AQ225">
        <f t="shared" si="105"/>
        <v>254636.66</v>
      </c>
      <c r="AR225">
        <f t="shared" si="106"/>
        <v>7005.2300000000105</v>
      </c>
      <c r="AS225">
        <f t="shared" si="107"/>
        <v>261641.89</v>
      </c>
      <c r="AT225">
        <f t="shared" si="119"/>
        <v>27707.95</v>
      </c>
      <c r="AU225">
        <f t="shared" si="108"/>
        <v>717.04999999999927</v>
      </c>
      <c r="AV225">
        <f t="shared" si="109"/>
        <v>28425</v>
      </c>
      <c r="AW225">
        <f t="shared" si="110"/>
        <v>26099.4</v>
      </c>
      <c r="AX225">
        <f t="shared" si="111"/>
        <v>515.5</v>
      </c>
      <c r="AY225">
        <f t="shared" si="112"/>
        <v>26614.9</v>
      </c>
      <c r="AZ225">
        <f>data_fy13_base!AA218</f>
        <v>477.13</v>
      </c>
      <c r="BA225">
        <f t="shared" si="113"/>
        <v>17520.21</v>
      </c>
      <c r="BB225">
        <f t="shared" si="114"/>
        <v>444.20000000000073</v>
      </c>
      <c r="BC225">
        <f t="shared" si="115"/>
        <v>17964.41</v>
      </c>
      <c r="BD225">
        <f t="shared" si="116"/>
        <v>2013.49</v>
      </c>
      <c r="BE225">
        <f t="shared" si="117"/>
        <v>50.979999999999791</v>
      </c>
      <c r="BF225">
        <f t="shared" si="118"/>
        <v>2064.4699999999998</v>
      </c>
    </row>
    <row r="226" spans="1:58" x14ac:dyDescent="0.2">
      <c r="A226">
        <f>data_fy13_base!A219</f>
        <v>4778</v>
      </c>
      <c r="B226" t="str">
        <f>data_fy13_base!B219</f>
        <v>North Kossuth</v>
      </c>
      <c r="C226">
        <f>data_fy13_base!C219</f>
        <v>4778</v>
      </c>
      <c r="D226">
        <f>data_fy13_base!D219</f>
        <v>5</v>
      </c>
      <c r="E226">
        <f>data_fy13_base!F219</f>
        <v>258.97000000000003</v>
      </c>
      <c r="F226">
        <f>data_fy13_base!G219</f>
        <v>257.63</v>
      </c>
      <c r="G226">
        <f>data_fy13_base!H219</f>
        <v>257.08999999999997</v>
      </c>
      <c r="H226">
        <f>data_fy13_base!I219</f>
        <v>517.16999999999996</v>
      </c>
      <c r="I226">
        <f>data_fy13_base!J219</f>
        <v>58.57</v>
      </c>
      <c r="J226">
        <f>data_fy13_base!K219</f>
        <v>63.8</v>
      </c>
      <c r="K226">
        <f>data_fy13_base!L219</f>
        <v>27.07</v>
      </c>
      <c r="L226">
        <f>data_fy13_base!M219</f>
        <v>3.16</v>
      </c>
      <c r="M226">
        <f>data_fy13_base!N219</f>
        <v>298.5</v>
      </c>
      <c r="N226">
        <f>data_fy13_base!O219</f>
        <v>535.16999999999996</v>
      </c>
      <c r="O226">
        <f>data_fy13_base!P219</f>
        <v>59.78</v>
      </c>
      <c r="P226">
        <f>data_fy13_base!Q219</f>
        <v>51.97</v>
      </c>
      <c r="Q226">
        <f>data_fy13_base!W219</f>
        <v>29.24</v>
      </c>
      <c r="R226">
        <f>data_fy13_base!Y219</f>
        <v>3.49</v>
      </c>
      <c r="S226">
        <f>data_fy13_base!S219</f>
        <v>159748</v>
      </c>
      <c r="T226">
        <f>data_fy13_base!T219</f>
        <v>17844</v>
      </c>
      <c r="U226">
        <f>data_fy13_base!U219</f>
        <v>15513</v>
      </c>
      <c r="V226">
        <f>data_fy13_base!V219</f>
        <v>10329</v>
      </c>
      <c r="W226">
        <f>data_fy13_base!X219</f>
        <v>1233</v>
      </c>
      <c r="Y226">
        <f>data_fy13_base!E219</f>
        <v>301</v>
      </c>
      <c r="Z226">
        <f t="shared" si="90"/>
        <v>167313.85999999999</v>
      </c>
      <c r="AA226">
        <f t="shared" si="91"/>
        <v>0</v>
      </c>
      <c r="AB226">
        <f t="shared" si="92"/>
        <v>167313.85999999999</v>
      </c>
      <c r="AC226">
        <f t="shared" si="93"/>
        <v>18698.12</v>
      </c>
      <c r="AD226">
        <f t="shared" si="94"/>
        <v>0</v>
      </c>
      <c r="AE226">
        <f t="shared" si="95"/>
        <v>18698.12</v>
      </c>
      <c r="AF226">
        <f t="shared" si="96"/>
        <v>16410.52</v>
      </c>
      <c r="AG226">
        <f t="shared" si="97"/>
        <v>0</v>
      </c>
      <c r="AH226">
        <f t="shared" si="98"/>
        <v>16410.52</v>
      </c>
      <c r="AI226">
        <f>data_fy13_base!Z219</f>
        <v>359.09</v>
      </c>
      <c r="AJ226">
        <f t="shared" si="99"/>
        <v>10887.61</v>
      </c>
      <c r="AK226">
        <f t="shared" si="100"/>
        <v>0</v>
      </c>
      <c r="AL226">
        <f t="shared" si="101"/>
        <v>10887.61</v>
      </c>
      <c r="AM226">
        <f t="shared" si="102"/>
        <v>1299.9100000000001</v>
      </c>
      <c r="AN226">
        <f t="shared" si="103"/>
        <v>0</v>
      </c>
      <c r="AO226">
        <f t="shared" si="104"/>
        <v>1299.9100000000001</v>
      </c>
      <c r="AQ226">
        <f t="shared" si="105"/>
        <v>149521.51</v>
      </c>
      <c r="AR226">
        <f t="shared" si="106"/>
        <v>17792.349999999977</v>
      </c>
      <c r="AS226">
        <f t="shared" si="107"/>
        <v>167313.85999999999</v>
      </c>
      <c r="AT226">
        <f t="shared" si="119"/>
        <v>16719.099999999999</v>
      </c>
      <c r="AU226">
        <f t="shared" si="108"/>
        <v>1979.0200000000004</v>
      </c>
      <c r="AV226">
        <f t="shared" si="109"/>
        <v>18698.12</v>
      </c>
      <c r="AW226">
        <f t="shared" si="110"/>
        <v>14805.31</v>
      </c>
      <c r="AX226">
        <f t="shared" si="111"/>
        <v>1605.2100000000009</v>
      </c>
      <c r="AY226">
        <f t="shared" si="112"/>
        <v>16410.52</v>
      </c>
      <c r="AZ226">
        <f>data_fy13_base!AA219</f>
        <v>317.64</v>
      </c>
      <c r="BA226">
        <f t="shared" si="113"/>
        <v>9989.7800000000007</v>
      </c>
      <c r="BB226">
        <f t="shared" si="114"/>
        <v>897.82999999999993</v>
      </c>
      <c r="BC226">
        <f t="shared" si="115"/>
        <v>10887.61</v>
      </c>
      <c r="BD226">
        <f t="shared" si="116"/>
        <v>1191.1500000000001</v>
      </c>
      <c r="BE226">
        <f t="shared" si="117"/>
        <v>108.75999999999999</v>
      </c>
      <c r="BF226">
        <f t="shared" si="118"/>
        <v>1299.9100000000001</v>
      </c>
    </row>
    <row r="227" spans="1:58" x14ac:dyDescent="0.2">
      <c r="A227">
        <f>data_fy13_base!A220</f>
        <v>4777</v>
      </c>
      <c r="B227" t="str">
        <f>data_fy13_base!B220</f>
        <v>North Linn</v>
      </c>
      <c r="C227">
        <f>data_fy13_base!C220</f>
        <v>4777</v>
      </c>
      <c r="D227">
        <f>data_fy13_base!D220</f>
        <v>10</v>
      </c>
      <c r="E227">
        <f>data_fy13_base!F220</f>
        <v>682.36</v>
      </c>
      <c r="F227">
        <f>data_fy13_base!G220</f>
        <v>675.3</v>
      </c>
      <c r="G227">
        <f>data_fy13_base!H220</f>
        <v>661.69</v>
      </c>
      <c r="H227">
        <f>data_fy13_base!I220</f>
        <v>517.16999999999996</v>
      </c>
      <c r="I227">
        <f>data_fy13_base!J220</f>
        <v>58.57</v>
      </c>
      <c r="J227">
        <f>data_fy13_base!K220</f>
        <v>63.8</v>
      </c>
      <c r="K227">
        <f>data_fy13_base!L220</f>
        <v>27.07</v>
      </c>
      <c r="L227">
        <f>data_fy13_base!M220</f>
        <v>3.16</v>
      </c>
      <c r="M227">
        <f>data_fy13_base!N220</f>
        <v>708.3</v>
      </c>
      <c r="N227">
        <f>data_fy13_base!O220</f>
        <v>508.13</v>
      </c>
      <c r="O227">
        <f>data_fy13_base!P220</f>
        <v>52.45</v>
      </c>
      <c r="P227">
        <f>data_fy13_base!Q220</f>
        <v>51.6</v>
      </c>
      <c r="Q227">
        <f>data_fy13_base!W220</f>
        <v>24.33</v>
      </c>
      <c r="R227">
        <f>data_fy13_base!Y220</f>
        <v>2.83</v>
      </c>
      <c r="S227">
        <f>data_fy13_base!S220</f>
        <v>359908</v>
      </c>
      <c r="T227">
        <f>data_fy13_base!T220</f>
        <v>37150</v>
      </c>
      <c r="U227">
        <f>data_fy13_base!U220</f>
        <v>36548</v>
      </c>
      <c r="V227">
        <f>data_fy13_base!V220</f>
        <v>18837</v>
      </c>
      <c r="W227">
        <f>data_fy13_base!X220</f>
        <v>2191</v>
      </c>
      <c r="Y227">
        <f>data_fy13_base!E220</f>
        <v>680.5</v>
      </c>
      <c r="Z227">
        <f t="shared" si="90"/>
        <v>359862.01</v>
      </c>
      <c r="AA227">
        <f t="shared" si="91"/>
        <v>45.989999999990687</v>
      </c>
      <c r="AB227">
        <f t="shared" si="92"/>
        <v>359908</v>
      </c>
      <c r="AC227">
        <f t="shared" si="93"/>
        <v>37284.6</v>
      </c>
      <c r="AD227">
        <f t="shared" si="94"/>
        <v>0</v>
      </c>
      <c r="AE227">
        <f t="shared" si="95"/>
        <v>37284.6</v>
      </c>
      <c r="AF227">
        <f t="shared" si="96"/>
        <v>36849.08</v>
      </c>
      <c r="AG227">
        <f t="shared" si="97"/>
        <v>0</v>
      </c>
      <c r="AH227">
        <f t="shared" si="98"/>
        <v>36849.08</v>
      </c>
      <c r="AI227">
        <f>data_fy13_base!Z220</f>
        <v>738.07</v>
      </c>
      <c r="AJ227">
        <f t="shared" si="99"/>
        <v>18754.36</v>
      </c>
      <c r="AK227">
        <f t="shared" si="100"/>
        <v>82.639999999999418</v>
      </c>
      <c r="AL227">
        <f t="shared" si="101"/>
        <v>18837</v>
      </c>
      <c r="AM227">
        <f t="shared" si="102"/>
        <v>2184.69</v>
      </c>
      <c r="AN227">
        <f t="shared" si="103"/>
        <v>6.3099999999999454</v>
      </c>
      <c r="AO227">
        <f t="shared" si="104"/>
        <v>2191</v>
      </c>
      <c r="AQ227">
        <f t="shared" si="105"/>
        <v>375523.18</v>
      </c>
      <c r="AR227">
        <f t="shared" si="106"/>
        <v>0</v>
      </c>
      <c r="AS227">
        <f t="shared" si="107"/>
        <v>375523.18</v>
      </c>
      <c r="AT227">
        <f t="shared" si="119"/>
        <v>39051.46</v>
      </c>
      <c r="AU227">
        <f t="shared" si="108"/>
        <v>0</v>
      </c>
      <c r="AV227">
        <f t="shared" si="109"/>
        <v>39051.46</v>
      </c>
      <c r="AW227">
        <f t="shared" si="110"/>
        <v>38758.050000000003</v>
      </c>
      <c r="AX227">
        <f t="shared" si="111"/>
        <v>0</v>
      </c>
      <c r="AY227">
        <f t="shared" si="112"/>
        <v>38758.050000000003</v>
      </c>
      <c r="AZ227">
        <f>data_fy13_base!AA220</f>
        <v>740.5</v>
      </c>
      <c r="BA227">
        <f t="shared" si="113"/>
        <v>19652.87</v>
      </c>
      <c r="BB227">
        <f t="shared" si="114"/>
        <v>0</v>
      </c>
      <c r="BC227">
        <f t="shared" si="115"/>
        <v>19652.87</v>
      </c>
      <c r="BD227">
        <f t="shared" si="116"/>
        <v>2288.15</v>
      </c>
      <c r="BE227">
        <f t="shared" si="117"/>
        <v>0</v>
      </c>
      <c r="BF227">
        <f t="shared" si="118"/>
        <v>2288.15</v>
      </c>
    </row>
    <row r="228" spans="1:58" x14ac:dyDescent="0.2">
      <c r="A228">
        <f>data_fy13_base!A221</f>
        <v>4776</v>
      </c>
      <c r="B228" t="str">
        <f>data_fy13_base!B221</f>
        <v>North Mahaska</v>
      </c>
      <c r="C228">
        <f>data_fy13_base!C221</f>
        <v>4776</v>
      </c>
      <c r="D228">
        <f>data_fy13_base!D221</f>
        <v>15</v>
      </c>
      <c r="E228">
        <f>data_fy13_base!F221</f>
        <v>521.54999999999995</v>
      </c>
      <c r="F228">
        <f>data_fy13_base!G221</f>
        <v>511.97</v>
      </c>
      <c r="G228">
        <f>data_fy13_base!H221</f>
        <v>513.91999999999996</v>
      </c>
      <c r="H228">
        <f>data_fy13_base!I221</f>
        <v>517.16999999999996</v>
      </c>
      <c r="I228">
        <f>data_fy13_base!J221</f>
        <v>58.57</v>
      </c>
      <c r="J228">
        <f>data_fy13_base!K221</f>
        <v>63.8</v>
      </c>
      <c r="K228">
        <f>data_fy13_base!L221</f>
        <v>27.07</v>
      </c>
      <c r="L228">
        <f>data_fy13_base!M221</f>
        <v>3.16</v>
      </c>
      <c r="M228">
        <f>data_fy13_base!N221</f>
        <v>523</v>
      </c>
      <c r="N228">
        <f>data_fy13_base!O221</f>
        <v>546.58000000000004</v>
      </c>
      <c r="O228">
        <f>data_fy13_base!P221</f>
        <v>58.33</v>
      </c>
      <c r="P228">
        <f>data_fy13_base!Q221</f>
        <v>68.87</v>
      </c>
      <c r="Q228">
        <f>data_fy13_base!W221</f>
        <v>26.11</v>
      </c>
      <c r="R228">
        <f>data_fy13_base!Y221</f>
        <v>2.81</v>
      </c>
      <c r="S228">
        <f>data_fy13_base!S221</f>
        <v>285861</v>
      </c>
      <c r="T228">
        <f>data_fy13_base!T221</f>
        <v>30507</v>
      </c>
      <c r="U228">
        <f>data_fy13_base!U221</f>
        <v>36019</v>
      </c>
      <c r="V228">
        <f>data_fy13_base!V221</f>
        <v>15176</v>
      </c>
      <c r="W228">
        <f>data_fy13_base!X221</f>
        <v>1633</v>
      </c>
      <c r="Y228">
        <f>data_fy13_base!E221</f>
        <v>535.4</v>
      </c>
      <c r="Z228">
        <f t="shared" si="90"/>
        <v>303716.36</v>
      </c>
      <c r="AA228">
        <f t="shared" si="91"/>
        <v>0</v>
      </c>
      <c r="AB228">
        <f t="shared" si="92"/>
        <v>303716.36</v>
      </c>
      <c r="AC228">
        <f t="shared" si="93"/>
        <v>32482.720000000001</v>
      </c>
      <c r="AD228">
        <f t="shared" si="94"/>
        <v>0</v>
      </c>
      <c r="AE228">
        <f t="shared" si="95"/>
        <v>32482.720000000001</v>
      </c>
      <c r="AF228">
        <f t="shared" si="96"/>
        <v>38238.269999999997</v>
      </c>
      <c r="AG228">
        <f t="shared" si="97"/>
        <v>0</v>
      </c>
      <c r="AH228">
        <f t="shared" si="98"/>
        <v>38238.269999999997</v>
      </c>
      <c r="AI228">
        <f>data_fy13_base!Z221</f>
        <v>603.86</v>
      </c>
      <c r="AJ228">
        <f t="shared" si="99"/>
        <v>16418.95</v>
      </c>
      <c r="AK228">
        <f t="shared" si="100"/>
        <v>0</v>
      </c>
      <c r="AL228">
        <f t="shared" si="101"/>
        <v>16418.95</v>
      </c>
      <c r="AM228">
        <f t="shared" si="102"/>
        <v>1775.35</v>
      </c>
      <c r="AN228">
        <f t="shared" si="103"/>
        <v>0</v>
      </c>
      <c r="AO228">
        <f t="shared" si="104"/>
        <v>1775.35</v>
      </c>
      <c r="AQ228">
        <f t="shared" si="105"/>
        <v>307078.21000000002</v>
      </c>
      <c r="AR228">
        <f t="shared" si="106"/>
        <v>0</v>
      </c>
      <c r="AS228">
        <f t="shared" si="107"/>
        <v>307078.21000000002</v>
      </c>
      <c r="AT228">
        <f t="shared" si="119"/>
        <v>32915.019999999997</v>
      </c>
      <c r="AU228">
        <f t="shared" si="108"/>
        <v>0</v>
      </c>
      <c r="AV228">
        <f t="shared" si="109"/>
        <v>32915.019999999997</v>
      </c>
      <c r="AW228">
        <f t="shared" si="110"/>
        <v>38631.21</v>
      </c>
      <c r="AX228">
        <f t="shared" si="111"/>
        <v>0</v>
      </c>
      <c r="AY228">
        <f t="shared" si="112"/>
        <v>38631.21</v>
      </c>
      <c r="AZ228">
        <f>data_fy13_base!AA221</f>
        <v>590.69000000000005</v>
      </c>
      <c r="BA228">
        <f t="shared" si="113"/>
        <v>16728.34</v>
      </c>
      <c r="BB228">
        <f t="shared" si="114"/>
        <v>0</v>
      </c>
      <c r="BC228">
        <f t="shared" si="115"/>
        <v>16728.34</v>
      </c>
      <c r="BD228">
        <f t="shared" si="116"/>
        <v>1813.42</v>
      </c>
      <c r="BE228">
        <f t="shared" si="117"/>
        <v>0</v>
      </c>
      <c r="BF228">
        <f t="shared" si="118"/>
        <v>1813.42</v>
      </c>
    </row>
    <row r="229" spans="1:58" x14ac:dyDescent="0.2">
      <c r="A229">
        <f>data_fy13_base!A222</f>
        <v>4779</v>
      </c>
      <c r="B229" t="str">
        <f>data_fy13_base!B222</f>
        <v>North Polk</v>
      </c>
      <c r="C229">
        <f>data_fy13_base!C222</f>
        <v>4779</v>
      </c>
      <c r="D229">
        <f>data_fy13_base!D222</f>
        <v>11</v>
      </c>
      <c r="E229">
        <f>data_fy13_base!F222</f>
        <v>1377.14</v>
      </c>
      <c r="F229">
        <f>data_fy13_base!G222</f>
        <v>1397.62</v>
      </c>
      <c r="G229">
        <f>data_fy13_base!H222</f>
        <v>1425.95</v>
      </c>
      <c r="H229">
        <f>data_fy13_base!I222</f>
        <v>517.16999999999996</v>
      </c>
      <c r="I229">
        <f>data_fy13_base!J222</f>
        <v>58.57</v>
      </c>
      <c r="J229">
        <f>data_fy13_base!K222</f>
        <v>63.8</v>
      </c>
      <c r="K229">
        <f>data_fy13_base!L222</f>
        <v>27.07</v>
      </c>
      <c r="L229">
        <f>data_fy13_base!M222</f>
        <v>3.16</v>
      </c>
      <c r="M229">
        <f>data_fy13_base!N222</f>
        <v>1297.5</v>
      </c>
      <c r="N229">
        <f>data_fy13_base!O222</f>
        <v>477.04</v>
      </c>
      <c r="O229">
        <f>data_fy13_base!P222</f>
        <v>49.01</v>
      </c>
      <c r="P229">
        <f>data_fy13_base!Q222</f>
        <v>47.55</v>
      </c>
      <c r="Q229">
        <f>data_fy13_base!W222</f>
        <v>20.56</v>
      </c>
      <c r="R229">
        <f>data_fy13_base!Y222</f>
        <v>2.64</v>
      </c>
      <c r="S229">
        <f>data_fy13_base!S222</f>
        <v>618959</v>
      </c>
      <c r="T229">
        <f>data_fy13_base!T222</f>
        <v>63590</v>
      </c>
      <c r="U229">
        <f>data_fy13_base!U222</f>
        <v>61696</v>
      </c>
      <c r="V229">
        <f>data_fy13_base!V222</f>
        <v>28397</v>
      </c>
      <c r="W229">
        <f>data_fy13_base!X222</f>
        <v>3646</v>
      </c>
      <c r="Y229">
        <f>data_fy13_base!E222</f>
        <v>1360.8</v>
      </c>
      <c r="Z229">
        <f t="shared" si="90"/>
        <v>677310.98</v>
      </c>
      <c r="AA229">
        <f t="shared" si="91"/>
        <v>0</v>
      </c>
      <c r="AB229">
        <f t="shared" si="92"/>
        <v>677310.98</v>
      </c>
      <c r="AC229">
        <f t="shared" si="93"/>
        <v>69877.08</v>
      </c>
      <c r="AD229">
        <f t="shared" si="94"/>
        <v>0</v>
      </c>
      <c r="AE229">
        <f t="shared" si="95"/>
        <v>69877.08</v>
      </c>
      <c r="AF229">
        <f t="shared" si="96"/>
        <v>68176.08</v>
      </c>
      <c r="AG229">
        <f t="shared" si="97"/>
        <v>0</v>
      </c>
      <c r="AH229">
        <f t="shared" si="98"/>
        <v>68176.08</v>
      </c>
      <c r="AI229">
        <f>data_fy13_base!Z222</f>
        <v>1444.62</v>
      </c>
      <c r="AJ229">
        <f t="shared" si="99"/>
        <v>31261.58</v>
      </c>
      <c r="AK229">
        <f t="shared" si="100"/>
        <v>0</v>
      </c>
      <c r="AL229">
        <f t="shared" si="101"/>
        <v>31261.58</v>
      </c>
      <c r="AM229">
        <f t="shared" si="102"/>
        <v>4001.6</v>
      </c>
      <c r="AN229">
        <f t="shared" si="103"/>
        <v>0</v>
      </c>
      <c r="AO229">
        <f t="shared" si="104"/>
        <v>4001.6</v>
      </c>
      <c r="AQ229">
        <f t="shared" si="105"/>
        <v>715066.17</v>
      </c>
      <c r="AR229">
        <f t="shared" si="106"/>
        <v>0</v>
      </c>
      <c r="AS229">
        <f t="shared" si="107"/>
        <v>715066.17</v>
      </c>
      <c r="AT229">
        <f t="shared" si="119"/>
        <v>74076.36</v>
      </c>
      <c r="AU229">
        <f t="shared" si="108"/>
        <v>0</v>
      </c>
      <c r="AV229">
        <f t="shared" si="109"/>
        <v>74076.36</v>
      </c>
      <c r="AW229">
        <f t="shared" si="110"/>
        <v>72644.14</v>
      </c>
      <c r="AX229">
        <f t="shared" si="111"/>
        <v>0</v>
      </c>
      <c r="AY229">
        <f t="shared" si="112"/>
        <v>72644.14</v>
      </c>
      <c r="AZ229">
        <f>data_fy13_base!AA222</f>
        <v>1461.8</v>
      </c>
      <c r="BA229">
        <f t="shared" si="113"/>
        <v>33285.19</v>
      </c>
      <c r="BB229">
        <f t="shared" si="114"/>
        <v>0</v>
      </c>
      <c r="BC229">
        <f t="shared" si="115"/>
        <v>33285.19</v>
      </c>
      <c r="BD229">
        <f t="shared" si="116"/>
        <v>4239.22</v>
      </c>
      <c r="BE229">
        <f t="shared" si="117"/>
        <v>0</v>
      </c>
      <c r="BF229">
        <f t="shared" si="118"/>
        <v>4239.22</v>
      </c>
    </row>
    <row r="230" spans="1:58" x14ac:dyDescent="0.2">
      <c r="A230">
        <f>data_fy13_base!A223</f>
        <v>4784</v>
      </c>
      <c r="B230" t="str">
        <f>data_fy13_base!B223</f>
        <v>North Scott</v>
      </c>
      <c r="C230">
        <f>data_fy13_base!C223</f>
        <v>4784</v>
      </c>
      <c r="D230">
        <f>data_fy13_base!D223</f>
        <v>9</v>
      </c>
      <c r="E230">
        <f>data_fy13_base!F223</f>
        <v>3075.84</v>
      </c>
      <c r="F230">
        <f>data_fy13_base!G223</f>
        <v>3120.67</v>
      </c>
      <c r="G230">
        <f>data_fy13_base!H223</f>
        <v>3121.35</v>
      </c>
      <c r="H230">
        <f>data_fy13_base!I223</f>
        <v>517.16999999999996</v>
      </c>
      <c r="I230">
        <f>data_fy13_base!J223</f>
        <v>58.57</v>
      </c>
      <c r="J230">
        <f>data_fy13_base!K223</f>
        <v>63.8</v>
      </c>
      <c r="K230">
        <f>data_fy13_base!L223</f>
        <v>27.07</v>
      </c>
      <c r="L230">
        <f>data_fy13_base!M223</f>
        <v>3.16</v>
      </c>
      <c r="M230">
        <f>data_fy13_base!N223</f>
        <v>2986.6</v>
      </c>
      <c r="N230">
        <f>data_fy13_base!O223</f>
        <v>507.87</v>
      </c>
      <c r="O230">
        <f>data_fy13_base!P223</f>
        <v>56.87</v>
      </c>
      <c r="P230">
        <f>data_fy13_base!Q223</f>
        <v>53.93</v>
      </c>
      <c r="Q230">
        <f>data_fy13_base!W223</f>
        <v>23.58</v>
      </c>
      <c r="R230">
        <f>data_fy13_base!Y223</f>
        <v>2.77</v>
      </c>
      <c r="S230">
        <f>data_fy13_base!S223</f>
        <v>1516805</v>
      </c>
      <c r="T230">
        <f>data_fy13_base!T223</f>
        <v>169848</v>
      </c>
      <c r="U230">
        <f>data_fy13_base!U223</f>
        <v>161067</v>
      </c>
      <c r="V230">
        <f>data_fy13_base!V223</f>
        <v>76943</v>
      </c>
      <c r="W230">
        <f>data_fy13_base!X223</f>
        <v>9039</v>
      </c>
      <c r="Y230">
        <f>data_fy13_base!E223</f>
        <v>2978.5</v>
      </c>
      <c r="Z230">
        <f t="shared" si="90"/>
        <v>1574315.96</v>
      </c>
      <c r="AA230">
        <f t="shared" si="91"/>
        <v>0</v>
      </c>
      <c r="AB230">
        <f t="shared" si="92"/>
        <v>1574315.96</v>
      </c>
      <c r="AC230">
        <f t="shared" si="93"/>
        <v>176356.99</v>
      </c>
      <c r="AD230">
        <f t="shared" si="94"/>
        <v>0</v>
      </c>
      <c r="AE230">
        <f t="shared" si="95"/>
        <v>176356.99</v>
      </c>
      <c r="AF230">
        <f t="shared" si="96"/>
        <v>168225.68</v>
      </c>
      <c r="AG230">
        <f t="shared" si="97"/>
        <v>0</v>
      </c>
      <c r="AH230">
        <f t="shared" si="98"/>
        <v>168225.68</v>
      </c>
      <c r="AI230">
        <f>data_fy13_base!Z223</f>
        <v>3272.25</v>
      </c>
      <c r="AJ230">
        <f t="shared" si="99"/>
        <v>80693.69</v>
      </c>
      <c r="AK230">
        <f t="shared" si="100"/>
        <v>0</v>
      </c>
      <c r="AL230">
        <f t="shared" si="101"/>
        <v>80693.69</v>
      </c>
      <c r="AM230">
        <f t="shared" si="102"/>
        <v>9489.5300000000007</v>
      </c>
      <c r="AN230">
        <f t="shared" si="103"/>
        <v>0</v>
      </c>
      <c r="AO230">
        <f t="shared" si="104"/>
        <v>9489.5300000000007</v>
      </c>
      <c r="AQ230">
        <f t="shared" si="105"/>
        <v>1691927.31</v>
      </c>
      <c r="AR230">
        <f t="shared" si="106"/>
        <v>0</v>
      </c>
      <c r="AS230">
        <f t="shared" si="107"/>
        <v>1691927.31</v>
      </c>
      <c r="AT230">
        <f t="shared" si="119"/>
        <v>189625.54</v>
      </c>
      <c r="AU230">
        <f t="shared" si="108"/>
        <v>0</v>
      </c>
      <c r="AV230">
        <f t="shared" si="109"/>
        <v>189625.54</v>
      </c>
      <c r="AW230">
        <f t="shared" si="110"/>
        <v>181874.42</v>
      </c>
      <c r="AX230">
        <f t="shared" si="111"/>
        <v>0</v>
      </c>
      <c r="AY230">
        <f t="shared" si="112"/>
        <v>181874.42</v>
      </c>
      <c r="AZ230">
        <f>data_fy13_base!AA223</f>
        <v>3372.53</v>
      </c>
      <c r="BA230">
        <f t="shared" si="113"/>
        <v>86977.55</v>
      </c>
      <c r="BB230">
        <f t="shared" si="114"/>
        <v>0</v>
      </c>
      <c r="BC230">
        <f t="shared" si="115"/>
        <v>86977.55</v>
      </c>
      <c r="BD230">
        <f t="shared" si="116"/>
        <v>10218.77</v>
      </c>
      <c r="BE230">
        <f t="shared" si="117"/>
        <v>0</v>
      </c>
      <c r="BF230">
        <f t="shared" si="118"/>
        <v>10218.77</v>
      </c>
    </row>
    <row r="231" spans="1:58" x14ac:dyDescent="0.2">
      <c r="A231">
        <f>data_fy13_base!A224</f>
        <v>4785</v>
      </c>
      <c r="B231" t="str">
        <f>data_fy13_base!B224</f>
        <v>North Tama County</v>
      </c>
      <c r="C231">
        <f>data_fy13_base!C224</f>
        <v>4785</v>
      </c>
      <c r="D231">
        <f>data_fy13_base!D224</f>
        <v>7</v>
      </c>
      <c r="E231">
        <f>data_fy13_base!F224</f>
        <v>497.33</v>
      </c>
      <c r="F231">
        <f>data_fy13_base!G224</f>
        <v>492.41</v>
      </c>
      <c r="G231">
        <f>data_fy13_base!H224</f>
        <v>481.08</v>
      </c>
      <c r="H231">
        <f>data_fy13_base!I224</f>
        <v>517.16999999999996</v>
      </c>
      <c r="I231">
        <f>data_fy13_base!J224</f>
        <v>58.57</v>
      </c>
      <c r="J231">
        <f>data_fy13_base!K224</f>
        <v>63.8</v>
      </c>
      <c r="K231">
        <f>data_fy13_base!L224</f>
        <v>27.07</v>
      </c>
      <c r="L231">
        <f>data_fy13_base!M224</f>
        <v>3.16</v>
      </c>
      <c r="M231">
        <f>data_fy13_base!N224</f>
        <v>521.5</v>
      </c>
      <c r="N231">
        <f>data_fy13_base!O224</f>
        <v>579.66</v>
      </c>
      <c r="O231">
        <f>data_fy13_base!P224</f>
        <v>61.58</v>
      </c>
      <c r="P231">
        <f>data_fy13_base!Q224</f>
        <v>57.22</v>
      </c>
      <c r="Q231">
        <f>data_fy13_base!W224</f>
        <v>34.51</v>
      </c>
      <c r="R231">
        <f>data_fy13_base!Y224</f>
        <v>3.96</v>
      </c>
      <c r="S231">
        <f>data_fy13_base!S224</f>
        <v>302293</v>
      </c>
      <c r="T231">
        <f>data_fy13_base!T224</f>
        <v>32114</v>
      </c>
      <c r="U231">
        <f>data_fy13_base!U224</f>
        <v>29840</v>
      </c>
      <c r="V231">
        <f>data_fy13_base!V224</f>
        <v>20090</v>
      </c>
      <c r="W231">
        <f>data_fy13_base!X224</f>
        <v>2305</v>
      </c>
      <c r="Y231">
        <f>data_fy13_base!E224</f>
        <v>523.29999999999995</v>
      </c>
      <c r="Z231">
        <f t="shared" si="90"/>
        <v>314163.15999999997</v>
      </c>
      <c r="AA231">
        <f t="shared" si="91"/>
        <v>0</v>
      </c>
      <c r="AB231">
        <f t="shared" si="92"/>
        <v>314163.15999999997</v>
      </c>
      <c r="AC231">
        <f t="shared" si="93"/>
        <v>33449.339999999997</v>
      </c>
      <c r="AD231">
        <f t="shared" si="94"/>
        <v>0</v>
      </c>
      <c r="AE231">
        <f t="shared" si="95"/>
        <v>33449.339999999997</v>
      </c>
      <c r="AF231">
        <f t="shared" si="96"/>
        <v>31277.64</v>
      </c>
      <c r="AG231">
        <f t="shared" si="97"/>
        <v>0</v>
      </c>
      <c r="AH231">
        <f t="shared" si="98"/>
        <v>31277.64</v>
      </c>
      <c r="AI231">
        <f>data_fy13_base!Z224</f>
        <v>574.59</v>
      </c>
      <c r="AJ231">
        <f t="shared" si="99"/>
        <v>20449.66</v>
      </c>
      <c r="AK231">
        <f t="shared" si="100"/>
        <v>0</v>
      </c>
      <c r="AL231">
        <f t="shared" si="101"/>
        <v>20449.66</v>
      </c>
      <c r="AM231">
        <f t="shared" si="102"/>
        <v>2350.0700000000002</v>
      </c>
      <c r="AN231">
        <f t="shared" si="103"/>
        <v>0</v>
      </c>
      <c r="AO231">
        <f t="shared" si="104"/>
        <v>2350.0700000000002</v>
      </c>
      <c r="AQ231">
        <f t="shared" si="105"/>
        <v>309269.63</v>
      </c>
      <c r="AR231">
        <f t="shared" si="106"/>
        <v>4893.5299999999697</v>
      </c>
      <c r="AS231">
        <f t="shared" si="107"/>
        <v>314163.15999999997</v>
      </c>
      <c r="AT231">
        <f t="shared" si="119"/>
        <v>33002.82</v>
      </c>
      <c r="AU231">
        <f t="shared" si="108"/>
        <v>446.5199999999968</v>
      </c>
      <c r="AV231">
        <f t="shared" si="109"/>
        <v>33449.339999999997</v>
      </c>
      <c r="AW231">
        <f t="shared" si="110"/>
        <v>31043.34</v>
      </c>
      <c r="AX231">
        <f t="shared" si="111"/>
        <v>234.29999999999927</v>
      </c>
      <c r="AY231">
        <f t="shared" si="112"/>
        <v>31277.64</v>
      </c>
      <c r="AZ231">
        <f>data_fy13_base!AA224</f>
        <v>549.13</v>
      </c>
      <c r="BA231">
        <f t="shared" si="113"/>
        <v>20164.05</v>
      </c>
      <c r="BB231">
        <f t="shared" si="114"/>
        <v>285.61000000000058</v>
      </c>
      <c r="BC231">
        <f t="shared" si="115"/>
        <v>20449.66</v>
      </c>
      <c r="BD231">
        <f t="shared" si="116"/>
        <v>2317.33</v>
      </c>
      <c r="BE231">
        <f t="shared" si="117"/>
        <v>32.740000000000236</v>
      </c>
      <c r="BF231">
        <f t="shared" si="118"/>
        <v>2350.0700000000002</v>
      </c>
    </row>
    <row r="232" spans="1:58" x14ac:dyDescent="0.2">
      <c r="A232">
        <f>data_fy13_base!A225</f>
        <v>4787</v>
      </c>
      <c r="B232" t="str">
        <f>data_fy13_base!B225</f>
        <v>North Winneshiek</v>
      </c>
      <c r="C232">
        <f>data_fy13_base!C225</f>
        <v>4787</v>
      </c>
      <c r="D232">
        <f>data_fy13_base!D225</f>
        <v>1</v>
      </c>
      <c r="E232">
        <f>data_fy13_base!F225</f>
        <v>285.47000000000003</v>
      </c>
      <c r="F232">
        <f>data_fy13_base!G225</f>
        <v>282.77</v>
      </c>
      <c r="G232">
        <f>data_fy13_base!H225</f>
        <v>283.68</v>
      </c>
      <c r="H232">
        <f>data_fy13_base!I225</f>
        <v>517.16999999999996</v>
      </c>
      <c r="I232">
        <f>data_fy13_base!J225</f>
        <v>58.57</v>
      </c>
      <c r="J232">
        <f>data_fy13_base!K225</f>
        <v>63.8</v>
      </c>
      <c r="K232">
        <f>data_fy13_base!L225</f>
        <v>27.07</v>
      </c>
      <c r="L232">
        <f>data_fy13_base!M225</f>
        <v>3.16</v>
      </c>
      <c r="M232">
        <f>data_fy13_base!N225</f>
        <v>289</v>
      </c>
      <c r="N232">
        <f>data_fy13_base!O225</f>
        <v>482.48</v>
      </c>
      <c r="O232">
        <f>data_fy13_base!P225</f>
        <v>42.8</v>
      </c>
      <c r="P232">
        <f>data_fy13_base!Q225</f>
        <v>62.72</v>
      </c>
      <c r="Q232">
        <f>data_fy13_base!W225</f>
        <v>27.28</v>
      </c>
      <c r="R232">
        <f>data_fy13_base!Y225</f>
        <v>2.9</v>
      </c>
      <c r="S232">
        <f>data_fy13_base!S225</f>
        <v>139437</v>
      </c>
      <c r="T232">
        <f>data_fy13_base!T225</f>
        <v>12369</v>
      </c>
      <c r="U232">
        <f>data_fy13_base!U225</f>
        <v>18126</v>
      </c>
      <c r="V232">
        <f>data_fy13_base!V225</f>
        <v>8987</v>
      </c>
      <c r="W232">
        <f>data_fy13_base!X225</f>
        <v>955</v>
      </c>
      <c r="Y232">
        <f>data_fy13_base!E225</f>
        <v>293.3</v>
      </c>
      <c r="Z232">
        <f t="shared" si="90"/>
        <v>147579.76</v>
      </c>
      <c r="AA232">
        <f t="shared" si="91"/>
        <v>0</v>
      </c>
      <c r="AB232">
        <f t="shared" si="92"/>
        <v>147579.76</v>
      </c>
      <c r="AC232">
        <f t="shared" si="93"/>
        <v>13239.56</v>
      </c>
      <c r="AD232">
        <f t="shared" si="94"/>
        <v>0</v>
      </c>
      <c r="AE232">
        <f t="shared" si="95"/>
        <v>13239.56</v>
      </c>
      <c r="AF232">
        <f t="shared" si="96"/>
        <v>19143.689999999999</v>
      </c>
      <c r="AG232">
        <f t="shared" si="97"/>
        <v>0</v>
      </c>
      <c r="AH232">
        <f t="shared" si="98"/>
        <v>19143.689999999999</v>
      </c>
      <c r="AI232">
        <f>data_fy13_base!Z225</f>
        <v>338.87</v>
      </c>
      <c r="AJ232">
        <f t="shared" si="99"/>
        <v>9610.35</v>
      </c>
      <c r="AK232">
        <f t="shared" si="100"/>
        <v>0</v>
      </c>
      <c r="AL232">
        <f t="shared" si="101"/>
        <v>9610.35</v>
      </c>
      <c r="AM232">
        <f t="shared" si="102"/>
        <v>1026.78</v>
      </c>
      <c r="AN232">
        <f t="shared" si="103"/>
        <v>0</v>
      </c>
      <c r="AO232">
        <f t="shared" si="104"/>
        <v>1026.78</v>
      </c>
      <c r="AQ232">
        <f t="shared" si="105"/>
        <v>149780.4</v>
      </c>
      <c r="AR232">
        <f t="shared" si="106"/>
        <v>0</v>
      </c>
      <c r="AS232">
        <f t="shared" si="107"/>
        <v>149780.4</v>
      </c>
      <c r="AT232">
        <f t="shared" si="119"/>
        <v>13582.66</v>
      </c>
      <c r="AU232">
        <f t="shared" si="108"/>
        <v>0</v>
      </c>
      <c r="AV232">
        <f t="shared" si="109"/>
        <v>13582.66</v>
      </c>
      <c r="AW232">
        <f t="shared" si="110"/>
        <v>19389.12</v>
      </c>
      <c r="AX232">
        <f t="shared" si="111"/>
        <v>0</v>
      </c>
      <c r="AY232">
        <f t="shared" si="112"/>
        <v>19389.12</v>
      </c>
      <c r="AZ232">
        <f>data_fy13_base!AA225</f>
        <v>331.5</v>
      </c>
      <c r="BA232">
        <f t="shared" si="113"/>
        <v>9775.94</v>
      </c>
      <c r="BB232">
        <f t="shared" si="114"/>
        <v>0</v>
      </c>
      <c r="BC232">
        <f t="shared" si="115"/>
        <v>9775.94</v>
      </c>
      <c r="BD232">
        <f t="shared" si="116"/>
        <v>1047.54</v>
      </c>
      <c r="BE232">
        <f t="shared" si="117"/>
        <v>0</v>
      </c>
      <c r="BF232">
        <f t="shared" si="118"/>
        <v>1047.54</v>
      </c>
    </row>
    <row r="233" spans="1:58" x14ac:dyDescent="0.2">
      <c r="A233">
        <f>data_fy13_base!A226</f>
        <v>4773</v>
      </c>
      <c r="B233" t="str">
        <f>data_fy13_base!B226</f>
        <v>Northeast</v>
      </c>
      <c r="C233">
        <f>data_fy13_base!C226</f>
        <v>4773</v>
      </c>
      <c r="D233">
        <f>data_fy13_base!D226</f>
        <v>9</v>
      </c>
      <c r="E233">
        <f>data_fy13_base!F226</f>
        <v>503.57</v>
      </c>
      <c r="F233">
        <f>data_fy13_base!G226</f>
        <v>501.78</v>
      </c>
      <c r="G233">
        <f>data_fy13_base!H226</f>
        <v>502.16</v>
      </c>
      <c r="H233">
        <f>data_fy13_base!I226</f>
        <v>517.16999999999996</v>
      </c>
      <c r="I233">
        <f>data_fy13_base!J226</f>
        <v>58.57</v>
      </c>
      <c r="J233">
        <f>data_fy13_base!K226</f>
        <v>63.8</v>
      </c>
      <c r="K233">
        <f>data_fy13_base!L226</f>
        <v>27.07</v>
      </c>
      <c r="L233">
        <f>data_fy13_base!M226</f>
        <v>3.16</v>
      </c>
      <c r="M233">
        <f>data_fy13_base!N226</f>
        <v>535.1</v>
      </c>
      <c r="N233">
        <f>data_fy13_base!O226</f>
        <v>565.82000000000005</v>
      </c>
      <c r="O233">
        <f>data_fy13_base!P226</f>
        <v>63.76</v>
      </c>
      <c r="P233">
        <f>data_fy13_base!Q226</f>
        <v>68.22</v>
      </c>
      <c r="Q233">
        <f>data_fy13_base!W226</f>
        <v>23.58</v>
      </c>
      <c r="R233">
        <f>data_fy13_base!Y226</f>
        <v>2.77</v>
      </c>
      <c r="S233">
        <f>data_fy13_base!S226</f>
        <v>302770</v>
      </c>
      <c r="T233">
        <f>data_fy13_base!T226</f>
        <v>34118</v>
      </c>
      <c r="U233">
        <f>data_fy13_base!U226</f>
        <v>36505</v>
      </c>
      <c r="V233">
        <f>data_fy13_base!V226</f>
        <v>13806</v>
      </c>
      <c r="W233">
        <f>data_fy13_base!X226</f>
        <v>1622</v>
      </c>
      <c r="Y233">
        <f>data_fy13_base!E226</f>
        <v>549.20000000000005</v>
      </c>
      <c r="Z233">
        <f t="shared" si="90"/>
        <v>322111.28999999998</v>
      </c>
      <c r="AA233">
        <f t="shared" si="91"/>
        <v>0</v>
      </c>
      <c r="AB233">
        <f t="shared" si="92"/>
        <v>322111.28999999998</v>
      </c>
      <c r="AC233">
        <f t="shared" si="93"/>
        <v>36302.120000000003</v>
      </c>
      <c r="AD233">
        <f t="shared" si="94"/>
        <v>0</v>
      </c>
      <c r="AE233">
        <f t="shared" si="95"/>
        <v>36302.120000000003</v>
      </c>
      <c r="AF233">
        <f t="shared" si="96"/>
        <v>38866.879999999997</v>
      </c>
      <c r="AG233">
        <f t="shared" si="97"/>
        <v>0</v>
      </c>
      <c r="AH233">
        <f t="shared" si="98"/>
        <v>38866.879999999997</v>
      </c>
      <c r="AI233">
        <f>data_fy13_base!Z226</f>
        <v>606.07000000000005</v>
      </c>
      <c r="AJ233">
        <f t="shared" si="99"/>
        <v>14945.69</v>
      </c>
      <c r="AK233">
        <f t="shared" si="100"/>
        <v>0</v>
      </c>
      <c r="AL233">
        <f t="shared" si="101"/>
        <v>14945.69</v>
      </c>
      <c r="AM233">
        <f t="shared" si="102"/>
        <v>1757.6</v>
      </c>
      <c r="AN233">
        <f t="shared" si="103"/>
        <v>0</v>
      </c>
      <c r="AO233">
        <f t="shared" si="104"/>
        <v>1757.6</v>
      </c>
      <c r="AQ233">
        <f t="shared" si="105"/>
        <v>306180.63</v>
      </c>
      <c r="AR233">
        <f t="shared" si="106"/>
        <v>15930.659999999974</v>
      </c>
      <c r="AS233">
        <f t="shared" si="107"/>
        <v>322111.28999999998</v>
      </c>
      <c r="AT233">
        <f t="shared" si="119"/>
        <v>34514.69</v>
      </c>
      <c r="AU233">
        <f t="shared" si="108"/>
        <v>1787.4300000000003</v>
      </c>
      <c r="AV233">
        <f t="shared" si="109"/>
        <v>36302.120000000003</v>
      </c>
      <c r="AW233">
        <f t="shared" si="110"/>
        <v>36972.11</v>
      </c>
      <c r="AX233">
        <f t="shared" si="111"/>
        <v>1894.7699999999968</v>
      </c>
      <c r="AY233">
        <f t="shared" si="112"/>
        <v>38866.879999999997</v>
      </c>
      <c r="AZ233">
        <f>data_fy13_base!AA226</f>
        <v>561.01</v>
      </c>
      <c r="BA233">
        <f t="shared" si="113"/>
        <v>14468.45</v>
      </c>
      <c r="BB233">
        <f t="shared" si="114"/>
        <v>477.23999999999978</v>
      </c>
      <c r="BC233">
        <f t="shared" si="115"/>
        <v>14945.69</v>
      </c>
      <c r="BD233">
        <f t="shared" si="116"/>
        <v>1699.86</v>
      </c>
      <c r="BE233">
        <f t="shared" si="117"/>
        <v>57.740000000000009</v>
      </c>
      <c r="BF233">
        <f t="shared" si="118"/>
        <v>1757.6</v>
      </c>
    </row>
    <row r="234" spans="1:58" x14ac:dyDescent="0.2">
      <c r="A234">
        <f>data_fy13_base!A227</f>
        <v>4775</v>
      </c>
      <c r="B234" t="str">
        <f>data_fy13_base!B227</f>
        <v>Northeast Hamilton</v>
      </c>
      <c r="C234">
        <f>data_fy13_base!C227</f>
        <v>4775</v>
      </c>
      <c r="D234">
        <f>data_fy13_base!D227</f>
        <v>5</v>
      </c>
      <c r="E234">
        <f>data_fy13_base!F227</f>
        <v>206.48</v>
      </c>
      <c r="F234">
        <f>data_fy13_base!G227</f>
        <v>192.6</v>
      </c>
      <c r="G234">
        <f>data_fy13_base!H227</f>
        <v>181.63</v>
      </c>
      <c r="H234">
        <f>data_fy13_base!I227</f>
        <v>517.16999999999996</v>
      </c>
      <c r="I234">
        <f>data_fy13_base!J227</f>
        <v>58.57</v>
      </c>
      <c r="J234">
        <f>data_fy13_base!K227</f>
        <v>63.8</v>
      </c>
      <c r="K234">
        <f>data_fy13_base!L227</f>
        <v>27.07</v>
      </c>
      <c r="L234">
        <f>data_fy13_base!M227</f>
        <v>3.16</v>
      </c>
      <c r="M234">
        <f>data_fy13_base!N227</f>
        <v>226.4</v>
      </c>
      <c r="N234">
        <f>data_fy13_base!O227</f>
        <v>603.29</v>
      </c>
      <c r="O234">
        <f>data_fy13_base!P227</f>
        <v>64.31</v>
      </c>
      <c r="P234">
        <f>data_fy13_base!Q227</f>
        <v>59.19</v>
      </c>
      <c r="Q234">
        <f>data_fy13_base!W227</f>
        <v>29.24</v>
      </c>
      <c r="R234">
        <f>data_fy13_base!Y227</f>
        <v>3.49</v>
      </c>
      <c r="S234">
        <f>data_fy13_base!S227</f>
        <v>136585</v>
      </c>
      <c r="T234">
        <f>data_fy13_base!T227</f>
        <v>14560</v>
      </c>
      <c r="U234">
        <f>data_fy13_base!U227</f>
        <v>13401</v>
      </c>
      <c r="V234">
        <f>data_fy13_base!V227</f>
        <v>7438</v>
      </c>
      <c r="W234">
        <f>data_fy13_base!X227</f>
        <v>888</v>
      </c>
      <c r="Y234">
        <f>data_fy13_base!E227</f>
        <v>230</v>
      </c>
      <c r="Z234">
        <f t="shared" si="90"/>
        <v>143515.4</v>
      </c>
      <c r="AA234">
        <f t="shared" si="91"/>
        <v>0</v>
      </c>
      <c r="AB234">
        <f t="shared" si="92"/>
        <v>143515.4</v>
      </c>
      <c r="AC234">
        <f t="shared" si="93"/>
        <v>15329.5</v>
      </c>
      <c r="AD234">
        <f t="shared" si="94"/>
        <v>0</v>
      </c>
      <c r="AE234">
        <f t="shared" si="95"/>
        <v>15329.5</v>
      </c>
      <c r="AF234">
        <f t="shared" si="96"/>
        <v>14200.2</v>
      </c>
      <c r="AG234">
        <f t="shared" si="97"/>
        <v>0</v>
      </c>
      <c r="AH234">
        <f t="shared" si="98"/>
        <v>14200.2</v>
      </c>
      <c r="AI234">
        <f>data_fy13_base!Z227</f>
        <v>254.59</v>
      </c>
      <c r="AJ234">
        <f t="shared" si="99"/>
        <v>7719.17</v>
      </c>
      <c r="AK234">
        <f t="shared" si="100"/>
        <v>0</v>
      </c>
      <c r="AL234">
        <f t="shared" si="101"/>
        <v>7719.17</v>
      </c>
      <c r="AM234">
        <f t="shared" si="102"/>
        <v>921.62</v>
      </c>
      <c r="AN234">
        <f t="shared" si="103"/>
        <v>0</v>
      </c>
      <c r="AO234">
        <f t="shared" si="104"/>
        <v>921.62</v>
      </c>
      <c r="AQ234">
        <f t="shared" si="105"/>
        <v>133280.78</v>
      </c>
      <c r="AR234">
        <f t="shared" si="106"/>
        <v>10234.619999999995</v>
      </c>
      <c r="AS234">
        <f t="shared" si="107"/>
        <v>143515.4</v>
      </c>
      <c r="AT234">
        <f t="shared" si="119"/>
        <v>14265.7</v>
      </c>
      <c r="AU234">
        <f t="shared" si="108"/>
        <v>1063.7999999999993</v>
      </c>
      <c r="AV234">
        <f t="shared" si="109"/>
        <v>15329.5</v>
      </c>
      <c r="AW234">
        <f t="shared" si="110"/>
        <v>13295.25</v>
      </c>
      <c r="AX234">
        <f t="shared" si="111"/>
        <v>904.95000000000073</v>
      </c>
      <c r="AY234">
        <f t="shared" si="112"/>
        <v>14200.2</v>
      </c>
      <c r="AZ234">
        <f>data_fy13_base!AA227</f>
        <v>231.32</v>
      </c>
      <c r="BA234">
        <f t="shared" si="113"/>
        <v>7275.01</v>
      </c>
      <c r="BB234">
        <f t="shared" si="114"/>
        <v>444.15999999999985</v>
      </c>
      <c r="BC234">
        <f t="shared" si="115"/>
        <v>7719.17</v>
      </c>
      <c r="BD234">
        <f t="shared" si="116"/>
        <v>867.45</v>
      </c>
      <c r="BE234">
        <f t="shared" si="117"/>
        <v>54.169999999999959</v>
      </c>
      <c r="BF234">
        <f t="shared" si="118"/>
        <v>921.62</v>
      </c>
    </row>
    <row r="235" spans="1:58" x14ac:dyDescent="0.2">
      <c r="A235">
        <f>data_fy13_base!A228</f>
        <v>4788</v>
      </c>
      <c r="B235" t="str">
        <f>data_fy13_base!B228</f>
        <v>Northwood-Kensett</v>
      </c>
      <c r="C235">
        <f>data_fy13_base!C228</f>
        <v>4788</v>
      </c>
      <c r="D235">
        <f>data_fy13_base!D228</f>
        <v>7</v>
      </c>
      <c r="E235">
        <f>data_fy13_base!F228</f>
        <v>467.78</v>
      </c>
      <c r="F235">
        <f>data_fy13_base!G228</f>
        <v>465.12</v>
      </c>
      <c r="G235">
        <f>data_fy13_base!H228</f>
        <v>461.36</v>
      </c>
      <c r="H235">
        <f>data_fy13_base!I228</f>
        <v>517.16999999999996</v>
      </c>
      <c r="I235">
        <f>data_fy13_base!J228</f>
        <v>58.57</v>
      </c>
      <c r="J235">
        <f>data_fy13_base!K228</f>
        <v>63.8</v>
      </c>
      <c r="K235">
        <f>data_fy13_base!L228</f>
        <v>27.07</v>
      </c>
      <c r="L235">
        <f>data_fy13_base!M228</f>
        <v>3.16</v>
      </c>
      <c r="M235">
        <f>data_fy13_base!N228</f>
        <v>499.1</v>
      </c>
      <c r="N235">
        <f>data_fy13_base!O228</f>
        <v>512.03</v>
      </c>
      <c r="O235">
        <f>data_fy13_base!P228</f>
        <v>58.74</v>
      </c>
      <c r="P235">
        <f>data_fy13_base!Q228</f>
        <v>49.01</v>
      </c>
      <c r="Q235">
        <f>data_fy13_base!W228</f>
        <v>34.51</v>
      </c>
      <c r="R235">
        <f>data_fy13_base!Y228</f>
        <v>3.96</v>
      </c>
      <c r="S235">
        <f>data_fy13_base!S228</f>
        <v>255554</v>
      </c>
      <c r="T235">
        <f>data_fy13_base!T228</f>
        <v>29317</v>
      </c>
      <c r="U235">
        <f>data_fy13_base!U228</f>
        <v>24461</v>
      </c>
      <c r="V235">
        <f>data_fy13_base!V228</f>
        <v>19161</v>
      </c>
      <c r="W235">
        <f>data_fy13_base!X228</f>
        <v>2199</v>
      </c>
      <c r="Y235">
        <f>data_fy13_base!E228</f>
        <v>499.4</v>
      </c>
      <c r="Z235">
        <f t="shared" si="90"/>
        <v>266040.37</v>
      </c>
      <c r="AA235">
        <f t="shared" si="91"/>
        <v>0</v>
      </c>
      <c r="AB235">
        <f t="shared" si="92"/>
        <v>266040.37</v>
      </c>
      <c r="AC235">
        <f t="shared" si="93"/>
        <v>30503.35</v>
      </c>
      <c r="AD235">
        <f t="shared" si="94"/>
        <v>0</v>
      </c>
      <c r="AE235">
        <f t="shared" si="95"/>
        <v>30503.35</v>
      </c>
      <c r="AF235">
        <f t="shared" si="96"/>
        <v>25749.06</v>
      </c>
      <c r="AG235">
        <f t="shared" si="97"/>
        <v>0</v>
      </c>
      <c r="AH235">
        <f t="shared" si="98"/>
        <v>25749.06</v>
      </c>
      <c r="AI235">
        <f>data_fy13_base!Z228</f>
        <v>554.9</v>
      </c>
      <c r="AJ235">
        <f t="shared" si="99"/>
        <v>19748.89</v>
      </c>
      <c r="AK235">
        <f t="shared" si="100"/>
        <v>0</v>
      </c>
      <c r="AL235">
        <f t="shared" si="101"/>
        <v>19748.89</v>
      </c>
      <c r="AM235">
        <f t="shared" si="102"/>
        <v>2269.54</v>
      </c>
      <c r="AN235">
        <f t="shared" si="103"/>
        <v>0</v>
      </c>
      <c r="AO235">
        <f t="shared" si="104"/>
        <v>2269.54</v>
      </c>
      <c r="AQ235">
        <f t="shared" si="105"/>
        <v>259257.71</v>
      </c>
      <c r="AR235">
        <f t="shared" si="106"/>
        <v>6782.6600000000035</v>
      </c>
      <c r="AS235">
        <f t="shared" si="107"/>
        <v>266040.37</v>
      </c>
      <c r="AT235">
        <f t="shared" si="119"/>
        <v>29713.39</v>
      </c>
      <c r="AU235">
        <f t="shared" si="108"/>
        <v>789.95999999999913</v>
      </c>
      <c r="AV235">
        <f t="shared" si="109"/>
        <v>30503.35</v>
      </c>
      <c r="AW235">
        <f t="shared" si="110"/>
        <v>25358.35</v>
      </c>
      <c r="AX235">
        <f t="shared" si="111"/>
        <v>390.71000000000276</v>
      </c>
      <c r="AY235">
        <f t="shared" si="112"/>
        <v>25749.06</v>
      </c>
      <c r="AZ235">
        <f>data_fy13_base!AA228</f>
        <v>523.84</v>
      </c>
      <c r="BA235">
        <f t="shared" si="113"/>
        <v>19235.400000000001</v>
      </c>
      <c r="BB235">
        <f t="shared" si="114"/>
        <v>513.48999999999796</v>
      </c>
      <c r="BC235">
        <f t="shared" si="115"/>
        <v>19748.89</v>
      </c>
      <c r="BD235">
        <f t="shared" si="116"/>
        <v>2210.6</v>
      </c>
      <c r="BE235">
        <f t="shared" si="117"/>
        <v>58.940000000000055</v>
      </c>
      <c r="BF235">
        <f t="shared" si="118"/>
        <v>2269.54</v>
      </c>
    </row>
    <row r="236" spans="1:58" x14ac:dyDescent="0.2">
      <c r="A236">
        <f>data_fy13_base!A229</f>
        <v>4797</v>
      </c>
      <c r="B236" t="str">
        <f>data_fy13_base!B229</f>
        <v>Norwalk</v>
      </c>
      <c r="C236">
        <f>data_fy13_base!C229</f>
        <v>4797</v>
      </c>
      <c r="D236">
        <f>data_fy13_base!D229</f>
        <v>11</v>
      </c>
      <c r="E236">
        <f>data_fy13_base!F229</f>
        <v>2468.1</v>
      </c>
      <c r="F236">
        <f>data_fy13_base!G229</f>
        <v>2499.2199999999998</v>
      </c>
      <c r="G236">
        <f>data_fy13_base!H229</f>
        <v>2525.3200000000002</v>
      </c>
      <c r="H236">
        <f>data_fy13_base!I229</f>
        <v>517.16999999999996</v>
      </c>
      <c r="I236">
        <f>data_fy13_base!J229</f>
        <v>58.57</v>
      </c>
      <c r="J236">
        <f>data_fy13_base!K229</f>
        <v>63.8</v>
      </c>
      <c r="K236">
        <f>data_fy13_base!L229</f>
        <v>27.07</v>
      </c>
      <c r="L236">
        <f>data_fy13_base!M229</f>
        <v>3.16</v>
      </c>
      <c r="M236">
        <f>data_fy13_base!N229</f>
        <v>2385.8000000000002</v>
      </c>
      <c r="N236">
        <f>data_fy13_base!O229</f>
        <v>522.79</v>
      </c>
      <c r="O236">
        <f>data_fy13_base!P229</f>
        <v>54.21</v>
      </c>
      <c r="P236">
        <f>data_fy13_base!Q229</f>
        <v>53.42</v>
      </c>
      <c r="Q236">
        <f>data_fy13_base!W229</f>
        <v>20.56</v>
      </c>
      <c r="R236">
        <f>data_fy13_base!Y229</f>
        <v>2.64</v>
      </c>
      <c r="S236">
        <f>data_fy13_base!S229</f>
        <v>1247272</v>
      </c>
      <c r="T236">
        <f>data_fy13_base!T229</f>
        <v>129334</v>
      </c>
      <c r="U236">
        <f>data_fy13_base!U229</f>
        <v>127449</v>
      </c>
      <c r="V236">
        <f>data_fy13_base!V229</f>
        <v>54556</v>
      </c>
      <c r="W236">
        <f>data_fy13_base!X229</f>
        <v>7005</v>
      </c>
      <c r="Y236">
        <f>data_fy13_base!E229</f>
        <v>2434</v>
      </c>
      <c r="Z236">
        <f t="shared" si="90"/>
        <v>1322830.32</v>
      </c>
      <c r="AA236">
        <f t="shared" si="91"/>
        <v>0</v>
      </c>
      <c r="AB236">
        <f t="shared" si="92"/>
        <v>1322830.32</v>
      </c>
      <c r="AC236">
        <f t="shared" si="93"/>
        <v>137642.70000000001</v>
      </c>
      <c r="AD236">
        <f t="shared" si="94"/>
        <v>0</v>
      </c>
      <c r="AE236">
        <f t="shared" si="95"/>
        <v>137642.70000000001</v>
      </c>
      <c r="AF236">
        <f t="shared" si="96"/>
        <v>136230.98000000001</v>
      </c>
      <c r="AG236">
        <f t="shared" si="97"/>
        <v>0</v>
      </c>
      <c r="AH236">
        <f t="shared" si="98"/>
        <v>136230.98000000001</v>
      </c>
      <c r="AI236">
        <f>data_fy13_base!Z229</f>
        <v>2710.21</v>
      </c>
      <c r="AJ236">
        <f t="shared" si="99"/>
        <v>58648.94</v>
      </c>
      <c r="AK236">
        <f t="shared" si="100"/>
        <v>0</v>
      </c>
      <c r="AL236">
        <f t="shared" si="101"/>
        <v>58648.94</v>
      </c>
      <c r="AM236">
        <f t="shared" si="102"/>
        <v>7507.28</v>
      </c>
      <c r="AN236">
        <f t="shared" si="103"/>
        <v>0</v>
      </c>
      <c r="AO236">
        <f t="shared" si="104"/>
        <v>7507.28</v>
      </c>
      <c r="AQ236">
        <f t="shared" si="105"/>
        <v>1394451.82</v>
      </c>
      <c r="AR236">
        <f t="shared" si="106"/>
        <v>0</v>
      </c>
      <c r="AS236">
        <f t="shared" si="107"/>
        <v>1394451.82</v>
      </c>
      <c r="AT236">
        <f t="shared" si="119"/>
        <v>145593.22</v>
      </c>
      <c r="AU236">
        <f t="shared" si="108"/>
        <v>0</v>
      </c>
      <c r="AV236">
        <f t="shared" si="109"/>
        <v>145593.22</v>
      </c>
      <c r="AW236">
        <f t="shared" si="110"/>
        <v>144680.01999999999</v>
      </c>
      <c r="AX236">
        <f t="shared" si="111"/>
        <v>0</v>
      </c>
      <c r="AY236">
        <f t="shared" si="112"/>
        <v>144680.01999999999</v>
      </c>
      <c r="AZ236">
        <f>data_fy13_base!AA229</f>
        <v>2747.07</v>
      </c>
      <c r="BA236">
        <f t="shared" si="113"/>
        <v>62550.78</v>
      </c>
      <c r="BB236">
        <f t="shared" si="114"/>
        <v>0</v>
      </c>
      <c r="BC236">
        <f t="shared" si="115"/>
        <v>62550.78</v>
      </c>
      <c r="BD236">
        <f t="shared" si="116"/>
        <v>7966.5</v>
      </c>
      <c r="BE236">
        <f t="shared" si="117"/>
        <v>0</v>
      </c>
      <c r="BF236">
        <f t="shared" si="118"/>
        <v>7966.5</v>
      </c>
    </row>
    <row r="237" spans="1:58" x14ac:dyDescent="0.2">
      <c r="A237">
        <f>data_fy13_base!A230</f>
        <v>4860</v>
      </c>
      <c r="B237" t="str">
        <f>data_fy13_base!B230</f>
        <v>Odebolt-Arthur</v>
      </c>
      <c r="C237">
        <f>data_fy13_base!C230</f>
        <v>4860</v>
      </c>
      <c r="D237">
        <f>data_fy13_base!D230</f>
        <v>5</v>
      </c>
      <c r="E237">
        <f>data_fy13_base!F230</f>
        <v>323.92</v>
      </c>
      <c r="F237">
        <f>data_fy13_base!G230</f>
        <v>324.11</v>
      </c>
      <c r="G237">
        <f>data_fy13_base!H230</f>
        <v>326.33999999999997</v>
      </c>
      <c r="H237">
        <f>data_fy13_base!I230</f>
        <v>517.16999999999996</v>
      </c>
      <c r="I237">
        <f>data_fy13_base!J230</f>
        <v>58.57</v>
      </c>
      <c r="J237">
        <f>data_fy13_base!K230</f>
        <v>63.8</v>
      </c>
      <c r="K237">
        <f>data_fy13_base!L230</f>
        <v>27.07</v>
      </c>
      <c r="L237">
        <f>data_fy13_base!M230</f>
        <v>3.16</v>
      </c>
      <c r="M237">
        <f>data_fy13_base!N230</f>
        <v>337</v>
      </c>
      <c r="N237">
        <f>data_fy13_base!O230</f>
        <v>551.65</v>
      </c>
      <c r="O237">
        <f>data_fy13_base!P230</f>
        <v>67.510000000000005</v>
      </c>
      <c r="P237">
        <f>data_fy13_base!Q230</f>
        <v>49.4</v>
      </c>
      <c r="Q237">
        <f>data_fy13_base!W230</f>
        <v>29.24</v>
      </c>
      <c r="R237">
        <f>data_fy13_base!Y230</f>
        <v>3.49</v>
      </c>
      <c r="S237">
        <f>data_fy13_base!S230</f>
        <v>185906</v>
      </c>
      <c r="T237">
        <f>data_fy13_base!T230</f>
        <v>22751</v>
      </c>
      <c r="U237">
        <f>data_fy13_base!U230</f>
        <v>16648</v>
      </c>
      <c r="V237">
        <f>data_fy13_base!V230</f>
        <v>10488</v>
      </c>
      <c r="W237">
        <f>data_fy13_base!X230</f>
        <v>1252</v>
      </c>
      <c r="Y237">
        <f>data_fy13_base!E230</f>
        <v>336.3</v>
      </c>
      <c r="Z237">
        <f t="shared" si="90"/>
        <v>192477.94</v>
      </c>
      <c r="AA237">
        <f t="shared" si="91"/>
        <v>0</v>
      </c>
      <c r="AB237">
        <f t="shared" si="92"/>
        <v>192477.94</v>
      </c>
      <c r="AC237">
        <f t="shared" si="93"/>
        <v>23490.560000000001</v>
      </c>
      <c r="AD237">
        <f t="shared" si="94"/>
        <v>0</v>
      </c>
      <c r="AE237">
        <f t="shared" si="95"/>
        <v>23490.560000000001</v>
      </c>
      <c r="AF237">
        <f t="shared" si="96"/>
        <v>17470.79</v>
      </c>
      <c r="AG237">
        <f t="shared" si="97"/>
        <v>0</v>
      </c>
      <c r="AH237">
        <f t="shared" si="98"/>
        <v>17470.79</v>
      </c>
      <c r="AI237">
        <f>data_fy13_base!Z230</f>
        <v>357.53</v>
      </c>
      <c r="AJ237">
        <f t="shared" si="99"/>
        <v>10840.31</v>
      </c>
      <c r="AK237">
        <f t="shared" si="100"/>
        <v>0</v>
      </c>
      <c r="AL237">
        <f t="shared" si="101"/>
        <v>10840.31</v>
      </c>
      <c r="AM237">
        <f t="shared" si="102"/>
        <v>1294.26</v>
      </c>
      <c r="AN237">
        <f t="shared" si="103"/>
        <v>0</v>
      </c>
      <c r="AO237">
        <f t="shared" si="104"/>
        <v>1294.26</v>
      </c>
      <c r="AQ237">
        <f t="shared" si="105"/>
        <v>192359.89</v>
      </c>
      <c r="AR237">
        <f t="shared" si="106"/>
        <v>118.04999999998836</v>
      </c>
      <c r="AS237">
        <f t="shared" si="107"/>
        <v>192477.94</v>
      </c>
      <c r="AT237">
        <f t="shared" si="119"/>
        <v>23416.18</v>
      </c>
      <c r="AU237">
        <f t="shared" si="108"/>
        <v>74.380000000001019</v>
      </c>
      <c r="AV237">
        <f t="shared" si="109"/>
        <v>23490.560000000001</v>
      </c>
      <c r="AW237">
        <f t="shared" si="110"/>
        <v>17686.03</v>
      </c>
      <c r="AX237">
        <f t="shared" si="111"/>
        <v>0</v>
      </c>
      <c r="AY237">
        <f t="shared" si="112"/>
        <v>17686.03</v>
      </c>
      <c r="AZ237">
        <f>data_fy13_base!AA230</f>
        <v>345.36</v>
      </c>
      <c r="BA237">
        <f t="shared" si="113"/>
        <v>10861.57</v>
      </c>
      <c r="BB237">
        <f t="shared" si="114"/>
        <v>0</v>
      </c>
      <c r="BC237">
        <f t="shared" si="115"/>
        <v>10861.57</v>
      </c>
      <c r="BD237">
        <f t="shared" si="116"/>
        <v>1295.0999999999999</v>
      </c>
      <c r="BE237">
        <f t="shared" si="117"/>
        <v>0</v>
      </c>
      <c r="BF237">
        <f t="shared" si="118"/>
        <v>1295.0999999999999</v>
      </c>
    </row>
    <row r="238" spans="1:58" x14ac:dyDescent="0.2">
      <c r="A238">
        <f>data_fy13_base!A231</f>
        <v>4869</v>
      </c>
      <c r="B238" t="str">
        <f>data_fy13_base!B231</f>
        <v>Oelwein</v>
      </c>
      <c r="C238">
        <f>data_fy13_base!C231</f>
        <v>4869</v>
      </c>
      <c r="D238">
        <f>data_fy13_base!D231</f>
        <v>1</v>
      </c>
      <c r="E238">
        <f>data_fy13_base!F231</f>
        <v>1270.76</v>
      </c>
      <c r="F238">
        <f>data_fy13_base!G231</f>
        <v>1281.27</v>
      </c>
      <c r="G238">
        <f>data_fy13_base!H231</f>
        <v>1280.19</v>
      </c>
      <c r="H238">
        <f>data_fy13_base!I231</f>
        <v>517.16999999999996</v>
      </c>
      <c r="I238">
        <f>data_fy13_base!J231</f>
        <v>58.57</v>
      </c>
      <c r="J238">
        <f>data_fy13_base!K231</f>
        <v>63.8</v>
      </c>
      <c r="K238">
        <f>data_fy13_base!L231</f>
        <v>27.07</v>
      </c>
      <c r="L238">
        <f>data_fy13_base!M231</f>
        <v>3.16</v>
      </c>
      <c r="M238">
        <f>data_fy13_base!N231</f>
        <v>1321.7</v>
      </c>
      <c r="N238">
        <f>data_fy13_base!O231</f>
        <v>525.61</v>
      </c>
      <c r="O238">
        <f>data_fy13_base!P231</f>
        <v>60.46</v>
      </c>
      <c r="P238">
        <f>data_fy13_base!Q231</f>
        <v>60.91</v>
      </c>
      <c r="Q238">
        <f>data_fy13_base!W231</f>
        <v>27.28</v>
      </c>
      <c r="R238">
        <f>data_fy13_base!Y231</f>
        <v>2.9</v>
      </c>
      <c r="S238">
        <f>data_fy13_base!S231</f>
        <v>694699</v>
      </c>
      <c r="T238">
        <f>data_fy13_base!T231</f>
        <v>79910</v>
      </c>
      <c r="U238">
        <f>data_fy13_base!U231</f>
        <v>80505</v>
      </c>
      <c r="V238">
        <f>data_fy13_base!V231</f>
        <v>43748</v>
      </c>
      <c r="W238">
        <f>data_fy13_base!X231</f>
        <v>4651</v>
      </c>
      <c r="Y238">
        <f>data_fy13_base!E231</f>
        <v>1284.9000000000001</v>
      </c>
      <c r="Z238">
        <f t="shared" si="90"/>
        <v>701940.87</v>
      </c>
      <c r="AA238">
        <f t="shared" si="91"/>
        <v>0</v>
      </c>
      <c r="AB238">
        <f t="shared" si="92"/>
        <v>701940.87</v>
      </c>
      <c r="AC238">
        <f t="shared" si="93"/>
        <v>80691.72</v>
      </c>
      <c r="AD238">
        <f t="shared" si="94"/>
        <v>0</v>
      </c>
      <c r="AE238">
        <f t="shared" si="95"/>
        <v>80691.72</v>
      </c>
      <c r="AF238">
        <f t="shared" si="96"/>
        <v>81539.75</v>
      </c>
      <c r="AG238">
        <f t="shared" si="97"/>
        <v>0</v>
      </c>
      <c r="AH238">
        <f t="shared" si="98"/>
        <v>81539.75</v>
      </c>
      <c r="AI238">
        <f>data_fy13_base!Z231</f>
        <v>1535.07</v>
      </c>
      <c r="AJ238">
        <f t="shared" si="99"/>
        <v>43534.59</v>
      </c>
      <c r="AK238">
        <f t="shared" si="100"/>
        <v>213.41000000000349</v>
      </c>
      <c r="AL238">
        <f t="shared" si="101"/>
        <v>43748</v>
      </c>
      <c r="AM238">
        <f t="shared" si="102"/>
        <v>4651.26</v>
      </c>
      <c r="AN238">
        <f t="shared" si="103"/>
        <v>0</v>
      </c>
      <c r="AO238">
        <f t="shared" si="104"/>
        <v>4651.26</v>
      </c>
      <c r="AQ238">
        <f t="shared" si="105"/>
        <v>721550.24</v>
      </c>
      <c r="AR238">
        <f t="shared" si="106"/>
        <v>0</v>
      </c>
      <c r="AS238">
        <f t="shared" si="107"/>
        <v>721550.24</v>
      </c>
      <c r="AT238">
        <f t="shared" si="119"/>
        <v>82904.38</v>
      </c>
      <c r="AU238">
        <f t="shared" si="108"/>
        <v>0</v>
      </c>
      <c r="AV238">
        <f t="shared" si="109"/>
        <v>82904.38</v>
      </c>
      <c r="AW238">
        <f t="shared" si="110"/>
        <v>84009.94</v>
      </c>
      <c r="AX238">
        <f t="shared" si="111"/>
        <v>0</v>
      </c>
      <c r="AY238">
        <f t="shared" si="112"/>
        <v>84009.94</v>
      </c>
      <c r="AZ238">
        <f>data_fy13_base!AA231</f>
        <v>1523.44</v>
      </c>
      <c r="BA238">
        <f t="shared" si="113"/>
        <v>44926.25</v>
      </c>
      <c r="BB238">
        <f t="shared" si="114"/>
        <v>0</v>
      </c>
      <c r="BC238">
        <f t="shared" si="115"/>
        <v>44926.25</v>
      </c>
      <c r="BD238">
        <f t="shared" si="116"/>
        <v>4814.07</v>
      </c>
      <c r="BE238">
        <f t="shared" si="117"/>
        <v>0</v>
      </c>
      <c r="BF238">
        <f t="shared" si="118"/>
        <v>4814.07</v>
      </c>
    </row>
    <row r="239" spans="1:58" x14ac:dyDescent="0.2">
      <c r="A239">
        <f>data_fy13_base!A232</f>
        <v>4878</v>
      </c>
      <c r="B239" t="str">
        <f>data_fy13_base!B232</f>
        <v>Ogden</v>
      </c>
      <c r="C239">
        <f>data_fy13_base!C232</f>
        <v>4878</v>
      </c>
      <c r="D239">
        <f>data_fy13_base!D232</f>
        <v>11</v>
      </c>
      <c r="E239">
        <f>data_fy13_base!F232</f>
        <v>595.91</v>
      </c>
      <c r="F239">
        <f>data_fy13_base!G232</f>
        <v>586.65</v>
      </c>
      <c r="G239">
        <f>data_fy13_base!H232</f>
        <v>572.82000000000005</v>
      </c>
      <c r="H239">
        <f>data_fy13_base!I232</f>
        <v>517.16999999999996</v>
      </c>
      <c r="I239">
        <f>data_fy13_base!J232</f>
        <v>58.57</v>
      </c>
      <c r="J239">
        <f>data_fy13_base!K232</f>
        <v>63.8</v>
      </c>
      <c r="K239">
        <f>data_fy13_base!L232</f>
        <v>27.07</v>
      </c>
      <c r="L239">
        <f>data_fy13_base!M232</f>
        <v>3.16</v>
      </c>
      <c r="M239">
        <f>data_fy13_base!N232</f>
        <v>651</v>
      </c>
      <c r="N239">
        <f>data_fy13_base!O232</f>
        <v>540.29</v>
      </c>
      <c r="O239">
        <f>data_fy13_base!P232</f>
        <v>58.43</v>
      </c>
      <c r="P239">
        <f>data_fy13_base!Q232</f>
        <v>56.78</v>
      </c>
      <c r="Q239">
        <f>data_fy13_base!W232</f>
        <v>20.56</v>
      </c>
      <c r="R239">
        <f>data_fy13_base!Y232</f>
        <v>2.64</v>
      </c>
      <c r="S239">
        <f>data_fy13_base!S232</f>
        <v>351729</v>
      </c>
      <c r="T239">
        <f>data_fy13_base!T232</f>
        <v>38038</v>
      </c>
      <c r="U239">
        <f>data_fy13_base!U232</f>
        <v>36964</v>
      </c>
      <c r="V239">
        <f>data_fy13_base!V232</f>
        <v>15001</v>
      </c>
      <c r="W239">
        <f>data_fy13_base!X232</f>
        <v>1926</v>
      </c>
      <c r="Y239">
        <f>data_fy13_base!E232</f>
        <v>609</v>
      </c>
      <c r="Z239">
        <f t="shared" si="90"/>
        <v>341636.82</v>
      </c>
      <c r="AA239">
        <f t="shared" si="91"/>
        <v>10092.179999999993</v>
      </c>
      <c r="AB239">
        <f t="shared" si="92"/>
        <v>351729</v>
      </c>
      <c r="AC239">
        <f t="shared" si="93"/>
        <v>37008.93</v>
      </c>
      <c r="AD239">
        <f t="shared" si="94"/>
        <v>1029.0699999999997</v>
      </c>
      <c r="AE239">
        <f t="shared" si="95"/>
        <v>38038</v>
      </c>
      <c r="AF239">
        <f t="shared" si="96"/>
        <v>36131.97</v>
      </c>
      <c r="AG239">
        <f t="shared" si="97"/>
        <v>832.02999999999884</v>
      </c>
      <c r="AH239">
        <f t="shared" si="98"/>
        <v>36964</v>
      </c>
      <c r="AI239">
        <f>data_fy13_base!Z232</f>
        <v>681.35</v>
      </c>
      <c r="AJ239">
        <f t="shared" si="99"/>
        <v>14744.41</v>
      </c>
      <c r="AK239">
        <f t="shared" si="100"/>
        <v>256.59000000000015</v>
      </c>
      <c r="AL239">
        <f t="shared" si="101"/>
        <v>15001</v>
      </c>
      <c r="AM239">
        <f t="shared" si="102"/>
        <v>1887.34</v>
      </c>
      <c r="AN239">
        <f t="shared" si="103"/>
        <v>38.660000000000082</v>
      </c>
      <c r="AO239">
        <f t="shared" si="104"/>
        <v>1926</v>
      </c>
      <c r="AQ239">
        <f t="shared" si="105"/>
        <v>347111.62</v>
      </c>
      <c r="AR239">
        <f t="shared" si="106"/>
        <v>0</v>
      </c>
      <c r="AS239">
        <f t="shared" si="107"/>
        <v>347111.62</v>
      </c>
      <c r="AT239">
        <f t="shared" si="119"/>
        <v>37667.47</v>
      </c>
      <c r="AU239">
        <f t="shared" si="108"/>
        <v>0</v>
      </c>
      <c r="AV239">
        <f t="shared" si="109"/>
        <v>37667.47</v>
      </c>
      <c r="AW239">
        <f t="shared" si="110"/>
        <v>36934.5</v>
      </c>
      <c r="AX239">
        <f t="shared" si="111"/>
        <v>0</v>
      </c>
      <c r="AY239">
        <f t="shared" si="112"/>
        <v>36934.5</v>
      </c>
      <c r="AZ239">
        <f>data_fy13_base!AA232</f>
        <v>668.98</v>
      </c>
      <c r="BA239">
        <f t="shared" si="113"/>
        <v>15232.67</v>
      </c>
      <c r="BB239">
        <f t="shared" si="114"/>
        <v>0</v>
      </c>
      <c r="BC239">
        <f t="shared" si="115"/>
        <v>15232.67</v>
      </c>
      <c r="BD239">
        <f t="shared" si="116"/>
        <v>1940.04</v>
      </c>
      <c r="BE239">
        <f t="shared" si="117"/>
        <v>0</v>
      </c>
      <c r="BF239">
        <f t="shared" si="118"/>
        <v>1940.04</v>
      </c>
    </row>
    <row r="240" spans="1:58" x14ac:dyDescent="0.2">
      <c r="A240">
        <f>data_fy13_base!A233</f>
        <v>4890</v>
      </c>
      <c r="B240" t="str">
        <f>data_fy13_base!B233</f>
        <v>Okoboji</v>
      </c>
      <c r="C240">
        <f>data_fy13_base!C233</f>
        <v>4890</v>
      </c>
      <c r="D240">
        <f>data_fy13_base!D233</f>
        <v>5</v>
      </c>
      <c r="E240">
        <f>data_fy13_base!F233</f>
        <v>880.53</v>
      </c>
      <c r="F240">
        <f>data_fy13_base!G233</f>
        <v>889.53</v>
      </c>
      <c r="G240">
        <f>data_fy13_base!H233</f>
        <v>895.28</v>
      </c>
      <c r="H240">
        <f>data_fy13_base!I233</f>
        <v>517.16999999999996</v>
      </c>
      <c r="I240">
        <f>data_fy13_base!J233</f>
        <v>58.57</v>
      </c>
      <c r="J240">
        <f>data_fy13_base!K233</f>
        <v>63.8</v>
      </c>
      <c r="K240">
        <f>data_fy13_base!L233</f>
        <v>27.07</v>
      </c>
      <c r="L240">
        <f>data_fy13_base!M233</f>
        <v>3.16</v>
      </c>
      <c r="M240">
        <f>data_fy13_base!N233</f>
        <v>885.4</v>
      </c>
      <c r="N240">
        <f>data_fy13_base!O233</f>
        <v>528.15</v>
      </c>
      <c r="O240">
        <f>data_fy13_base!P233</f>
        <v>60.17</v>
      </c>
      <c r="P240">
        <f>data_fy13_base!Q233</f>
        <v>57.65</v>
      </c>
      <c r="Q240">
        <f>data_fy13_base!W233</f>
        <v>29.24</v>
      </c>
      <c r="R240">
        <f>data_fy13_base!Y233</f>
        <v>3.49</v>
      </c>
      <c r="S240">
        <f>data_fy13_base!S233</f>
        <v>467624</v>
      </c>
      <c r="T240">
        <f>data_fy13_base!T233</f>
        <v>53275</v>
      </c>
      <c r="U240">
        <f>data_fy13_base!U233</f>
        <v>51043</v>
      </c>
      <c r="V240">
        <f>data_fy13_base!V233</f>
        <v>29438</v>
      </c>
      <c r="W240">
        <f>data_fy13_base!X233</f>
        <v>3514</v>
      </c>
      <c r="Y240">
        <f>data_fy13_base!E233</f>
        <v>941.4</v>
      </c>
      <c r="Z240">
        <f t="shared" si="90"/>
        <v>516677.98</v>
      </c>
      <c r="AA240">
        <f t="shared" si="91"/>
        <v>0</v>
      </c>
      <c r="AB240">
        <f t="shared" si="92"/>
        <v>516677.98</v>
      </c>
      <c r="AC240">
        <f t="shared" si="93"/>
        <v>58846.91</v>
      </c>
      <c r="AD240">
        <f t="shared" si="94"/>
        <v>0</v>
      </c>
      <c r="AE240">
        <f t="shared" si="95"/>
        <v>58846.91</v>
      </c>
      <c r="AF240">
        <f t="shared" si="96"/>
        <v>56672.28</v>
      </c>
      <c r="AG240">
        <f t="shared" si="97"/>
        <v>0</v>
      </c>
      <c r="AH240">
        <f t="shared" si="98"/>
        <v>56672.28</v>
      </c>
      <c r="AI240">
        <f>data_fy13_base!Z233</f>
        <v>1059.19</v>
      </c>
      <c r="AJ240">
        <f t="shared" si="99"/>
        <v>32114.639999999999</v>
      </c>
      <c r="AK240">
        <f t="shared" si="100"/>
        <v>0</v>
      </c>
      <c r="AL240">
        <f t="shared" si="101"/>
        <v>32114.639999999999</v>
      </c>
      <c r="AM240">
        <f t="shared" si="102"/>
        <v>3834.27</v>
      </c>
      <c r="AN240">
        <f t="shared" si="103"/>
        <v>0</v>
      </c>
      <c r="AO240">
        <f t="shared" si="104"/>
        <v>3834.27</v>
      </c>
      <c r="AQ240">
        <f t="shared" si="105"/>
        <v>502210.29</v>
      </c>
      <c r="AR240">
        <f t="shared" si="106"/>
        <v>14467.690000000002</v>
      </c>
      <c r="AS240">
        <f t="shared" si="107"/>
        <v>516677.98</v>
      </c>
      <c r="AT240">
        <f t="shared" si="119"/>
        <v>57190.42</v>
      </c>
      <c r="AU240">
        <f t="shared" si="108"/>
        <v>1656.4900000000052</v>
      </c>
      <c r="AV240">
        <f t="shared" si="109"/>
        <v>58846.91</v>
      </c>
      <c r="AW240">
        <f t="shared" si="110"/>
        <v>55341.31</v>
      </c>
      <c r="AX240">
        <f t="shared" si="111"/>
        <v>1330.9700000000012</v>
      </c>
      <c r="AY240">
        <f t="shared" si="112"/>
        <v>56672.28</v>
      </c>
      <c r="AZ240">
        <f>data_fy13_base!AA233</f>
        <v>999.5</v>
      </c>
      <c r="BA240">
        <f t="shared" si="113"/>
        <v>31434.28</v>
      </c>
      <c r="BB240">
        <f t="shared" si="114"/>
        <v>680.36000000000058</v>
      </c>
      <c r="BC240">
        <f t="shared" si="115"/>
        <v>32114.639999999999</v>
      </c>
      <c r="BD240">
        <f t="shared" si="116"/>
        <v>3748.13</v>
      </c>
      <c r="BE240">
        <f t="shared" si="117"/>
        <v>86.139999999999873</v>
      </c>
      <c r="BF240">
        <f t="shared" si="118"/>
        <v>3834.27</v>
      </c>
    </row>
    <row r="241" spans="1:58" x14ac:dyDescent="0.2">
      <c r="A241">
        <f>data_fy13_base!A234</f>
        <v>4905</v>
      </c>
      <c r="B241" t="str">
        <f>data_fy13_base!B234</f>
        <v>Olin Consolidated</v>
      </c>
      <c r="C241">
        <f>data_fy13_base!C234</f>
        <v>4905</v>
      </c>
      <c r="D241">
        <f>data_fy13_base!D234</f>
        <v>10</v>
      </c>
      <c r="E241">
        <f>data_fy13_base!F234</f>
        <v>197.26</v>
      </c>
      <c r="F241">
        <f>data_fy13_base!G234</f>
        <v>198.63</v>
      </c>
      <c r="G241">
        <f>data_fy13_base!H234</f>
        <v>198.73</v>
      </c>
      <c r="H241">
        <f>data_fy13_base!I234</f>
        <v>517.16999999999996</v>
      </c>
      <c r="I241">
        <f>data_fy13_base!J234</f>
        <v>58.57</v>
      </c>
      <c r="J241">
        <f>data_fy13_base!K234</f>
        <v>63.8</v>
      </c>
      <c r="K241">
        <f>data_fy13_base!L234</f>
        <v>27.07</v>
      </c>
      <c r="L241">
        <f>data_fy13_base!M234</f>
        <v>3.16</v>
      </c>
      <c r="M241">
        <f>data_fy13_base!N234</f>
        <v>213.9</v>
      </c>
      <c r="N241">
        <f>data_fy13_base!O234</f>
        <v>652.21</v>
      </c>
      <c r="O241">
        <f>data_fy13_base!P234</f>
        <v>66.459999999999994</v>
      </c>
      <c r="P241">
        <f>data_fy13_base!Q234</f>
        <v>63.96</v>
      </c>
      <c r="Q241">
        <f>data_fy13_base!W234</f>
        <v>24.33</v>
      </c>
      <c r="R241">
        <f>data_fy13_base!Y234</f>
        <v>2.83</v>
      </c>
      <c r="S241">
        <f>data_fy13_base!S234</f>
        <v>139508</v>
      </c>
      <c r="T241">
        <f>data_fy13_base!T234</f>
        <v>14216</v>
      </c>
      <c r="U241">
        <f>data_fy13_base!U234</f>
        <v>13681</v>
      </c>
      <c r="V241">
        <f>data_fy13_base!V234</f>
        <v>6292</v>
      </c>
      <c r="W241">
        <f>data_fy13_base!X234</f>
        <v>732</v>
      </c>
      <c r="Y241">
        <f>data_fy13_base!E234</f>
        <v>230</v>
      </c>
      <c r="Z241">
        <f t="shared" si="90"/>
        <v>154767</v>
      </c>
      <c r="AA241">
        <f t="shared" si="91"/>
        <v>0</v>
      </c>
      <c r="AB241">
        <f t="shared" si="92"/>
        <v>154767</v>
      </c>
      <c r="AC241">
        <f t="shared" si="93"/>
        <v>15824</v>
      </c>
      <c r="AD241">
        <f t="shared" si="94"/>
        <v>0</v>
      </c>
      <c r="AE241">
        <f t="shared" si="95"/>
        <v>15824</v>
      </c>
      <c r="AF241">
        <f t="shared" si="96"/>
        <v>15297.3</v>
      </c>
      <c r="AG241">
        <f t="shared" si="97"/>
        <v>0</v>
      </c>
      <c r="AH241">
        <f t="shared" si="98"/>
        <v>15297.3</v>
      </c>
      <c r="AI241">
        <f>data_fy13_base!Z234</f>
        <v>268.79000000000002</v>
      </c>
      <c r="AJ241">
        <f t="shared" si="99"/>
        <v>6829.95</v>
      </c>
      <c r="AK241">
        <f t="shared" si="100"/>
        <v>0</v>
      </c>
      <c r="AL241">
        <f t="shared" si="101"/>
        <v>6829.95</v>
      </c>
      <c r="AM241">
        <f t="shared" si="102"/>
        <v>795.62</v>
      </c>
      <c r="AN241">
        <f t="shared" si="103"/>
        <v>0</v>
      </c>
      <c r="AO241">
        <f t="shared" si="104"/>
        <v>795.62</v>
      </c>
      <c r="AQ241">
        <f t="shared" si="105"/>
        <v>136979.32</v>
      </c>
      <c r="AR241">
        <f t="shared" si="106"/>
        <v>17787.679999999993</v>
      </c>
      <c r="AS241">
        <f t="shared" si="107"/>
        <v>154767</v>
      </c>
      <c r="AT241">
        <f t="shared" si="119"/>
        <v>14052.8</v>
      </c>
      <c r="AU241">
        <f t="shared" si="108"/>
        <v>1771.2000000000007</v>
      </c>
      <c r="AV241">
        <f t="shared" si="109"/>
        <v>15824</v>
      </c>
      <c r="AW241">
        <f t="shared" si="110"/>
        <v>13642.5</v>
      </c>
      <c r="AX241">
        <f t="shared" si="111"/>
        <v>1654.7999999999993</v>
      </c>
      <c r="AY241">
        <f t="shared" si="112"/>
        <v>15297.3</v>
      </c>
      <c r="AZ241">
        <f>data_fy13_base!AA234</f>
        <v>236.44</v>
      </c>
      <c r="BA241">
        <f t="shared" si="113"/>
        <v>6275.12</v>
      </c>
      <c r="BB241">
        <f t="shared" si="114"/>
        <v>554.82999999999993</v>
      </c>
      <c r="BC241">
        <f t="shared" si="115"/>
        <v>6829.95</v>
      </c>
      <c r="BD241">
        <f t="shared" si="116"/>
        <v>730.6</v>
      </c>
      <c r="BE241">
        <f t="shared" si="117"/>
        <v>65.019999999999982</v>
      </c>
      <c r="BF241">
        <f t="shared" si="118"/>
        <v>795.62</v>
      </c>
    </row>
    <row r="242" spans="1:58" x14ac:dyDescent="0.2">
      <c r="A242">
        <f>data_fy13_base!A235</f>
        <v>4978</v>
      </c>
      <c r="B242" t="str">
        <f>data_fy13_base!B235</f>
        <v>Orient-Macksburg</v>
      </c>
      <c r="C242">
        <f>data_fy13_base!C235</f>
        <v>4978</v>
      </c>
      <c r="D242">
        <f>data_fy13_base!D235</f>
        <v>13</v>
      </c>
      <c r="E242">
        <f>data_fy13_base!F235</f>
        <v>178.23</v>
      </c>
      <c r="F242">
        <f>data_fy13_base!G235</f>
        <v>180.17</v>
      </c>
      <c r="G242">
        <f>data_fy13_base!H235</f>
        <v>180.51</v>
      </c>
      <c r="H242">
        <f>data_fy13_base!I235</f>
        <v>517.16999999999996</v>
      </c>
      <c r="I242">
        <f>data_fy13_base!J235</f>
        <v>58.57</v>
      </c>
      <c r="J242">
        <f>data_fy13_base!K235</f>
        <v>63.8</v>
      </c>
      <c r="K242">
        <f>data_fy13_base!L235</f>
        <v>27.07</v>
      </c>
      <c r="L242">
        <f>data_fy13_base!M235</f>
        <v>3.16</v>
      </c>
      <c r="M242">
        <f>data_fy13_base!N235</f>
        <v>204</v>
      </c>
      <c r="N242">
        <f>data_fy13_base!O235</f>
        <v>665.07</v>
      </c>
      <c r="O242">
        <f>data_fy13_base!P235</f>
        <v>73.84</v>
      </c>
      <c r="P242">
        <f>data_fy13_base!Q235</f>
        <v>47.62</v>
      </c>
      <c r="Q242">
        <f>data_fy13_base!W235</f>
        <v>27.1</v>
      </c>
      <c r="R242">
        <f>data_fy13_base!Y235</f>
        <v>2.86</v>
      </c>
      <c r="S242">
        <f>data_fy13_base!S235</f>
        <v>135674</v>
      </c>
      <c r="T242">
        <f>data_fy13_base!T235</f>
        <v>15063</v>
      </c>
      <c r="U242">
        <f>data_fy13_base!U235</f>
        <v>9714</v>
      </c>
      <c r="V242">
        <f>data_fy13_base!V235</f>
        <v>6336</v>
      </c>
      <c r="W242">
        <f>data_fy13_base!X235</f>
        <v>669</v>
      </c>
      <c r="Y242">
        <f>data_fy13_base!E235</f>
        <v>191.1</v>
      </c>
      <c r="Z242">
        <f t="shared" si="90"/>
        <v>131048.74</v>
      </c>
      <c r="AA242">
        <f t="shared" si="91"/>
        <v>4625.2599999999948</v>
      </c>
      <c r="AB242">
        <f t="shared" si="92"/>
        <v>135674</v>
      </c>
      <c r="AC242">
        <f t="shared" si="93"/>
        <v>14558</v>
      </c>
      <c r="AD242">
        <f t="shared" si="94"/>
        <v>505</v>
      </c>
      <c r="AE242">
        <f t="shared" si="95"/>
        <v>15063</v>
      </c>
      <c r="AF242">
        <f t="shared" si="96"/>
        <v>9587.49</v>
      </c>
      <c r="AG242">
        <f t="shared" si="97"/>
        <v>126.51000000000022</v>
      </c>
      <c r="AH242">
        <f t="shared" si="98"/>
        <v>9714</v>
      </c>
      <c r="AI242">
        <f>data_fy13_base!Z235</f>
        <v>219.14</v>
      </c>
      <c r="AJ242">
        <f t="shared" si="99"/>
        <v>6175.37</v>
      </c>
      <c r="AK242">
        <f t="shared" si="100"/>
        <v>160.63000000000011</v>
      </c>
      <c r="AL242">
        <f t="shared" si="101"/>
        <v>6336</v>
      </c>
      <c r="AM242">
        <f t="shared" si="102"/>
        <v>655.23</v>
      </c>
      <c r="AN242">
        <f t="shared" si="103"/>
        <v>13.769999999999982</v>
      </c>
      <c r="AO242">
        <f t="shared" si="104"/>
        <v>669</v>
      </c>
      <c r="AQ242">
        <f t="shared" si="105"/>
        <v>126056.73</v>
      </c>
      <c r="AR242">
        <f t="shared" si="106"/>
        <v>4992.0100000000093</v>
      </c>
      <c r="AS242">
        <f t="shared" si="107"/>
        <v>131048.74</v>
      </c>
      <c r="AT242">
        <f t="shared" si="119"/>
        <v>14012.44</v>
      </c>
      <c r="AU242">
        <f t="shared" si="108"/>
        <v>545.55999999999949</v>
      </c>
      <c r="AV242">
        <f t="shared" si="109"/>
        <v>14558</v>
      </c>
      <c r="AW242">
        <f t="shared" si="110"/>
        <v>9414.11</v>
      </c>
      <c r="AX242">
        <f t="shared" si="111"/>
        <v>173.3799999999992</v>
      </c>
      <c r="AY242">
        <f t="shared" si="112"/>
        <v>9587.49</v>
      </c>
      <c r="AZ242">
        <f>data_fy13_base!AA235</f>
        <v>206.55</v>
      </c>
      <c r="BA242">
        <f t="shared" si="113"/>
        <v>6053.98</v>
      </c>
      <c r="BB242">
        <f t="shared" si="114"/>
        <v>121.39000000000033</v>
      </c>
      <c r="BC242">
        <f t="shared" si="115"/>
        <v>6175.37</v>
      </c>
      <c r="BD242">
        <f t="shared" si="116"/>
        <v>644.44000000000005</v>
      </c>
      <c r="BE242">
        <f t="shared" si="117"/>
        <v>10.789999999999964</v>
      </c>
      <c r="BF242">
        <f t="shared" si="118"/>
        <v>655.23</v>
      </c>
    </row>
    <row r="243" spans="1:58" x14ac:dyDescent="0.2">
      <c r="A243">
        <f>data_fy13_base!A236</f>
        <v>4995</v>
      </c>
      <c r="B243" t="str">
        <f>data_fy13_base!B236</f>
        <v>Osage</v>
      </c>
      <c r="C243">
        <f>data_fy13_base!C236</f>
        <v>4995</v>
      </c>
      <c r="D243">
        <f>data_fy13_base!D236</f>
        <v>7</v>
      </c>
      <c r="E243">
        <f>data_fy13_base!F236</f>
        <v>928.48</v>
      </c>
      <c r="F243">
        <f>data_fy13_base!G236</f>
        <v>909.29</v>
      </c>
      <c r="G243">
        <f>data_fy13_base!H236</f>
        <v>910.04</v>
      </c>
      <c r="H243">
        <f>data_fy13_base!I236</f>
        <v>517.16999999999996</v>
      </c>
      <c r="I243">
        <f>data_fy13_base!J236</f>
        <v>58.57</v>
      </c>
      <c r="J243">
        <f>data_fy13_base!K236</f>
        <v>63.8</v>
      </c>
      <c r="K243">
        <f>data_fy13_base!L236</f>
        <v>27.07</v>
      </c>
      <c r="L243">
        <f>data_fy13_base!M236</f>
        <v>3.16</v>
      </c>
      <c r="M243">
        <f>data_fy13_base!N236</f>
        <v>928.6</v>
      </c>
      <c r="N243">
        <f>data_fy13_base!O236</f>
        <v>517.54</v>
      </c>
      <c r="O243">
        <f>data_fy13_base!P236</f>
        <v>58.85</v>
      </c>
      <c r="P243">
        <f>data_fy13_base!Q236</f>
        <v>54.15</v>
      </c>
      <c r="Q243">
        <f>data_fy13_base!W236</f>
        <v>34.51</v>
      </c>
      <c r="R243">
        <f>data_fy13_base!Y236</f>
        <v>3.96</v>
      </c>
      <c r="S243">
        <f>data_fy13_base!S236</f>
        <v>480588</v>
      </c>
      <c r="T243">
        <f>data_fy13_base!T236</f>
        <v>54648</v>
      </c>
      <c r="U243">
        <f>data_fy13_base!U236</f>
        <v>50284</v>
      </c>
      <c r="V243">
        <f>data_fy13_base!V236</f>
        <v>35813</v>
      </c>
      <c r="W243">
        <f>data_fy13_base!X236</f>
        <v>4109</v>
      </c>
      <c r="Y243">
        <f>data_fy13_base!E236</f>
        <v>935.5</v>
      </c>
      <c r="Z243">
        <f t="shared" si="90"/>
        <v>503514.17</v>
      </c>
      <c r="AA243">
        <f t="shared" si="91"/>
        <v>0</v>
      </c>
      <c r="AB243">
        <f t="shared" si="92"/>
        <v>503514.17</v>
      </c>
      <c r="AC243">
        <f t="shared" si="93"/>
        <v>57243.25</v>
      </c>
      <c r="AD243">
        <f t="shared" si="94"/>
        <v>0</v>
      </c>
      <c r="AE243">
        <f t="shared" si="95"/>
        <v>57243.25</v>
      </c>
      <c r="AF243">
        <f t="shared" si="96"/>
        <v>53042.85</v>
      </c>
      <c r="AG243">
        <f t="shared" si="97"/>
        <v>0</v>
      </c>
      <c r="AH243">
        <f t="shared" si="98"/>
        <v>53042.85</v>
      </c>
      <c r="AI243">
        <f>data_fy13_base!Z236</f>
        <v>1034.58</v>
      </c>
      <c r="AJ243">
        <f t="shared" si="99"/>
        <v>36820.699999999997</v>
      </c>
      <c r="AK243">
        <f t="shared" si="100"/>
        <v>0</v>
      </c>
      <c r="AL243">
        <f t="shared" si="101"/>
        <v>36820.699999999997</v>
      </c>
      <c r="AM243">
        <f t="shared" si="102"/>
        <v>4231.43</v>
      </c>
      <c r="AN243">
        <f t="shared" si="103"/>
        <v>0</v>
      </c>
      <c r="AO243">
        <f t="shared" si="104"/>
        <v>4231.43</v>
      </c>
      <c r="AQ243">
        <f t="shared" si="105"/>
        <v>519707.4</v>
      </c>
      <c r="AR243">
        <f t="shared" si="106"/>
        <v>0</v>
      </c>
      <c r="AS243">
        <f t="shared" si="107"/>
        <v>519707.4</v>
      </c>
      <c r="AT243">
        <f t="shared" si="119"/>
        <v>59079.18</v>
      </c>
      <c r="AU243">
        <f t="shared" si="108"/>
        <v>0</v>
      </c>
      <c r="AV243">
        <f t="shared" si="109"/>
        <v>59079.18</v>
      </c>
      <c r="AW243">
        <f t="shared" si="110"/>
        <v>55105.29</v>
      </c>
      <c r="AX243">
        <f t="shared" si="111"/>
        <v>0</v>
      </c>
      <c r="AY243">
        <f t="shared" si="112"/>
        <v>55105.29</v>
      </c>
      <c r="AZ243">
        <f>data_fy13_base!AA236</f>
        <v>1028.55</v>
      </c>
      <c r="BA243">
        <f t="shared" si="113"/>
        <v>37768.36</v>
      </c>
      <c r="BB243">
        <f t="shared" si="114"/>
        <v>0</v>
      </c>
      <c r="BC243">
        <f t="shared" si="115"/>
        <v>37768.36</v>
      </c>
      <c r="BD243">
        <f t="shared" si="116"/>
        <v>4340.4799999999996</v>
      </c>
      <c r="BE243">
        <f t="shared" si="117"/>
        <v>0</v>
      </c>
      <c r="BF243">
        <f t="shared" si="118"/>
        <v>4340.4799999999996</v>
      </c>
    </row>
    <row r="244" spans="1:58" x14ac:dyDescent="0.2">
      <c r="A244">
        <f>data_fy13_base!A237</f>
        <v>5013</v>
      </c>
      <c r="B244" t="str">
        <f>data_fy13_base!B237</f>
        <v>Oskaloosa</v>
      </c>
      <c r="C244">
        <f>data_fy13_base!C237</f>
        <v>5013</v>
      </c>
      <c r="D244">
        <f>data_fy13_base!D237</f>
        <v>15</v>
      </c>
      <c r="E244">
        <f>data_fy13_base!F237</f>
        <v>2420.1</v>
      </c>
      <c r="F244">
        <f>data_fy13_base!G237</f>
        <v>2429.02</v>
      </c>
      <c r="G244">
        <f>data_fy13_base!H237</f>
        <v>2408.36</v>
      </c>
      <c r="H244">
        <f>data_fy13_base!I237</f>
        <v>517.16999999999996</v>
      </c>
      <c r="I244">
        <f>data_fy13_base!J237</f>
        <v>58.57</v>
      </c>
      <c r="J244">
        <f>data_fy13_base!K237</f>
        <v>63.8</v>
      </c>
      <c r="K244">
        <f>data_fy13_base!L237</f>
        <v>27.07</v>
      </c>
      <c r="L244">
        <f>data_fy13_base!M237</f>
        <v>3.16</v>
      </c>
      <c r="M244">
        <f>data_fy13_base!N237</f>
        <v>2395.9</v>
      </c>
      <c r="N244">
        <f>data_fy13_base!O237</f>
        <v>504.3</v>
      </c>
      <c r="O244">
        <f>data_fy13_base!P237</f>
        <v>59.47</v>
      </c>
      <c r="P244">
        <f>data_fy13_base!Q237</f>
        <v>66.349999999999994</v>
      </c>
      <c r="Q244">
        <f>data_fy13_base!W237</f>
        <v>26.11</v>
      </c>
      <c r="R244">
        <f>data_fy13_base!Y237</f>
        <v>2.81</v>
      </c>
      <c r="S244">
        <f>data_fy13_base!S237</f>
        <v>1208252</v>
      </c>
      <c r="T244">
        <f>data_fy13_base!T237</f>
        <v>142484</v>
      </c>
      <c r="U244">
        <f>data_fy13_base!U237</f>
        <v>158968</v>
      </c>
      <c r="V244">
        <f>data_fy13_base!V237</f>
        <v>70684</v>
      </c>
      <c r="W244">
        <f>data_fy13_base!X237</f>
        <v>7607</v>
      </c>
      <c r="Y244">
        <f>data_fy13_base!E237</f>
        <v>2388</v>
      </c>
      <c r="Z244">
        <f t="shared" si="90"/>
        <v>1253676.1200000001</v>
      </c>
      <c r="AA244">
        <f t="shared" si="91"/>
        <v>0</v>
      </c>
      <c r="AB244">
        <f t="shared" si="92"/>
        <v>1253676.1200000001</v>
      </c>
      <c r="AC244">
        <f t="shared" si="93"/>
        <v>147602.28</v>
      </c>
      <c r="AD244">
        <f t="shared" si="94"/>
        <v>0</v>
      </c>
      <c r="AE244">
        <f t="shared" si="95"/>
        <v>147602.28</v>
      </c>
      <c r="AF244">
        <f t="shared" si="96"/>
        <v>164533.20000000001</v>
      </c>
      <c r="AG244">
        <f t="shared" si="97"/>
        <v>0</v>
      </c>
      <c r="AH244">
        <f t="shared" si="98"/>
        <v>164533.20000000001</v>
      </c>
      <c r="AI244">
        <f>data_fy13_base!Z237</f>
        <v>2672.41</v>
      </c>
      <c r="AJ244">
        <f t="shared" si="99"/>
        <v>72662.83</v>
      </c>
      <c r="AK244">
        <f t="shared" si="100"/>
        <v>0</v>
      </c>
      <c r="AL244">
        <f t="shared" si="101"/>
        <v>72662.83</v>
      </c>
      <c r="AM244">
        <f t="shared" si="102"/>
        <v>7856.89</v>
      </c>
      <c r="AN244">
        <f t="shared" si="103"/>
        <v>0</v>
      </c>
      <c r="AO244">
        <f t="shared" si="104"/>
        <v>7856.89</v>
      </c>
      <c r="AQ244">
        <f t="shared" si="105"/>
        <v>1322584.6499999999</v>
      </c>
      <c r="AR244">
        <f t="shared" si="106"/>
        <v>0</v>
      </c>
      <c r="AS244">
        <f t="shared" si="107"/>
        <v>1322584.6499999999</v>
      </c>
      <c r="AT244">
        <f t="shared" si="119"/>
        <v>155491.43</v>
      </c>
      <c r="AU244">
        <f t="shared" si="108"/>
        <v>0</v>
      </c>
      <c r="AV244">
        <f t="shared" si="109"/>
        <v>155491.43</v>
      </c>
      <c r="AW244">
        <f t="shared" si="110"/>
        <v>173158.16</v>
      </c>
      <c r="AX244">
        <f t="shared" si="111"/>
        <v>0</v>
      </c>
      <c r="AY244">
        <f t="shared" si="112"/>
        <v>173158.16</v>
      </c>
      <c r="AZ244">
        <f>data_fy13_base!AA237</f>
        <v>2707.36</v>
      </c>
      <c r="BA244">
        <f t="shared" si="113"/>
        <v>76672.44</v>
      </c>
      <c r="BB244">
        <f t="shared" si="114"/>
        <v>0</v>
      </c>
      <c r="BC244">
        <f t="shared" si="115"/>
        <v>76672.44</v>
      </c>
      <c r="BD244">
        <f t="shared" si="116"/>
        <v>8311.6</v>
      </c>
      <c r="BE244">
        <f t="shared" si="117"/>
        <v>0</v>
      </c>
      <c r="BF244">
        <f t="shared" si="118"/>
        <v>8311.6</v>
      </c>
    </row>
    <row r="245" spans="1:58" x14ac:dyDescent="0.2">
      <c r="A245">
        <f>data_fy13_base!A238</f>
        <v>5049</v>
      </c>
      <c r="B245" t="str">
        <f>data_fy13_base!B238</f>
        <v>Ottumwa</v>
      </c>
      <c r="C245">
        <f>data_fy13_base!C238</f>
        <v>5049</v>
      </c>
      <c r="D245">
        <f>data_fy13_base!D238</f>
        <v>15</v>
      </c>
      <c r="E245">
        <f>data_fy13_base!F238</f>
        <v>4501.1899999999996</v>
      </c>
      <c r="F245">
        <f>data_fy13_base!G238</f>
        <v>4492.1400000000003</v>
      </c>
      <c r="G245">
        <f>data_fy13_base!H238</f>
        <v>4466.28</v>
      </c>
      <c r="H245">
        <f>data_fy13_base!I238</f>
        <v>517.16999999999996</v>
      </c>
      <c r="I245">
        <f>data_fy13_base!J238</f>
        <v>58.57</v>
      </c>
      <c r="J245">
        <f>data_fy13_base!K238</f>
        <v>63.8</v>
      </c>
      <c r="K245">
        <f>data_fy13_base!L238</f>
        <v>27.07</v>
      </c>
      <c r="L245">
        <f>data_fy13_base!M238</f>
        <v>3.16</v>
      </c>
      <c r="M245">
        <f>data_fy13_base!N238</f>
        <v>4485.8999999999996</v>
      </c>
      <c r="N245">
        <f>data_fy13_base!O238</f>
        <v>497.05</v>
      </c>
      <c r="O245">
        <f>data_fy13_base!P238</f>
        <v>56.36</v>
      </c>
      <c r="P245">
        <f>data_fy13_base!Q238</f>
        <v>72.87</v>
      </c>
      <c r="Q245">
        <f>data_fy13_base!W238</f>
        <v>26.11</v>
      </c>
      <c r="R245">
        <f>data_fy13_base!Y238</f>
        <v>2.81</v>
      </c>
      <c r="S245">
        <f>data_fy13_base!S238</f>
        <v>2229717</v>
      </c>
      <c r="T245">
        <f>data_fy13_base!T238</f>
        <v>252825</v>
      </c>
      <c r="U245">
        <f>data_fy13_base!U238</f>
        <v>326888</v>
      </c>
      <c r="V245">
        <f>data_fy13_base!V238</f>
        <v>129734</v>
      </c>
      <c r="W245">
        <f>data_fy13_base!X238</f>
        <v>13962</v>
      </c>
      <c r="Y245">
        <f>data_fy13_base!E238</f>
        <v>4531.2</v>
      </c>
      <c r="Z245">
        <f t="shared" si="90"/>
        <v>2345983.4900000002</v>
      </c>
      <c r="AA245">
        <f t="shared" si="91"/>
        <v>0</v>
      </c>
      <c r="AB245">
        <f t="shared" si="92"/>
        <v>2345983.4900000002</v>
      </c>
      <c r="AC245">
        <f t="shared" si="93"/>
        <v>265981.44</v>
      </c>
      <c r="AD245">
        <f t="shared" si="94"/>
        <v>0</v>
      </c>
      <c r="AE245">
        <f t="shared" si="95"/>
        <v>265981.44</v>
      </c>
      <c r="AF245">
        <f t="shared" si="96"/>
        <v>341743.1</v>
      </c>
      <c r="AG245">
        <f t="shared" si="97"/>
        <v>0</v>
      </c>
      <c r="AH245">
        <f t="shared" si="98"/>
        <v>341743.1</v>
      </c>
      <c r="AI245">
        <f>data_fy13_base!Z238</f>
        <v>4985.78</v>
      </c>
      <c r="AJ245">
        <f t="shared" si="99"/>
        <v>135563.35999999999</v>
      </c>
      <c r="AK245">
        <f t="shared" si="100"/>
        <v>0</v>
      </c>
      <c r="AL245">
        <f t="shared" si="101"/>
        <v>135563.35999999999</v>
      </c>
      <c r="AM245">
        <f t="shared" si="102"/>
        <v>14658.19</v>
      </c>
      <c r="AN245">
        <f t="shared" si="103"/>
        <v>0</v>
      </c>
      <c r="AO245">
        <f t="shared" si="104"/>
        <v>14658.19</v>
      </c>
      <c r="AQ245">
        <f t="shared" si="105"/>
        <v>2427266.71</v>
      </c>
      <c r="AR245">
        <f t="shared" si="106"/>
        <v>0</v>
      </c>
      <c r="AS245">
        <f t="shared" si="107"/>
        <v>2427266.71</v>
      </c>
      <c r="AT245">
        <f t="shared" si="119"/>
        <v>275202.76</v>
      </c>
      <c r="AU245">
        <f t="shared" si="108"/>
        <v>0</v>
      </c>
      <c r="AV245">
        <f t="shared" si="109"/>
        <v>275202.76</v>
      </c>
      <c r="AW245">
        <f t="shared" si="110"/>
        <v>351407.9</v>
      </c>
      <c r="AX245">
        <f t="shared" si="111"/>
        <v>0</v>
      </c>
      <c r="AY245">
        <f t="shared" si="112"/>
        <v>351407.9</v>
      </c>
      <c r="AZ245">
        <f>data_fy13_base!AA238</f>
        <v>4960.32</v>
      </c>
      <c r="BA245">
        <f t="shared" si="113"/>
        <v>140476.26</v>
      </c>
      <c r="BB245">
        <f t="shared" si="114"/>
        <v>0</v>
      </c>
      <c r="BC245">
        <f t="shared" si="115"/>
        <v>140476.26</v>
      </c>
      <c r="BD245">
        <f t="shared" si="116"/>
        <v>15228.18</v>
      </c>
      <c r="BE245">
        <f t="shared" si="117"/>
        <v>0</v>
      </c>
      <c r="BF245">
        <f t="shared" si="118"/>
        <v>15228.18</v>
      </c>
    </row>
    <row r="246" spans="1:58" x14ac:dyDescent="0.2">
      <c r="A246">
        <f>data_fy13_base!A239</f>
        <v>5319</v>
      </c>
      <c r="B246" t="str">
        <f>data_fy13_base!B239</f>
        <v>PCM</v>
      </c>
      <c r="C246">
        <f>data_fy13_base!C239</f>
        <v>5160</v>
      </c>
      <c r="D246">
        <f>data_fy13_base!D239</f>
        <v>11</v>
      </c>
      <c r="E246">
        <f>data_fy13_base!F239</f>
        <v>994.16</v>
      </c>
      <c r="F246">
        <f>data_fy13_base!G239</f>
        <v>995.21</v>
      </c>
      <c r="G246">
        <f>data_fy13_base!H239</f>
        <v>981.77</v>
      </c>
      <c r="H246">
        <f>data_fy13_base!I239</f>
        <v>517.16999999999996</v>
      </c>
      <c r="I246">
        <f>data_fy13_base!J239</f>
        <v>58.57</v>
      </c>
      <c r="J246">
        <f>data_fy13_base!K239</f>
        <v>63.8</v>
      </c>
      <c r="K246">
        <f>data_fy13_base!L239</f>
        <v>27.07</v>
      </c>
      <c r="L246">
        <f>data_fy13_base!M239</f>
        <v>3.16</v>
      </c>
      <c r="M246">
        <f>data_fy13_base!N239</f>
        <v>1016.7</v>
      </c>
      <c r="N246">
        <f>data_fy13_base!O239</f>
        <v>502.78</v>
      </c>
      <c r="O246">
        <f>data_fy13_base!P239</f>
        <v>53.73</v>
      </c>
      <c r="P246">
        <f>data_fy13_base!Q239</f>
        <v>54.6</v>
      </c>
      <c r="Q246">
        <f>data_fy13_base!W239</f>
        <v>20.56</v>
      </c>
      <c r="R246">
        <f>data_fy13_base!Y239</f>
        <v>2.64</v>
      </c>
      <c r="S246">
        <f>data_fy13_base!S239</f>
        <v>511176</v>
      </c>
      <c r="T246">
        <f>data_fy13_base!T239</f>
        <v>54627</v>
      </c>
      <c r="U246">
        <f>data_fy13_base!U239</f>
        <v>55512</v>
      </c>
      <c r="V246">
        <f>data_fy13_base!V239</f>
        <v>23595</v>
      </c>
      <c r="W246">
        <f>data_fy13_base!X239</f>
        <v>3030</v>
      </c>
      <c r="Y246">
        <f>data_fy13_base!E239</f>
        <v>1025.5</v>
      </c>
      <c r="Z246">
        <f t="shared" si="90"/>
        <v>536818.49</v>
      </c>
      <c r="AA246">
        <f t="shared" si="91"/>
        <v>0</v>
      </c>
      <c r="AB246">
        <f t="shared" si="92"/>
        <v>536818.49</v>
      </c>
      <c r="AC246">
        <f t="shared" si="93"/>
        <v>57499.79</v>
      </c>
      <c r="AD246">
        <f t="shared" si="94"/>
        <v>0</v>
      </c>
      <c r="AE246">
        <f t="shared" si="95"/>
        <v>57499.79</v>
      </c>
      <c r="AF246">
        <f t="shared" si="96"/>
        <v>58607.33</v>
      </c>
      <c r="AG246">
        <f t="shared" si="97"/>
        <v>0</v>
      </c>
      <c r="AH246">
        <f t="shared" si="98"/>
        <v>58607.33</v>
      </c>
      <c r="AI246">
        <f>data_fy13_base!Z239</f>
        <v>1148.5999999999999</v>
      </c>
      <c r="AJ246">
        <f t="shared" si="99"/>
        <v>24855.7</v>
      </c>
      <c r="AK246">
        <f t="shared" si="100"/>
        <v>0</v>
      </c>
      <c r="AL246">
        <f t="shared" si="101"/>
        <v>24855.7</v>
      </c>
      <c r="AM246">
        <f t="shared" si="102"/>
        <v>3181.62</v>
      </c>
      <c r="AN246">
        <f t="shared" si="103"/>
        <v>0</v>
      </c>
      <c r="AO246">
        <f t="shared" si="104"/>
        <v>3181.62</v>
      </c>
      <c r="AQ246">
        <f t="shared" si="105"/>
        <v>541797.31999999995</v>
      </c>
      <c r="AR246">
        <f t="shared" si="106"/>
        <v>0</v>
      </c>
      <c r="AS246">
        <f t="shared" si="107"/>
        <v>541797.31999999995</v>
      </c>
      <c r="AT246">
        <f t="shared" si="119"/>
        <v>58168.3</v>
      </c>
      <c r="AU246">
        <f t="shared" si="108"/>
        <v>0</v>
      </c>
      <c r="AV246">
        <f t="shared" si="109"/>
        <v>58168.3</v>
      </c>
      <c r="AW246">
        <f t="shared" si="110"/>
        <v>59450.77</v>
      </c>
      <c r="AX246">
        <f t="shared" si="111"/>
        <v>0</v>
      </c>
      <c r="AY246">
        <f t="shared" si="112"/>
        <v>59450.77</v>
      </c>
      <c r="AZ246">
        <f>data_fy13_base!AA239</f>
        <v>1118.5</v>
      </c>
      <c r="BA246">
        <f t="shared" si="113"/>
        <v>25468.25</v>
      </c>
      <c r="BB246">
        <f t="shared" si="114"/>
        <v>0</v>
      </c>
      <c r="BC246">
        <f t="shared" si="115"/>
        <v>25468.25</v>
      </c>
      <c r="BD246">
        <f t="shared" si="116"/>
        <v>3243.65</v>
      </c>
      <c r="BE246">
        <f t="shared" si="117"/>
        <v>0</v>
      </c>
      <c r="BF246">
        <f t="shared" si="118"/>
        <v>3243.65</v>
      </c>
    </row>
    <row r="247" spans="1:58" x14ac:dyDescent="0.2">
      <c r="A247">
        <f>data_fy13_base!A240</f>
        <v>5121</v>
      </c>
      <c r="B247" t="str">
        <f>data_fy13_base!B240</f>
        <v>Panorama</v>
      </c>
      <c r="C247">
        <f>data_fy13_base!C240</f>
        <v>5121</v>
      </c>
      <c r="D247">
        <f>data_fy13_base!D240</f>
        <v>11</v>
      </c>
      <c r="E247">
        <f>data_fy13_base!F240</f>
        <v>730.33</v>
      </c>
      <c r="F247">
        <f>data_fy13_base!G240</f>
        <v>717.59</v>
      </c>
      <c r="G247">
        <f>data_fy13_base!H240</f>
        <v>696.93</v>
      </c>
      <c r="H247">
        <f>data_fy13_base!I240</f>
        <v>517.16999999999996</v>
      </c>
      <c r="I247">
        <f>data_fy13_base!J240</f>
        <v>58.57</v>
      </c>
      <c r="J247">
        <f>data_fy13_base!K240</f>
        <v>63.8</v>
      </c>
      <c r="K247">
        <f>data_fy13_base!L240</f>
        <v>27.07</v>
      </c>
      <c r="L247">
        <f>data_fy13_base!M240</f>
        <v>3.16</v>
      </c>
      <c r="M247">
        <f>data_fy13_base!N240</f>
        <v>734.7</v>
      </c>
      <c r="N247">
        <f>data_fy13_base!O240</f>
        <v>503.95</v>
      </c>
      <c r="O247">
        <f>data_fy13_base!P240</f>
        <v>48.91</v>
      </c>
      <c r="P247">
        <f>data_fy13_base!Q240</f>
        <v>51.5</v>
      </c>
      <c r="Q247">
        <f>data_fy13_base!W240</f>
        <v>20.56</v>
      </c>
      <c r="R247">
        <f>data_fy13_base!Y240</f>
        <v>2.64</v>
      </c>
      <c r="S247">
        <f>data_fy13_base!S240</f>
        <v>370252</v>
      </c>
      <c r="T247">
        <f>data_fy13_base!T240</f>
        <v>35934</v>
      </c>
      <c r="U247">
        <f>data_fy13_base!U240</f>
        <v>37837</v>
      </c>
      <c r="V247">
        <f>data_fy13_base!V240</f>
        <v>16507</v>
      </c>
      <c r="W247">
        <f>data_fy13_base!X240</f>
        <v>2120</v>
      </c>
      <c r="Y247">
        <f>data_fy13_base!E240</f>
        <v>749.2</v>
      </c>
      <c r="Z247">
        <f t="shared" si="90"/>
        <v>393060.29</v>
      </c>
      <c r="AA247">
        <f t="shared" si="91"/>
        <v>0</v>
      </c>
      <c r="AB247">
        <f t="shared" si="92"/>
        <v>393060.29</v>
      </c>
      <c r="AC247">
        <f t="shared" si="93"/>
        <v>38396.5</v>
      </c>
      <c r="AD247">
        <f t="shared" si="94"/>
        <v>0</v>
      </c>
      <c r="AE247">
        <f t="shared" si="95"/>
        <v>38396.5</v>
      </c>
      <c r="AF247">
        <f t="shared" si="96"/>
        <v>40494.26</v>
      </c>
      <c r="AG247">
        <f t="shared" si="97"/>
        <v>0</v>
      </c>
      <c r="AH247">
        <f t="shared" si="98"/>
        <v>40494.26</v>
      </c>
      <c r="AI247">
        <f>data_fy13_base!Z240</f>
        <v>819.71</v>
      </c>
      <c r="AJ247">
        <f t="shared" si="99"/>
        <v>17738.52</v>
      </c>
      <c r="AK247">
        <f t="shared" si="100"/>
        <v>0</v>
      </c>
      <c r="AL247">
        <f t="shared" si="101"/>
        <v>17738.52</v>
      </c>
      <c r="AM247">
        <f t="shared" si="102"/>
        <v>2270.6</v>
      </c>
      <c r="AN247">
        <f t="shared" si="103"/>
        <v>0</v>
      </c>
      <c r="AO247">
        <f t="shared" si="104"/>
        <v>2270.6</v>
      </c>
      <c r="AQ247">
        <f t="shared" si="105"/>
        <v>398869.73</v>
      </c>
      <c r="AR247">
        <f t="shared" si="106"/>
        <v>0</v>
      </c>
      <c r="AS247">
        <f t="shared" si="107"/>
        <v>398869.73</v>
      </c>
      <c r="AT247">
        <f t="shared" si="119"/>
        <v>39211.42</v>
      </c>
      <c r="AU247">
        <f t="shared" si="108"/>
        <v>0</v>
      </c>
      <c r="AV247">
        <f t="shared" si="109"/>
        <v>39211.42</v>
      </c>
      <c r="AW247">
        <f t="shared" si="110"/>
        <v>41409.71</v>
      </c>
      <c r="AX247">
        <f t="shared" si="111"/>
        <v>0</v>
      </c>
      <c r="AY247">
        <f t="shared" si="112"/>
        <v>41409.71</v>
      </c>
      <c r="AZ247">
        <f>data_fy13_base!AA240</f>
        <v>801.54</v>
      </c>
      <c r="BA247">
        <f t="shared" si="113"/>
        <v>18251.07</v>
      </c>
      <c r="BB247">
        <f t="shared" si="114"/>
        <v>0</v>
      </c>
      <c r="BC247">
        <f t="shared" si="115"/>
        <v>18251.07</v>
      </c>
      <c r="BD247">
        <f t="shared" si="116"/>
        <v>2324.4699999999998</v>
      </c>
      <c r="BE247">
        <f t="shared" si="117"/>
        <v>0</v>
      </c>
      <c r="BF247">
        <f t="shared" si="118"/>
        <v>2324.4699999999998</v>
      </c>
    </row>
    <row r="248" spans="1:58" x14ac:dyDescent="0.2">
      <c r="A248">
        <f>data_fy13_base!A241</f>
        <v>5139</v>
      </c>
      <c r="B248" t="str">
        <f>data_fy13_base!B241</f>
        <v>Paton-Churdan</v>
      </c>
      <c r="C248">
        <f>data_fy13_base!C241</f>
        <v>5139</v>
      </c>
      <c r="D248">
        <f>data_fy13_base!D241</f>
        <v>5</v>
      </c>
      <c r="E248">
        <f>data_fy13_base!F241</f>
        <v>161.43</v>
      </c>
      <c r="F248">
        <f>data_fy13_base!G241</f>
        <v>160.53</v>
      </c>
      <c r="G248">
        <f>data_fy13_base!H241</f>
        <v>158.34</v>
      </c>
      <c r="H248">
        <f>data_fy13_base!I241</f>
        <v>517.16999999999996</v>
      </c>
      <c r="I248">
        <f>data_fy13_base!J241</f>
        <v>58.57</v>
      </c>
      <c r="J248">
        <f>data_fy13_base!K241</f>
        <v>63.8</v>
      </c>
      <c r="K248">
        <f>data_fy13_base!L241</f>
        <v>27.07</v>
      </c>
      <c r="L248">
        <f>data_fy13_base!M241</f>
        <v>3.16</v>
      </c>
      <c r="M248">
        <f>data_fy13_base!N241</f>
        <v>184</v>
      </c>
      <c r="N248">
        <f>data_fy13_base!O241</f>
        <v>535.38</v>
      </c>
      <c r="O248">
        <f>data_fy13_base!P241</f>
        <v>46.08</v>
      </c>
      <c r="P248">
        <f>data_fy13_base!Q241</f>
        <v>64.13</v>
      </c>
      <c r="Q248">
        <f>data_fy13_base!W241</f>
        <v>29.24</v>
      </c>
      <c r="R248">
        <f>data_fy13_base!Y241</f>
        <v>3.49</v>
      </c>
      <c r="S248">
        <f>data_fy13_base!S241</f>
        <v>98510</v>
      </c>
      <c r="T248">
        <f>data_fy13_base!T241</f>
        <v>8479</v>
      </c>
      <c r="U248">
        <f>data_fy13_base!U241</f>
        <v>11800</v>
      </c>
      <c r="V248">
        <f>data_fy13_base!V241</f>
        <v>5718</v>
      </c>
      <c r="W248">
        <f>data_fy13_base!X241</f>
        <v>682</v>
      </c>
      <c r="Y248">
        <f>data_fy13_base!E241</f>
        <v>180.6</v>
      </c>
      <c r="Z248">
        <f t="shared" si="90"/>
        <v>100426.24000000001</v>
      </c>
      <c r="AA248">
        <f t="shared" si="91"/>
        <v>0</v>
      </c>
      <c r="AB248">
        <f t="shared" si="92"/>
        <v>100426.24000000001</v>
      </c>
      <c r="AC248">
        <f t="shared" si="93"/>
        <v>8744.65</v>
      </c>
      <c r="AD248">
        <f t="shared" si="94"/>
        <v>0</v>
      </c>
      <c r="AE248">
        <f t="shared" si="95"/>
        <v>8744.65</v>
      </c>
      <c r="AF248">
        <f t="shared" si="96"/>
        <v>12042.41</v>
      </c>
      <c r="AG248">
        <f t="shared" si="97"/>
        <v>0</v>
      </c>
      <c r="AH248">
        <f t="shared" si="98"/>
        <v>12042.41</v>
      </c>
      <c r="AI248">
        <f>data_fy13_base!Z241</f>
        <v>195.61</v>
      </c>
      <c r="AJ248">
        <f t="shared" si="99"/>
        <v>5930.9</v>
      </c>
      <c r="AK248">
        <f t="shared" si="100"/>
        <v>0</v>
      </c>
      <c r="AL248">
        <f t="shared" si="101"/>
        <v>5930.9</v>
      </c>
      <c r="AM248">
        <f t="shared" si="102"/>
        <v>708.11</v>
      </c>
      <c r="AN248">
        <f t="shared" si="103"/>
        <v>0</v>
      </c>
      <c r="AO248">
        <f t="shared" si="104"/>
        <v>708.11</v>
      </c>
      <c r="AQ248">
        <f t="shared" si="105"/>
        <v>93238.74</v>
      </c>
      <c r="AR248">
        <f t="shared" si="106"/>
        <v>7187.5</v>
      </c>
      <c r="AS248">
        <f t="shared" si="107"/>
        <v>100426.24000000001</v>
      </c>
      <c r="AT248">
        <f t="shared" si="119"/>
        <v>8210.33</v>
      </c>
      <c r="AU248">
        <f t="shared" si="108"/>
        <v>534.31999999999971</v>
      </c>
      <c r="AV248">
        <f t="shared" si="109"/>
        <v>8744.65</v>
      </c>
      <c r="AW248">
        <f t="shared" si="110"/>
        <v>11191.94</v>
      </c>
      <c r="AX248">
        <f t="shared" si="111"/>
        <v>850.46999999999935</v>
      </c>
      <c r="AY248">
        <f t="shared" si="112"/>
        <v>12042.41</v>
      </c>
      <c r="AZ248">
        <f>data_fy13_base!AA241</f>
        <v>176.6</v>
      </c>
      <c r="BA248">
        <f t="shared" si="113"/>
        <v>5554.07</v>
      </c>
      <c r="BB248">
        <f t="shared" si="114"/>
        <v>376.82999999999993</v>
      </c>
      <c r="BC248">
        <f t="shared" si="115"/>
        <v>5930.9</v>
      </c>
      <c r="BD248">
        <f t="shared" si="116"/>
        <v>662.25</v>
      </c>
      <c r="BE248">
        <f t="shared" si="117"/>
        <v>45.860000000000014</v>
      </c>
      <c r="BF248">
        <f t="shared" si="118"/>
        <v>708.11</v>
      </c>
    </row>
    <row r="249" spans="1:58" x14ac:dyDescent="0.2">
      <c r="A249">
        <f>data_fy13_base!A242</f>
        <v>5163</v>
      </c>
      <c r="B249" t="str">
        <f>data_fy13_base!B242</f>
        <v>Pekin</v>
      </c>
      <c r="C249">
        <f>data_fy13_base!C242</f>
        <v>5163</v>
      </c>
      <c r="D249">
        <f>data_fy13_base!D242</f>
        <v>15</v>
      </c>
      <c r="E249">
        <f>data_fy13_base!F242</f>
        <v>624.04999999999995</v>
      </c>
      <c r="F249">
        <f>data_fy13_base!G242</f>
        <v>615.35</v>
      </c>
      <c r="G249">
        <f>data_fy13_base!H242</f>
        <v>604.1</v>
      </c>
      <c r="H249">
        <f>data_fy13_base!I242</f>
        <v>517.16999999999996</v>
      </c>
      <c r="I249">
        <f>data_fy13_base!J242</f>
        <v>58.57</v>
      </c>
      <c r="J249">
        <f>data_fy13_base!K242</f>
        <v>63.8</v>
      </c>
      <c r="K249">
        <f>data_fy13_base!L242</f>
        <v>27.07</v>
      </c>
      <c r="L249">
        <f>data_fy13_base!M242</f>
        <v>3.16</v>
      </c>
      <c r="M249">
        <f>data_fy13_base!N242</f>
        <v>642.79999999999995</v>
      </c>
      <c r="N249">
        <f>data_fy13_base!O242</f>
        <v>515.03</v>
      </c>
      <c r="O249">
        <f>data_fy13_base!P242</f>
        <v>57.83</v>
      </c>
      <c r="P249">
        <f>data_fy13_base!Q242</f>
        <v>59.22</v>
      </c>
      <c r="Q249">
        <f>data_fy13_base!W242</f>
        <v>26.11</v>
      </c>
      <c r="R249">
        <f>data_fy13_base!Y242</f>
        <v>2.81</v>
      </c>
      <c r="S249">
        <f>data_fy13_base!S242</f>
        <v>331061</v>
      </c>
      <c r="T249">
        <f>data_fy13_base!T242</f>
        <v>37173</v>
      </c>
      <c r="U249">
        <f>data_fy13_base!U242</f>
        <v>38067</v>
      </c>
      <c r="V249">
        <f>data_fy13_base!V242</f>
        <v>18726</v>
      </c>
      <c r="W249">
        <f>data_fy13_base!X242</f>
        <v>2015</v>
      </c>
      <c r="Y249">
        <f>data_fy13_base!E242</f>
        <v>630.79999999999995</v>
      </c>
      <c r="Z249">
        <f t="shared" si="90"/>
        <v>337932.18</v>
      </c>
      <c r="AA249">
        <f t="shared" si="91"/>
        <v>0</v>
      </c>
      <c r="AB249">
        <f t="shared" si="92"/>
        <v>337932.18</v>
      </c>
      <c r="AC249">
        <f t="shared" si="93"/>
        <v>37955.24</v>
      </c>
      <c r="AD249">
        <f t="shared" si="94"/>
        <v>0</v>
      </c>
      <c r="AE249">
        <f t="shared" si="95"/>
        <v>37955.24</v>
      </c>
      <c r="AF249">
        <f t="shared" si="96"/>
        <v>38964.519999999997</v>
      </c>
      <c r="AG249">
        <f t="shared" si="97"/>
        <v>0</v>
      </c>
      <c r="AH249">
        <f t="shared" si="98"/>
        <v>38964.519999999997</v>
      </c>
      <c r="AI249">
        <f>data_fy13_base!Z242</f>
        <v>688.98</v>
      </c>
      <c r="AJ249">
        <f t="shared" si="99"/>
        <v>18733.37</v>
      </c>
      <c r="AK249">
        <f t="shared" si="100"/>
        <v>0</v>
      </c>
      <c r="AL249">
        <f t="shared" si="101"/>
        <v>18733.37</v>
      </c>
      <c r="AM249">
        <f t="shared" si="102"/>
        <v>2025.6</v>
      </c>
      <c r="AN249">
        <f t="shared" si="103"/>
        <v>0</v>
      </c>
      <c r="AO249">
        <f t="shared" si="104"/>
        <v>2025.6</v>
      </c>
      <c r="AQ249">
        <f t="shared" si="105"/>
        <v>347739.38</v>
      </c>
      <c r="AR249">
        <f t="shared" si="106"/>
        <v>0</v>
      </c>
      <c r="AS249">
        <f t="shared" si="107"/>
        <v>347739.38</v>
      </c>
      <c r="AT249">
        <f t="shared" si="119"/>
        <v>39071.769999999997</v>
      </c>
      <c r="AU249">
        <f t="shared" si="108"/>
        <v>0</v>
      </c>
      <c r="AV249">
        <f t="shared" si="109"/>
        <v>39071.769999999997</v>
      </c>
      <c r="AW249">
        <f t="shared" si="110"/>
        <v>40201.300000000003</v>
      </c>
      <c r="AX249">
        <f t="shared" si="111"/>
        <v>0</v>
      </c>
      <c r="AY249">
        <f t="shared" si="112"/>
        <v>40201.300000000003</v>
      </c>
      <c r="AZ249">
        <f>data_fy13_base!AA242</f>
        <v>682.81</v>
      </c>
      <c r="BA249">
        <f t="shared" si="113"/>
        <v>19337.18</v>
      </c>
      <c r="BB249">
        <f t="shared" si="114"/>
        <v>0</v>
      </c>
      <c r="BC249">
        <f t="shared" si="115"/>
        <v>19337.18</v>
      </c>
      <c r="BD249">
        <f t="shared" si="116"/>
        <v>2096.23</v>
      </c>
      <c r="BE249">
        <f t="shared" si="117"/>
        <v>0</v>
      </c>
      <c r="BF249">
        <f t="shared" si="118"/>
        <v>2096.23</v>
      </c>
    </row>
    <row r="250" spans="1:58" x14ac:dyDescent="0.2">
      <c r="A250">
        <f>data_fy13_base!A243</f>
        <v>5166</v>
      </c>
      <c r="B250" t="str">
        <f>data_fy13_base!B243</f>
        <v>Pella</v>
      </c>
      <c r="C250">
        <f>data_fy13_base!C243</f>
        <v>5166</v>
      </c>
      <c r="D250">
        <f>data_fy13_base!D243</f>
        <v>11</v>
      </c>
      <c r="E250">
        <f>data_fy13_base!F243</f>
        <v>2231.08</v>
      </c>
      <c r="F250">
        <f>data_fy13_base!G243</f>
        <v>2234.0500000000002</v>
      </c>
      <c r="G250">
        <f>data_fy13_base!H243</f>
        <v>2219.4499999999998</v>
      </c>
      <c r="H250">
        <f>data_fy13_base!I243</f>
        <v>517.16999999999996</v>
      </c>
      <c r="I250">
        <f>data_fy13_base!J243</f>
        <v>58.57</v>
      </c>
      <c r="J250">
        <f>data_fy13_base!K243</f>
        <v>63.8</v>
      </c>
      <c r="K250">
        <f>data_fy13_base!L243</f>
        <v>27.07</v>
      </c>
      <c r="L250">
        <f>data_fy13_base!M243</f>
        <v>3.16</v>
      </c>
      <c r="M250">
        <f>data_fy13_base!N243</f>
        <v>2210.1</v>
      </c>
      <c r="N250">
        <f>data_fy13_base!O243</f>
        <v>488.65</v>
      </c>
      <c r="O250">
        <f>data_fy13_base!P243</f>
        <v>52.15</v>
      </c>
      <c r="P250">
        <f>data_fy13_base!Q243</f>
        <v>56.04</v>
      </c>
      <c r="Q250">
        <f>data_fy13_base!W243</f>
        <v>20.56</v>
      </c>
      <c r="R250">
        <f>data_fy13_base!Y243</f>
        <v>2.64</v>
      </c>
      <c r="S250">
        <f>data_fy13_base!S243</f>
        <v>1079965</v>
      </c>
      <c r="T250">
        <f>data_fy13_base!T243</f>
        <v>115257</v>
      </c>
      <c r="U250">
        <f>data_fy13_base!U243</f>
        <v>123854</v>
      </c>
      <c r="V250">
        <f>data_fy13_base!V243</f>
        <v>49171</v>
      </c>
      <c r="W250">
        <f>data_fy13_base!X243</f>
        <v>6314</v>
      </c>
      <c r="Y250">
        <f>data_fy13_base!E243</f>
        <v>2190.3000000000002</v>
      </c>
      <c r="Z250">
        <f t="shared" si="90"/>
        <v>1115607.3999999999</v>
      </c>
      <c r="AA250">
        <f t="shared" si="91"/>
        <v>0</v>
      </c>
      <c r="AB250">
        <f t="shared" si="92"/>
        <v>1115607.3999999999</v>
      </c>
      <c r="AC250">
        <f t="shared" si="93"/>
        <v>119349.45</v>
      </c>
      <c r="AD250">
        <f t="shared" si="94"/>
        <v>0</v>
      </c>
      <c r="AE250">
        <f t="shared" si="95"/>
        <v>119349.45</v>
      </c>
      <c r="AF250">
        <f t="shared" si="96"/>
        <v>128329.68</v>
      </c>
      <c r="AG250">
        <f t="shared" si="97"/>
        <v>0</v>
      </c>
      <c r="AH250">
        <f t="shared" si="98"/>
        <v>128329.68</v>
      </c>
      <c r="AI250">
        <f>data_fy13_base!Z243</f>
        <v>2382.4699999999998</v>
      </c>
      <c r="AJ250">
        <f t="shared" si="99"/>
        <v>51556.65</v>
      </c>
      <c r="AK250">
        <f t="shared" si="100"/>
        <v>0</v>
      </c>
      <c r="AL250">
        <f t="shared" si="101"/>
        <v>51556.65</v>
      </c>
      <c r="AM250">
        <f t="shared" si="102"/>
        <v>6599.44</v>
      </c>
      <c r="AN250">
        <f t="shared" si="103"/>
        <v>0</v>
      </c>
      <c r="AO250">
        <f t="shared" si="104"/>
        <v>6599.44</v>
      </c>
      <c r="AQ250">
        <f t="shared" si="105"/>
        <v>1184368.82</v>
      </c>
      <c r="AR250">
        <f t="shared" si="106"/>
        <v>0</v>
      </c>
      <c r="AS250">
        <f t="shared" si="107"/>
        <v>1184368.82</v>
      </c>
      <c r="AT250">
        <f t="shared" si="119"/>
        <v>127015.38</v>
      </c>
      <c r="AU250">
        <f t="shared" si="108"/>
        <v>0</v>
      </c>
      <c r="AV250">
        <f t="shared" si="109"/>
        <v>127015.38</v>
      </c>
      <c r="AW250">
        <f t="shared" si="110"/>
        <v>136631.34</v>
      </c>
      <c r="AX250">
        <f t="shared" si="111"/>
        <v>0</v>
      </c>
      <c r="AY250">
        <f t="shared" si="112"/>
        <v>136631.34</v>
      </c>
      <c r="AZ250">
        <f>data_fy13_base!AA243</f>
        <v>2425.1799999999998</v>
      </c>
      <c r="BA250">
        <f t="shared" si="113"/>
        <v>55221.35</v>
      </c>
      <c r="BB250">
        <f t="shared" si="114"/>
        <v>0</v>
      </c>
      <c r="BC250">
        <f t="shared" si="115"/>
        <v>55221.35</v>
      </c>
      <c r="BD250">
        <f t="shared" si="116"/>
        <v>7033.02</v>
      </c>
      <c r="BE250">
        <f t="shared" si="117"/>
        <v>0</v>
      </c>
      <c r="BF250">
        <f t="shared" si="118"/>
        <v>7033.02</v>
      </c>
    </row>
    <row r="251" spans="1:58" x14ac:dyDescent="0.2">
      <c r="A251">
        <f>data_fy13_base!A244</f>
        <v>5184</v>
      </c>
      <c r="B251" t="str">
        <f>data_fy13_base!B244</f>
        <v>Perry</v>
      </c>
      <c r="C251">
        <f>data_fy13_base!C244</f>
        <v>5184</v>
      </c>
      <c r="D251">
        <f>data_fy13_base!D244</f>
        <v>11</v>
      </c>
      <c r="E251">
        <f>data_fy13_base!F244</f>
        <v>1810.31</v>
      </c>
      <c r="F251">
        <f>data_fy13_base!G244</f>
        <v>1824.62</v>
      </c>
      <c r="G251">
        <f>data_fy13_base!H244</f>
        <v>1841.65</v>
      </c>
      <c r="H251">
        <f>data_fy13_base!I244</f>
        <v>517.16999999999996</v>
      </c>
      <c r="I251">
        <f>data_fy13_base!J244</f>
        <v>58.57</v>
      </c>
      <c r="J251">
        <f>data_fy13_base!K244</f>
        <v>63.8</v>
      </c>
      <c r="K251">
        <f>data_fy13_base!L244</f>
        <v>27.07</v>
      </c>
      <c r="L251">
        <f>data_fy13_base!M244</f>
        <v>3.16</v>
      </c>
      <c r="M251">
        <f>data_fy13_base!N244</f>
        <v>1810.8</v>
      </c>
      <c r="N251">
        <f>data_fy13_base!O244</f>
        <v>529.11</v>
      </c>
      <c r="O251">
        <f>data_fy13_base!P244</f>
        <v>57.28</v>
      </c>
      <c r="P251">
        <f>data_fy13_base!Q244</f>
        <v>79.97</v>
      </c>
      <c r="Q251">
        <f>data_fy13_base!W244</f>
        <v>20.56</v>
      </c>
      <c r="R251">
        <f>data_fy13_base!Y244</f>
        <v>2.64</v>
      </c>
      <c r="S251">
        <f>data_fy13_base!S244</f>
        <v>958112</v>
      </c>
      <c r="T251">
        <f>data_fy13_base!T244</f>
        <v>103723</v>
      </c>
      <c r="U251">
        <f>data_fy13_base!U244</f>
        <v>144810</v>
      </c>
      <c r="V251">
        <f>data_fy13_base!V244</f>
        <v>42184</v>
      </c>
      <c r="W251">
        <f>data_fy13_base!X244</f>
        <v>5417</v>
      </c>
      <c r="Y251">
        <f>data_fy13_base!E244</f>
        <v>1848.3</v>
      </c>
      <c r="Z251">
        <f t="shared" si="90"/>
        <v>1016195.34</v>
      </c>
      <c r="AA251">
        <f t="shared" si="91"/>
        <v>0</v>
      </c>
      <c r="AB251">
        <f t="shared" si="92"/>
        <v>1016195.34</v>
      </c>
      <c r="AC251">
        <f t="shared" si="93"/>
        <v>110195.65</v>
      </c>
      <c r="AD251">
        <f t="shared" si="94"/>
        <v>0</v>
      </c>
      <c r="AE251">
        <f t="shared" si="95"/>
        <v>110195.65</v>
      </c>
      <c r="AF251">
        <f t="shared" si="96"/>
        <v>152521.72</v>
      </c>
      <c r="AG251">
        <f t="shared" si="97"/>
        <v>0</v>
      </c>
      <c r="AH251">
        <f t="shared" si="98"/>
        <v>152521.72</v>
      </c>
      <c r="AI251">
        <f>data_fy13_base!Z244</f>
        <v>2064.71</v>
      </c>
      <c r="AJ251">
        <f t="shared" si="99"/>
        <v>44680.32</v>
      </c>
      <c r="AK251">
        <f t="shared" si="100"/>
        <v>0</v>
      </c>
      <c r="AL251">
        <f t="shared" si="101"/>
        <v>44680.32</v>
      </c>
      <c r="AM251">
        <f t="shared" si="102"/>
        <v>5719.25</v>
      </c>
      <c r="AN251">
        <f t="shared" si="103"/>
        <v>0</v>
      </c>
      <c r="AO251">
        <f t="shared" si="104"/>
        <v>5719.25</v>
      </c>
      <c r="AQ251">
        <f t="shared" si="105"/>
        <v>1034248.21</v>
      </c>
      <c r="AR251">
        <f t="shared" si="106"/>
        <v>0</v>
      </c>
      <c r="AS251">
        <f t="shared" si="107"/>
        <v>1034248.21</v>
      </c>
      <c r="AT251">
        <f t="shared" si="119"/>
        <v>112347.84</v>
      </c>
      <c r="AU251">
        <f t="shared" si="108"/>
        <v>0</v>
      </c>
      <c r="AV251">
        <f t="shared" si="109"/>
        <v>112347.84</v>
      </c>
      <c r="AW251">
        <f t="shared" si="110"/>
        <v>154184.1</v>
      </c>
      <c r="AX251">
        <f t="shared" si="111"/>
        <v>0</v>
      </c>
      <c r="AY251">
        <f t="shared" si="112"/>
        <v>154184.1</v>
      </c>
      <c r="AZ251">
        <f>data_fy13_base!AA244</f>
        <v>2028.88</v>
      </c>
      <c r="BA251">
        <f t="shared" si="113"/>
        <v>46197.599999999999</v>
      </c>
      <c r="BB251">
        <f t="shared" si="114"/>
        <v>0</v>
      </c>
      <c r="BC251">
        <f t="shared" si="115"/>
        <v>46197.599999999999</v>
      </c>
      <c r="BD251">
        <f t="shared" si="116"/>
        <v>5883.75</v>
      </c>
      <c r="BE251">
        <f t="shared" si="117"/>
        <v>0</v>
      </c>
      <c r="BF251">
        <f t="shared" si="118"/>
        <v>5883.75</v>
      </c>
    </row>
    <row r="252" spans="1:58" x14ac:dyDescent="0.2">
      <c r="A252">
        <f>data_fy13_base!A245</f>
        <v>5250</v>
      </c>
      <c r="B252" t="str">
        <f>data_fy13_base!B245</f>
        <v>Pleasant Valley</v>
      </c>
      <c r="C252">
        <f>data_fy13_base!C245</f>
        <v>5250</v>
      </c>
      <c r="D252">
        <f>data_fy13_base!D245</f>
        <v>9</v>
      </c>
      <c r="E252">
        <f>data_fy13_base!F245</f>
        <v>4253.09</v>
      </c>
      <c r="F252">
        <f>data_fy13_base!G245</f>
        <v>4380.6899999999996</v>
      </c>
      <c r="G252">
        <f>data_fy13_base!H245</f>
        <v>4456.88</v>
      </c>
      <c r="H252">
        <f>data_fy13_base!I245</f>
        <v>517.16999999999996</v>
      </c>
      <c r="I252">
        <f>data_fy13_base!J245</f>
        <v>58.57</v>
      </c>
      <c r="J252">
        <f>data_fy13_base!K245</f>
        <v>63.8</v>
      </c>
      <c r="K252">
        <f>data_fy13_base!L245</f>
        <v>27.07</v>
      </c>
      <c r="L252">
        <f>data_fy13_base!M245</f>
        <v>3.16</v>
      </c>
      <c r="M252">
        <f>data_fy13_base!N245</f>
        <v>3959.9</v>
      </c>
      <c r="N252">
        <f>data_fy13_base!O245</f>
        <v>477.65</v>
      </c>
      <c r="O252">
        <f>data_fy13_base!P245</f>
        <v>55.25</v>
      </c>
      <c r="P252">
        <f>data_fy13_base!Q245</f>
        <v>49.01</v>
      </c>
      <c r="Q252">
        <f>data_fy13_base!W245</f>
        <v>23.58</v>
      </c>
      <c r="R252">
        <f>data_fy13_base!Y245</f>
        <v>2.77</v>
      </c>
      <c r="S252">
        <f>data_fy13_base!S245</f>
        <v>1891446</v>
      </c>
      <c r="T252">
        <f>data_fy13_base!T245</f>
        <v>218784</v>
      </c>
      <c r="U252">
        <f>data_fy13_base!U245</f>
        <v>194075</v>
      </c>
      <c r="V252">
        <f>data_fy13_base!V245</f>
        <v>99388</v>
      </c>
      <c r="W252">
        <f>data_fy13_base!X245</f>
        <v>11675</v>
      </c>
      <c r="Y252">
        <f>data_fy13_base!E245</f>
        <v>4230</v>
      </c>
      <c r="Z252">
        <f t="shared" si="90"/>
        <v>2107978.2000000002</v>
      </c>
      <c r="AA252">
        <f t="shared" si="91"/>
        <v>0</v>
      </c>
      <c r="AB252">
        <f t="shared" si="92"/>
        <v>2107978.2000000002</v>
      </c>
      <c r="AC252">
        <f t="shared" si="93"/>
        <v>243605.7</v>
      </c>
      <c r="AD252">
        <f t="shared" si="94"/>
        <v>0</v>
      </c>
      <c r="AE252">
        <f t="shared" si="95"/>
        <v>243605.7</v>
      </c>
      <c r="AF252">
        <f t="shared" si="96"/>
        <v>218098.8</v>
      </c>
      <c r="AG252">
        <f t="shared" si="97"/>
        <v>0</v>
      </c>
      <c r="AH252">
        <f t="shared" si="98"/>
        <v>218098.8</v>
      </c>
      <c r="AI252">
        <f>data_fy13_base!Z245</f>
        <v>4477.78</v>
      </c>
      <c r="AJ252">
        <f t="shared" si="99"/>
        <v>110422.05</v>
      </c>
      <c r="AK252">
        <f t="shared" si="100"/>
        <v>0</v>
      </c>
      <c r="AL252">
        <f t="shared" si="101"/>
        <v>110422.05</v>
      </c>
      <c r="AM252">
        <f t="shared" si="102"/>
        <v>12985.56</v>
      </c>
      <c r="AN252">
        <f t="shared" si="103"/>
        <v>0</v>
      </c>
      <c r="AO252">
        <f t="shared" si="104"/>
        <v>12985.56</v>
      </c>
      <c r="AQ252">
        <f t="shared" si="105"/>
        <v>2210968.84</v>
      </c>
      <c r="AR252">
        <f t="shared" si="106"/>
        <v>0</v>
      </c>
      <c r="AS252">
        <f t="shared" si="107"/>
        <v>2210968.84</v>
      </c>
      <c r="AT252">
        <f t="shared" si="119"/>
        <v>255312.99</v>
      </c>
      <c r="AU252">
        <f t="shared" si="108"/>
        <v>0</v>
      </c>
      <c r="AV252">
        <f t="shared" si="109"/>
        <v>255312.99</v>
      </c>
      <c r="AW252">
        <f t="shared" si="110"/>
        <v>230560.01</v>
      </c>
      <c r="AX252">
        <f t="shared" si="111"/>
        <v>0</v>
      </c>
      <c r="AY252">
        <f t="shared" si="112"/>
        <v>230560.01</v>
      </c>
      <c r="AZ252">
        <f>data_fy13_base!AA245</f>
        <v>4503.3500000000004</v>
      </c>
      <c r="BA252">
        <f t="shared" si="113"/>
        <v>116141.4</v>
      </c>
      <c r="BB252">
        <f t="shared" si="114"/>
        <v>0</v>
      </c>
      <c r="BC252">
        <f t="shared" si="115"/>
        <v>116141.4</v>
      </c>
      <c r="BD252">
        <f t="shared" si="116"/>
        <v>13645.15</v>
      </c>
      <c r="BE252">
        <f t="shared" si="117"/>
        <v>0</v>
      </c>
      <c r="BF252">
        <f t="shared" si="118"/>
        <v>13645.15</v>
      </c>
    </row>
    <row r="253" spans="1:58" x14ac:dyDescent="0.2">
      <c r="A253">
        <f>data_fy13_base!A246</f>
        <v>5256</v>
      </c>
      <c r="B253" t="str">
        <f>data_fy13_base!B246</f>
        <v>Pleasantville</v>
      </c>
      <c r="C253">
        <f>data_fy13_base!C246</f>
        <v>5256</v>
      </c>
      <c r="D253">
        <f>data_fy13_base!D246</f>
        <v>11</v>
      </c>
      <c r="E253">
        <f>data_fy13_base!F246</f>
        <v>612.30999999999995</v>
      </c>
      <c r="F253">
        <f>data_fy13_base!G246</f>
        <v>615.54</v>
      </c>
      <c r="G253">
        <f>data_fy13_base!H246</f>
        <v>617.1</v>
      </c>
      <c r="H253">
        <f>data_fy13_base!I246</f>
        <v>517.16999999999996</v>
      </c>
      <c r="I253">
        <f>data_fy13_base!J246</f>
        <v>58.57</v>
      </c>
      <c r="J253">
        <f>data_fy13_base!K246</f>
        <v>63.8</v>
      </c>
      <c r="K253">
        <f>data_fy13_base!L246</f>
        <v>27.07</v>
      </c>
      <c r="L253">
        <f>data_fy13_base!M246</f>
        <v>3.16</v>
      </c>
      <c r="M253">
        <f>data_fy13_base!N246</f>
        <v>620.70000000000005</v>
      </c>
      <c r="N253">
        <f>data_fy13_base!O246</f>
        <v>516.44000000000005</v>
      </c>
      <c r="O253">
        <f>data_fy13_base!P246</f>
        <v>53.81</v>
      </c>
      <c r="P253">
        <f>data_fy13_base!Q246</f>
        <v>68.760000000000005</v>
      </c>
      <c r="Q253">
        <f>data_fy13_base!W246</f>
        <v>20.56</v>
      </c>
      <c r="R253">
        <f>data_fy13_base!Y246</f>
        <v>2.64</v>
      </c>
      <c r="S253">
        <f>data_fy13_base!S246</f>
        <v>320554</v>
      </c>
      <c r="T253">
        <f>data_fy13_base!T246</f>
        <v>33400</v>
      </c>
      <c r="U253">
        <f>data_fy13_base!U246</f>
        <v>42679</v>
      </c>
      <c r="V253">
        <f>data_fy13_base!V246</f>
        <v>14369</v>
      </c>
      <c r="W253">
        <f>data_fy13_base!X246</f>
        <v>1845</v>
      </c>
      <c r="Y253">
        <f>data_fy13_base!E246</f>
        <v>636.20000000000005</v>
      </c>
      <c r="Z253">
        <f t="shared" si="90"/>
        <v>341722.11</v>
      </c>
      <c r="AA253">
        <f t="shared" si="91"/>
        <v>0</v>
      </c>
      <c r="AB253">
        <f t="shared" si="92"/>
        <v>341722.11</v>
      </c>
      <c r="AC253">
        <f t="shared" si="93"/>
        <v>35722.629999999997</v>
      </c>
      <c r="AD253">
        <f t="shared" si="94"/>
        <v>0</v>
      </c>
      <c r="AE253">
        <f t="shared" si="95"/>
        <v>35722.629999999997</v>
      </c>
      <c r="AF253">
        <f t="shared" si="96"/>
        <v>45367.42</v>
      </c>
      <c r="AG253">
        <f t="shared" si="97"/>
        <v>0</v>
      </c>
      <c r="AH253">
        <f t="shared" si="98"/>
        <v>45367.42</v>
      </c>
      <c r="AI253">
        <f>data_fy13_base!Z246</f>
        <v>713.45</v>
      </c>
      <c r="AJ253">
        <f t="shared" si="99"/>
        <v>15439.06</v>
      </c>
      <c r="AK253">
        <f t="shared" si="100"/>
        <v>0</v>
      </c>
      <c r="AL253">
        <f t="shared" si="101"/>
        <v>15439.06</v>
      </c>
      <c r="AM253">
        <f t="shared" si="102"/>
        <v>1976.26</v>
      </c>
      <c r="AN253">
        <f t="shared" si="103"/>
        <v>0</v>
      </c>
      <c r="AO253">
        <f t="shared" si="104"/>
        <v>1976.26</v>
      </c>
      <c r="AQ253">
        <f t="shared" si="105"/>
        <v>342060.86</v>
      </c>
      <c r="AR253">
        <f t="shared" si="106"/>
        <v>0</v>
      </c>
      <c r="AS253">
        <f t="shared" si="107"/>
        <v>342060.86</v>
      </c>
      <c r="AT253">
        <f t="shared" si="119"/>
        <v>35875.24</v>
      </c>
      <c r="AU253">
        <f t="shared" si="108"/>
        <v>0</v>
      </c>
      <c r="AV253">
        <f t="shared" si="109"/>
        <v>35875.24</v>
      </c>
      <c r="AW253">
        <f t="shared" si="110"/>
        <v>45286.45</v>
      </c>
      <c r="AX253">
        <f t="shared" si="111"/>
        <v>80.970000000001164</v>
      </c>
      <c r="AY253">
        <f t="shared" si="112"/>
        <v>45367.42</v>
      </c>
      <c r="AZ253">
        <f>data_fy13_base!AA246</f>
        <v>690.33</v>
      </c>
      <c r="BA253">
        <f t="shared" si="113"/>
        <v>15718.81</v>
      </c>
      <c r="BB253">
        <f t="shared" si="114"/>
        <v>0</v>
      </c>
      <c r="BC253">
        <f t="shared" si="115"/>
        <v>15718.81</v>
      </c>
      <c r="BD253">
        <f t="shared" si="116"/>
        <v>2001.96</v>
      </c>
      <c r="BE253">
        <f t="shared" si="117"/>
        <v>0</v>
      </c>
      <c r="BF253">
        <f t="shared" si="118"/>
        <v>2001.96</v>
      </c>
    </row>
    <row r="254" spans="1:58" x14ac:dyDescent="0.2">
      <c r="A254">
        <f>data_fy13_base!A247</f>
        <v>5283</v>
      </c>
      <c r="B254" t="str">
        <f>data_fy13_base!B247</f>
        <v>Pocahontas Area</v>
      </c>
      <c r="C254">
        <f>data_fy13_base!C247</f>
        <v>5283</v>
      </c>
      <c r="D254">
        <f>data_fy13_base!D247</f>
        <v>5</v>
      </c>
      <c r="E254">
        <f>data_fy13_base!F247</f>
        <v>654.09</v>
      </c>
      <c r="F254">
        <f>data_fy13_base!G247</f>
        <v>657.39</v>
      </c>
      <c r="G254">
        <f>data_fy13_base!H247</f>
        <v>660.78</v>
      </c>
      <c r="H254">
        <f>data_fy13_base!I247</f>
        <v>517.16999999999996</v>
      </c>
      <c r="I254">
        <f>data_fy13_base!J247</f>
        <v>58.57</v>
      </c>
      <c r="J254">
        <f>data_fy13_base!K247</f>
        <v>63.8</v>
      </c>
      <c r="K254">
        <f>data_fy13_base!L247</f>
        <v>27.07</v>
      </c>
      <c r="L254">
        <f>data_fy13_base!M247</f>
        <v>3.16</v>
      </c>
      <c r="M254">
        <f>data_fy13_base!N247</f>
        <v>710.3</v>
      </c>
      <c r="N254">
        <f>data_fy13_base!O247</f>
        <v>619.45000000000005</v>
      </c>
      <c r="O254">
        <f>data_fy13_base!P247</f>
        <v>78.3</v>
      </c>
      <c r="P254">
        <f>data_fy13_base!Q247</f>
        <v>54.95</v>
      </c>
      <c r="Q254">
        <f>data_fy13_base!W247</f>
        <v>29.24</v>
      </c>
      <c r="R254">
        <f>data_fy13_base!Y247</f>
        <v>3.49</v>
      </c>
      <c r="S254">
        <f>data_fy13_base!S247</f>
        <v>439995</v>
      </c>
      <c r="T254">
        <f>data_fy13_base!T247</f>
        <v>55616</v>
      </c>
      <c r="U254">
        <f>data_fy13_base!U247</f>
        <v>39031</v>
      </c>
      <c r="V254">
        <f>data_fy13_base!V247</f>
        <v>22844</v>
      </c>
      <c r="W254">
        <f>data_fy13_base!X247</f>
        <v>2727</v>
      </c>
      <c r="Y254">
        <f>data_fy13_base!E247</f>
        <v>703.5</v>
      </c>
      <c r="Z254">
        <f t="shared" si="90"/>
        <v>450338.49</v>
      </c>
      <c r="AA254">
        <f t="shared" si="91"/>
        <v>0</v>
      </c>
      <c r="AB254">
        <f t="shared" si="92"/>
        <v>450338.49</v>
      </c>
      <c r="AC254">
        <f t="shared" si="93"/>
        <v>56730.239999999998</v>
      </c>
      <c r="AD254">
        <f t="shared" si="94"/>
        <v>0</v>
      </c>
      <c r="AE254">
        <f t="shared" si="95"/>
        <v>56730.239999999998</v>
      </c>
      <c r="AF254">
        <f t="shared" si="96"/>
        <v>40451.25</v>
      </c>
      <c r="AG254">
        <f t="shared" si="97"/>
        <v>0</v>
      </c>
      <c r="AH254">
        <f t="shared" si="98"/>
        <v>40451.25</v>
      </c>
      <c r="AI254">
        <f>data_fy13_base!Z247</f>
        <v>780.66</v>
      </c>
      <c r="AJ254">
        <f t="shared" si="99"/>
        <v>23669.61</v>
      </c>
      <c r="AK254">
        <f t="shared" si="100"/>
        <v>0</v>
      </c>
      <c r="AL254">
        <f t="shared" si="101"/>
        <v>23669.61</v>
      </c>
      <c r="AM254">
        <f t="shared" si="102"/>
        <v>2825.99</v>
      </c>
      <c r="AN254">
        <f t="shared" si="103"/>
        <v>0</v>
      </c>
      <c r="AO254">
        <f t="shared" si="104"/>
        <v>2825.99</v>
      </c>
      <c r="AQ254">
        <f t="shared" si="105"/>
        <v>432778.65</v>
      </c>
      <c r="AR254">
        <f t="shared" si="106"/>
        <v>17559.839999999967</v>
      </c>
      <c r="AS254">
        <f t="shared" si="107"/>
        <v>450338.49</v>
      </c>
      <c r="AT254">
        <f t="shared" si="119"/>
        <v>54341.8</v>
      </c>
      <c r="AU254">
        <f t="shared" si="108"/>
        <v>2388.4399999999951</v>
      </c>
      <c r="AV254">
        <f t="shared" si="109"/>
        <v>56730.239999999998</v>
      </c>
      <c r="AW254">
        <f t="shared" si="110"/>
        <v>39343.51</v>
      </c>
      <c r="AX254">
        <f t="shared" si="111"/>
        <v>1107.739999999998</v>
      </c>
      <c r="AY254">
        <f t="shared" si="112"/>
        <v>40451.25</v>
      </c>
      <c r="AZ254">
        <f>data_fy13_base!AA247</f>
        <v>732.02</v>
      </c>
      <c r="BA254">
        <f t="shared" si="113"/>
        <v>23022.03</v>
      </c>
      <c r="BB254">
        <f t="shared" si="114"/>
        <v>647.58000000000175</v>
      </c>
      <c r="BC254">
        <f t="shared" si="115"/>
        <v>23669.61</v>
      </c>
      <c r="BD254">
        <f t="shared" si="116"/>
        <v>2745.08</v>
      </c>
      <c r="BE254">
        <f t="shared" si="117"/>
        <v>80.909999999999854</v>
      </c>
      <c r="BF254">
        <f t="shared" si="118"/>
        <v>2825.99</v>
      </c>
    </row>
    <row r="255" spans="1:58" x14ac:dyDescent="0.2">
      <c r="A255">
        <f>data_fy13_base!A248</f>
        <v>5310</v>
      </c>
      <c r="B255" t="str">
        <f>data_fy13_base!B248</f>
        <v>Postville</v>
      </c>
      <c r="C255">
        <f>data_fy13_base!C248</f>
        <v>5310</v>
      </c>
      <c r="D255">
        <f>data_fy13_base!D248</f>
        <v>1</v>
      </c>
      <c r="E255">
        <f>data_fy13_base!F248</f>
        <v>523.88</v>
      </c>
      <c r="F255">
        <f>data_fy13_base!G248</f>
        <v>525.55999999999995</v>
      </c>
      <c r="G255">
        <f>data_fy13_base!H248</f>
        <v>525.54999999999995</v>
      </c>
      <c r="H255">
        <f>data_fy13_base!I248</f>
        <v>517.16999999999996</v>
      </c>
      <c r="I255">
        <f>data_fy13_base!J248</f>
        <v>58.57</v>
      </c>
      <c r="J255">
        <f>data_fy13_base!K248</f>
        <v>63.8</v>
      </c>
      <c r="K255">
        <f>data_fy13_base!L248</f>
        <v>27.07</v>
      </c>
      <c r="L255">
        <f>data_fy13_base!M248</f>
        <v>3.16</v>
      </c>
      <c r="M255">
        <f>data_fy13_base!N248</f>
        <v>564.70000000000005</v>
      </c>
      <c r="N255">
        <f>data_fy13_base!O248</f>
        <v>536.15</v>
      </c>
      <c r="O255">
        <f>data_fy13_base!P248</f>
        <v>51.87</v>
      </c>
      <c r="P255">
        <f>data_fy13_base!Q248</f>
        <v>84.07</v>
      </c>
      <c r="Q255">
        <f>data_fy13_base!W248</f>
        <v>27.28</v>
      </c>
      <c r="R255">
        <f>data_fy13_base!Y248</f>
        <v>2.9</v>
      </c>
      <c r="S255">
        <f>data_fy13_base!S248</f>
        <v>302764</v>
      </c>
      <c r="T255">
        <f>data_fy13_base!T248</f>
        <v>29291</v>
      </c>
      <c r="U255">
        <f>data_fy13_base!U248</f>
        <v>47474</v>
      </c>
      <c r="V255">
        <f>data_fy13_base!V248</f>
        <v>17259</v>
      </c>
      <c r="W255">
        <f>data_fy13_base!X248</f>
        <v>1835</v>
      </c>
      <c r="Y255">
        <f>data_fy13_base!E248</f>
        <v>608.20000000000005</v>
      </c>
      <c r="Z255">
        <f t="shared" si="90"/>
        <v>338670.09</v>
      </c>
      <c r="AA255">
        <f t="shared" si="91"/>
        <v>0</v>
      </c>
      <c r="AB255">
        <f t="shared" si="92"/>
        <v>338670.09</v>
      </c>
      <c r="AC255">
        <f t="shared" si="93"/>
        <v>32970.519999999997</v>
      </c>
      <c r="AD255">
        <f t="shared" si="94"/>
        <v>0</v>
      </c>
      <c r="AE255">
        <f t="shared" si="95"/>
        <v>32970.519999999997</v>
      </c>
      <c r="AF255">
        <f t="shared" si="96"/>
        <v>52682.28</v>
      </c>
      <c r="AG255">
        <f t="shared" si="97"/>
        <v>0</v>
      </c>
      <c r="AH255">
        <f t="shared" si="98"/>
        <v>52682.28</v>
      </c>
      <c r="AI255">
        <f>data_fy13_base!Z248</f>
        <v>674.78</v>
      </c>
      <c r="AJ255">
        <f t="shared" si="99"/>
        <v>19136.759999999998</v>
      </c>
      <c r="AK255">
        <f t="shared" si="100"/>
        <v>0</v>
      </c>
      <c r="AL255">
        <f t="shared" si="101"/>
        <v>19136.759999999998</v>
      </c>
      <c r="AM255">
        <f t="shared" si="102"/>
        <v>2044.58</v>
      </c>
      <c r="AN255">
        <f t="shared" si="103"/>
        <v>0</v>
      </c>
      <c r="AO255">
        <f t="shared" si="104"/>
        <v>2044.58</v>
      </c>
      <c r="AQ255">
        <f t="shared" si="105"/>
        <v>302986</v>
      </c>
      <c r="AR255">
        <f t="shared" si="106"/>
        <v>35684.090000000026</v>
      </c>
      <c r="AS255">
        <f t="shared" si="107"/>
        <v>338670.09</v>
      </c>
      <c r="AT255">
        <f t="shared" si="119"/>
        <v>29677.8</v>
      </c>
      <c r="AU255">
        <f t="shared" si="108"/>
        <v>3292.7199999999975</v>
      </c>
      <c r="AV255">
        <f t="shared" si="109"/>
        <v>32970.519999999997</v>
      </c>
      <c r="AW255">
        <f t="shared" si="110"/>
        <v>46766.77</v>
      </c>
      <c r="AX255">
        <f t="shared" si="111"/>
        <v>5915.510000000002</v>
      </c>
      <c r="AY255">
        <f t="shared" si="112"/>
        <v>52682.28</v>
      </c>
      <c r="AZ255">
        <f>data_fy13_base!AA248</f>
        <v>591.13</v>
      </c>
      <c r="BA255">
        <f t="shared" si="113"/>
        <v>17432.419999999998</v>
      </c>
      <c r="BB255">
        <f t="shared" si="114"/>
        <v>1704.3400000000001</v>
      </c>
      <c r="BC255">
        <f t="shared" si="115"/>
        <v>19136.759999999998</v>
      </c>
      <c r="BD255">
        <f t="shared" si="116"/>
        <v>1867.97</v>
      </c>
      <c r="BE255">
        <f t="shared" si="117"/>
        <v>176.6099999999999</v>
      </c>
      <c r="BF255">
        <f t="shared" si="118"/>
        <v>2044.58</v>
      </c>
    </row>
    <row r="256" spans="1:58" x14ac:dyDescent="0.2">
      <c r="A256">
        <f>data_fy13_base!A249</f>
        <v>5323</v>
      </c>
      <c r="B256" t="str">
        <f>data_fy13_base!B249</f>
        <v>Prairie Valley</v>
      </c>
      <c r="C256">
        <f>data_fy13_base!C249</f>
        <v>5325</v>
      </c>
      <c r="D256">
        <f>data_fy13_base!D249</f>
        <v>5</v>
      </c>
      <c r="E256">
        <f>data_fy13_base!F249</f>
        <v>584.75</v>
      </c>
      <c r="F256">
        <f>data_fy13_base!G249</f>
        <v>576.25</v>
      </c>
      <c r="G256">
        <f>data_fy13_base!H249</f>
        <v>559.21</v>
      </c>
      <c r="H256">
        <f>data_fy13_base!I249</f>
        <v>517.16999999999996</v>
      </c>
      <c r="I256">
        <f>data_fy13_base!J249</f>
        <v>58.57</v>
      </c>
      <c r="J256">
        <f>data_fy13_base!K249</f>
        <v>63.8</v>
      </c>
      <c r="K256">
        <f>data_fy13_base!L249</f>
        <v>27.07</v>
      </c>
      <c r="L256">
        <f>data_fy13_base!M249</f>
        <v>3.16</v>
      </c>
      <c r="M256">
        <f>data_fy13_base!N249</f>
        <v>628.29999999999995</v>
      </c>
      <c r="N256">
        <f>data_fy13_base!O249</f>
        <v>578.38</v>
      </c>
      <c r="O256">
        <f>data_fy13_base!P249</f>
        <v>69.900000000000006</v>
      </c>
      <c r="P256">
        <f>data_fy13_base!Q249</f>
        <v>60.01</v>
      </c>
      <c r="Q256">
        <f>data_fy13_base!W249</f>
        <v>29.24</v>
      </c>
      <c r="R256">
        <f>data_fy13_base!Y249</f>
        <v>3.49</v>
      </c>
      <c r="S256">
        <f>data_fy13_base!S249</f>
        <v>363396</v>
      </c>
      <c r="T256">
        <f>data_fy13_base!T249</f>
        <v>43918</v>
      </c>
      <c r="U256">
        <f>data_fy13_base!U249</f>
        <v>37704</v>
      </c>
      <c r="V256">
        <f>data_fy13_base!V249</f>
        <v>20491</v>
      </c>
      <c r="W256">
        <f>data_fy13_base!X249</f>
        <v>2446</v>
      </c>
      <c r="Y256">
        <f>data_fy13_base!E249</f>
        <v>606</v>
      </c>
      <c r="Z256">
        <f t="shared" si="90"/>
        <v>363036.42</v>
      </c>
      <c r="AA256">
        <f t="shared" si="91"/>
        <v>359.5800000000163</v>
      </c>
      <c r="AB256">
        <f t="shared" si="92"/>
        <v>363396</v>
      </c>
      <c r="AC256">
        <f t="shared" si="93"/>
        <v>43777.440000000002</v>
      </c>
      <c r="AD256">
        <f t="shared" si="94"/>
        <v>140.55999999999767</v>
      </c>
      <c r="AE256">
        <f t="shared" si="95"/>
        <v>43918</v>
      </c>
      <c r="AF256">
        <f t="shared" si="96"/>
        <v>37911.360000000001</v>
      </c>
      <c r="AG256">
        <f t="shared" si="97"/>
        <v>0</v>
      </c>
      <c r="AH256">
        <f t="shared" si="98"/>
        <v>37911.360000000001</v>
      </c>
      <c r="AI256">
        <f>data_fy13_base!Z249</f>
        <v>673.94</v>
      </c>
      <c r="AJ256">
        <f t="shared" si="99"/>
        <v>20433.86</v>
      </c>
      <c r="AK256">
        <f t="shared" si="100"/>
        <v>57.139999999999418</v>
      </c>
      <c r="AL256">
        <f t="shared" si="101"/>
        <v>20491</v>
      </c>
      <c r="AM256">
        <f t="shared" si="102"/>
        <v>2439.66</v>
      </c>
      <c r="AN256">
        <f t="shared" si="103"/>
        <v>6.3400000000001455</v>
      </c>
      <c r="AO256">
        <f t="shared" si="104"/>
        <v>2446</v>
      </c>
      <c r="AQ256">
        <f t="shared" si="105"/>
        <v>362884.16</v>
      </c>
      <c r="AR256">
        <f t="shared" si="106"/>
        <v>152.26000000000931</v>
      </c>
      <c r="AS256">
        <f t="shared" si="107"/>
        <v>363036.42</v>
      </c>
      <c r="AT256">
        <f t="shared" si="119"/>
        <v>43669.13</v>
      </c>
      <c r="AU256">
        <f t="shared" si="108"/>
        <v>108.31000000000495</v>
      </c>
      <c r="AV256">
        <f t="shared" si="109"/>
        <v>43777.440000000002</v>
      </c>
      <c r="AW256">
        <f t="shared" si="110"/>
        <v>38131.550000000003</v>
      </c>
      <c r="AX256">
        <f t="shared" si="111"/>
        <v>0</v>
      </c>
      <c r="AY256">
        <f t="shared" si="112"/>
        <v>38131.550000000003</v>
      </c>
      <c r="AZ256">
        <f>data_fy13_base!AA249</f>
        <v>653.37</v>
      </c>
      <c r="BA256">
        <f t="shared" si="113"/>
        <v>20548.490000000002</v>
      </c>
      <c r="BB256">
        <f t="shared" si="114"/>
        <v>0</v>
      </c>
      <c r="BC256">
        <f t="shared" si="115"/>
        <v>20548.490000000002</v>
      </c>
      <c r="BD256">
        <f t="shared" si="116"/>
        <v>2450.14</v>
      </c>
      <c r="BE256">
        <f t="shared" si="117"/>
        <v>0</v>
      </c>
      <c r="BF256">
        <f t="shared" si="118"/>
        <v>2450.14</v>
      </c>
    </row>
    <row r="257" spans="1:58" x14ac:dyDescent="0.2">
      <c r="A257">
        <f>data_fy13_base!A250</f>
        <v>5328</v>
      </c>
      <c r="B257" t="str">
        <f>data_fy13_base!B250</f>
        <v>Prescott</v>
      </c>
      <c r="C257">
        <f>data_fy13_base!C250</f>
        <v>5328</v>
      </c>
      <c r="D257">
        <f>data_fy13_base!D250</f>
        <v>13</v>
      </c>
      <c r="E257">
        <f>data_fy13_base!F250</f>
        <v>75.14</v>
      </c>
      <c r="F257">
        <f>data_fy13_base!G250</f>
        <v>75.959999999999994</v>
      </c>
      <c r="G257">
        <f>data_fy13_base!H250</f>
        <v>76.099999999999994</v>
      </c>
      <c r="H257">
        <f>data_fy13_base!I250</f>
        <v>517.16999999999996</v>
      </c>
      <c r="I257">
        <f>data_fy13_base!J250</f>
        <v>58.57</v>
      </c>
      <c r="J257">
        <f>data_fy13_base!K250</f>
        <v>63.8</v>
      </c>
      <c r="K257">
        <f>data_fy13_base!L250</f>
        <v>27.07</v>
      </c>
      <c r="L257">
        <f>data_fy13_base!M250</f>
        <v>3.16</v>
      </c>
      <c r="M257">
        <f>data_fy13_base!N250</f>
        <v>86</v>
      </c>
      <c r="N257">
        <f>data_fy13_base!O250</f>
        <v>522.79</v>
      </c>
      <c r="O257">
        <f>data_fy13_base!P250</f>
        <v>40.369999999999997</v>
      </c>
      <c r="P257">
        <f>data_fy13_base!Q250</f>
        <v>52.19</v>
      </c>
      <c r="Q257">
        <f>data_fy13_base!W250</f>
        <v>27.1</v>
      </c>
      <c r="R257">
        <f>data_fy13_base!Y250</f>
        <v>2.86</v>
      </c>
      <c r="S257">
        <f>data_fy13_base!S250</f>
        <v>44960</v>
      </c>
      <c r="T257">
        <f>data_fy13_base!T250</f>
        <v>3472</v>
      </c>
      <c r="U257">
        <f>data_fy13_base!U250</f>
        <v>4488</v>
      </c>
      <c r="V257">
        <f>data_fy13_base!V250</f>
        <v>2609</v>
      </c>
      <c r="W257">
        <f>data_fy13_base!X250</f>
        <v>275</v>
      </c>
      <c r="Y257">
        <f>data_fy13_base!E250</f>
        <v>89.6</v>
      </c>
      <c r="Z257">
        <f t="shared" si="90"/>
        <v>48695.81</v>
      </c>
      <c r="AA257">
        <f t="shared" si="91"/>
        <v>0</v>
      </c>
      <c r="AB257">
        <f t="shared" si="92"/>
        <v>48695.81</v>
      </c>
      <c r="AC257">
        <f t="shared" si="93"/>
        <v>3826.82</v>
      </c>
      <c r="AD257">
        <f t="shared" si="94"/>
        <v>0</v>
      </c>
      <c r="AE257">
        <f t="shared" si="95"/>
        <v>3826.82</v>
      </c>
      <c r="AF257">
        <f t="shared" si="96"/>
        <v>4904.7</v>
      </c>
      <c r="AG257">
        <f t="shared" si="97"/>
        <v>0</v>
      </c>
      <c r="AH257">
        <f t="shared" si="98"/>
        <v>4904.7</v>
      </c>
      <c r="AI257">
        <f>data_fy13_base!Z250</f>
        <v>102.76</v>
      </c>
      <c r="AJ257">
        <f t="shared" si="99"/>
        <v>2895.78</v>
      </c>
      <c r="AK257">
        <f t="shared" si="100"/>
        <v>0</v>
      </c>
      <c r="AL257">
        <f t="shared" si="101"/>
        <v>2895.78</v>
      </c>
      <c r="AM257">
        <f t="shared" si="102"/>
        <v>307.25</v>
      </c>
      <c r="AN257">
        <f t="shared" si="103"/>
        <v>0</v>
      </c>
      <c r="AO257">
        <f t="shared" si="104"/>
        <v>307.25</v>
      </c>
      <c r="AQ257">
        <f t="shared" si="105"/>
        <v>42453.35</v>
      </c>
      <c r="AR257">
        <f t="shared" si="106"/>
        <v>6242.4599999999991</v>
      </c>
      <c r="AS257">
        <f t="shared" si="107"/>
        <v>48695.81</v>
      </c>
      <c r="AT257">
        <f t="shared" si="119"/>
        <v>3392.57</v>
      </c>
      <c r="AU257">
        <f t="shared" si="108"/>
        <v>434.25</v>
      </c>
      <c r="AV257">
        <f t="shared" si="109"/>
        <v>3826.82</v>
      </c>
      <c r="AW257">
        <f t="shared" si="110"/>
        <v>4312.28</v>
      </c>
      <c r="AX257">
        <f t="shared" si="111"/>
        <v>592.42000000000007</v>
      </c>
      <c r="AY257">
        <f t="shared" si="112"/>
        <v>4904.7</v>
      </c>
      <c r="AZ257">
        <f>data_fy13_base!AA250</f>
        <v>88.43</v>
      </c>
      <c r="BA257">
        <f t="shared" si="113"/>
        <v>2591.88</v>
      </c>
      <c r="BB257">
        <f t="shared" si="114"/>
        <v>303.90000000000009</v>
      </c>
      <c r="BC257">
        <f t="shared" si="115"/>
        <v>2895.78</v>
      </c>
      <c r="BD257">
        <f t="shared" si="116"/>
        <v>275.89999999999998</v>
      </c>
      <c r="BE257">
        <f t="shared" si="117"/>
        <v>31.350000000000023</v>
      </c>
      <c r="BF257">
        <f t="shared" si="118"/>
        <v>307.25</v>
      </c>
    </row>
    <row r="258" spans="1:58" x14ac:dyDescent="0.2">
      <c r="A258">
        <f>data_fy13_base!A251</f>
        <v>5337</v>
      </c>
      <c r="B258" t="str">
        <f>data_fy13_base!B251</f>
        <v>Preston</v>
      </c>
      <c r="C258">
        <f>data_fy13_base!C251</f>
        <v>5337</v>
      </c>
      <c r="D258">
        <f>data_fy13_base!D251</f>
        <v>9</v>
      </c>
      <c r="E258">
        <f>data_fy13_base!F251</f>
        <v>358.12</v>
      </c>
      <c r="F258">
        <f>data_fy13_base!G251</f>
        <v>363.35</v>
      </c>
      <c r="G258">
        <f>data_fy13_base!H251</f>
        <v>364.54</v>
      </c>
      <c r="H258">
        <f>data_fy13_base!I251</f>
        <v>517.16999999999996</v>
      </c>
      <c r="I258">
        <f>data_fy13_base!J251</f>
        <v>58.57</v>
      </c>
      <c r="J258">
        <f>data_fy13_base!K251</f>
        <v>63.8</v>
      </c>
      <c r="K258">
        <f>data_fy13_base!L251</f>
        <v>27.07</v>
      </c>
      <c r="L258">
        <f>data_fy13_base!M251</f>
        <v>3.16</v>
      </c>
      <c r="M258">
        <f>data_fy13_base!N251</f>
        <v>345.9</v>
      </c>
      <c r="N258">
        <f>data_fy13_base!O251</f>
        <v>519.15</v>
      </c>
      <c r="O258">
        <f>data_fy13_base!P251</f>
        <v>56.3</v>
      </c>
      <c r="P258">
        <f>data_fy13_base!Q251</f>
        <v>58.57</v>
      </c>
      <c r="Q258">
        <f>data_fy13_base!W251</f>
        <v>23.58</v>
      </c>
      <c r="R258">
        <f>data_fy13_base!Y251</f>
        <v>2.77</v>
      </c>
      <c r="S258">
        <f>data_fy13_base!S251</f>
        <v>179574</v>
      </c>
      <c r="T258">
        <f>data_fy13_base!T251</f>
        <v>19474</v>
      </c>
      <c r="U258">
        <f>data_fy13_base!U251</f>
        <v>20259</v>
      </c>
      <c r="V258">
        <f>data_fy13_base!V251</f>
        <v>9061</v>
      </c>
      <c r="W258">
        <f>data_fy13_base!X251</f>
        <v>1064</v>
      </c>
      <c r="Y258">
        <f>data_fy13_base!E251</f>
        <v>333.5</v>
      </c>
      <c r="Z258">
        <f t="shared" si="90"/>
        <v>180036.64</v>
      </c>
      <c r="AA258">
        <f t="shared" si="91"/>
        <v>0</v>
      </c>
      <c r="AB258">
        <f t="shared" si="92"/>
        <v>180036.64</v>
      </c>
      <c r="AC258">
        <f t="shared" si="93"/>
        <v>19556.439999999999</v>
      </c>
      <c r="AD258">
        <f t="shared" si="94"/>
        <v>0</v>
      </c>
      <c r="AE258">
        <f t="shared" si="95"/>
        <v>19556.439999999999</v>
      </c>
      <c r="AF258">
        <f t="shared" si="96"/>
        <v>20383.52</v>
      </c>
      <c r="AG258">
        <f t="shared" si="97"/>
        <v>0</v>
      </c>
      <c r="AH258">
        <f t="shared" si="98"/>
        <v>20383.52</v>
      </c>
      <c r="AI258">
        <f>data_fy13_base!Z251</f>
        <v>370.85</v>
      </c>
      <c r="AJ258">
        <f t="shared" si="99"/>
        <v>9145.16</v>
      </c>
      <c r="AK258">
        <f t="shared" si="100"/>
        <v>0</v>
      </c>
      <c r="AL258">
        <f t="shared" si="101"/>
        <v>9145.16</v>
      </c>
      <c r="AM258">
        <f t="shared" si="102"/>
        <v>1075.47</v>
      </c>
      <c r="AN258">
        <f t="shared" si="103"/>
        <v>0</v>
      </c>
      <c r="AO258">
        <f t="shared" si="104"/>
        <v>1075.47</v>
      </c>
      <c r="AQ258">
        <f t="shared" si="105"/>
        <v>201030.66</v>
      </c>
      <c r="AR258">
        <f t="shared" si="106"/>
        <v>0</v>
      </c>
      <c r="AS258">
        <f t="shared" si="107"/>
        <v>201030.66</v>
      </c>
      <c r="AT258">
        <f t="shared" si="119"/>
        <v>21873.97</v>
      </c>
      <c r="AU258">
        <f t="shared" si="108"/>
        <v>0</v>
      </c>
      <c r="AV258">
        <f t="shared" si="109"/>
        <v>21873.97</v>
      </c>
      <c r="AW258">
        <f t="shared" si="110"/>
        <v>22837.31</v>
      </c>
      <c r="AX258">
        <f t="shared" si="111"/>
        <v>0</v>
      </c>
      <c r="AY258">
        <f t="shared" si="112"/>
        <v>22837.31</v>
      </c>
      <c r="AZ258">
        <f>data_fy13_base!AA251</f>
        <v>395.84</v>
      </c>
      <c r="BA258">
        <f t="shared" si="113"/>
        <v>10208.709999999999</v>
      </c>
      <c r="BB258">
        <f t="shared" si="114"/>
        <v>0</v>
      </c>
      <c r="BC258">
        <f t="shared" si="115"/>
        <v>10208.709999999999</v>
      </c>
      <c r="BD258">
        <f t="shared" si="116"/>
        <v>1199.4000000000001</v>
      </c>
      <c r="BE258">
        <f t="shared" si="117"/>
        <v>0</v>
      </c>
      <c r="BF258">
        <f t="shared" si="118"/>
        <v>1199.4000000000001</v>
      </c>
    </row>
    <row r="259" spans="1:58" x14ac:dyDescent="0.2">
      <c r="A259">
        <f>data_fy13_base!A252</f>
        <v>5463</v>
      </c>
      <c r="B259" t="str">
        <f>data_fy13_base!B252</f>
        <v>Red Oak</v>
      </c>
      <c r="C259">
        <f>data_fy13_base!C252</f>
        <v>5463</v>
      </c>
      <c r="D259">
        <f>data_fy13_base!D252</f>
        <v>13</v>
      </c>
      <c r="E259">
        <f>data_fy13_base!F252</f>
        <v>1152.26</v>
      </c>
      <c r="F259">
        <f>data_fy13_base!G252</f>
        <v>1150.05</v>
      </c>
      <c r="G259">
        <f>data_fy13_base!H252</f>
        <v>1152.83</v>
      </c>
      <c r="H259">
        <f>data_fy13_base!I252</f>
        <v>517.16999999999996</v>
      </c>
      <c r="I259">
        <f>data_fy13_base!J252</f>
        <v>58.57</v>
      </c>
      <c r="J259">
        <f>data_fy13_base!K252</f>
        <v>63.8</v>
      </c>
      <c r="K259">
        <f>data_fy13_base!L252</f>
        <v>27.07</v>
      </c>
      <c r="L259">
        <f>data_fy13_base!M252</f>
        <v>3.16</v>
      </c>
      <c r="M259">
        <f>data_fy13_base!N252</f>
        <v>1212.8</v>
      </c>
      <c r="N259">
        <f>data_fy13_base!O252</f>
        <v>530.87</v>
      </c>
      <c r="O259">
        <f>data_fy13_base!P252</f>
        <v>58.59</v>
      </c>
      <c r="P259">
        <f>data_fy13_base!Q252</f>
        <v>71.819999999999993</v>
      </c>
      <c r="Q259">
        <f>data_fy13_base!W252</f>
        <v>27.1</v>
      </c>
      <c r="R259">
        <f>data_fy13_base!Y252</f>
        <v>2.86</v>
      </c>
      <c r="S259">
        <f>data_fy13_base!S252</f>
        <v>643839</v>
      </c>
      <c r="T259">
        <f>data_fy13_base!T252</f>
        <v>71058</v>
      </c>
      <c r="U259">
        <f>data_fy13_base!U252</f>
        <v>87103</v>
      </c>
      <c r="V259">
        <f>data_fy13_base!V252</f>
        <v>37566</v>
      </c>
      <c r="W259">
        <f>data_fy13_base!X252</f>
        <v>3965</v>
      </c>
      <c r="Y259">
        <f>data_fy13_base!E252</f>
        <v>1206.8</v>
      </c>
      <c r="Z259">
        <f t="shared" si="90"/>
        <v>665622.61</v>
      </c>
      <c r="AA259">
        <f t="shared" si="91"/>
        <v>0</v>
      </c>
      <c r="AB259">
        <f t="shared" si="92"/>
        <v>665622.61</v>
      </c>
      <c r="AC259">
        <f t="shared" si="93"/>
        <v>73530.320000000007</v>
      </c>
      <c r="AD259">
        <f t="shared" si="94"/>
        <v>0</v>
      </c>
      <c r="AE259">
        <f t="shared" si="95"/>
        <v>73530.320000000007</v>
      </c>
      <c r="AF259">
        <f t="shared" si="96"/>
        <v>89749.72</v>
      </c>
      <c r="AG259">
        <f t="shared" si="97"/>
        <v>0</v>
      </c>
      <c r="AH259">
        <f t="shared" si="98"/>
        <v>89749.72</v>
      </c>
      <c r="AI259">
        <f>data_fy13_base!Z252</f>
        <v>1346.95</v>
      </c>
      <c r="AJ259">
        <f t="shared" si="99"/>
        <v>37957.050000000003</v>
      </c>
      <c r="AK259">
        <f t="shared" si="100"/>
        <v>0</v>
      </c>
      <c r="AL259">
        <f t="shared" si="101"/>
        <v>37957.050000000003</v>
      </c>
      <c r="AM259">
        <f t="shared" si="102"/>
        <v>4027.38</v>
      </c>
      <c r="AN259">
        <f t="shared" si="103"/>
        <v>0</v>
      </c>
      <c r="AO259">
        <f t="shared" si="104"/>
        <v>4027.38</v>
      </c>
      <c r="AQ259">
        <f t="shared" si="105"/>
        <v>660325.64</v>
      </c>
      <c r="AR259">
        <f t="shared" si="106"/>
        <v>5296.9699999999721</v>
      </c>
      <c r="AS259">
        <f t="shared" si="107"/>
        <v>665622.61</v>
      </c>
      <c r="AT259">
        <f t="shared" si="119"/>
        <v>73018.720000000001</v>
      </c>
      <c r="AU259">
        <f t="shared" si="108"/>
        <v>511.60000000000582</v>
      </c>
      <c r="AV259">
        <f t="shared" si="109"/>
        <v>73530.320000000007</v>
      </c>
      <c r="AW259">
        <f t="shared" si="110"/>
        <v>88747.07</v>
      </c>
      <c r="AX259">
        <f t="shared" si="111"/>
        <v>1002.6499999999942</v>
      </c>
      <c r="AY259">
        <f t="shared" si="112"/>
        <v>89749.72</v>
      </c>
      <c r="AZ259">
        <f>data_fy13_base!AA252</f>
        <v>1293.82</v>
      </c>
      <c r="BA259">
        <f t="shared" si="113"/>
        <v>37921.86</v>
      </c>
      <c r="BB259">
        <f t="shared" si="114"/>
        <v>35.190000000002328</v>
      </c>
      <c r="BC259">
        <f t="shared" si="115"/>
        <v>37957.050000000003</v>
      </c>
      <c r="BD259">
        <f t="shared" si="116"/>
        <v>4036.72</v>
      </c>
      <c r="BE259">
        <f t="shared" si="117"/>
        <v>0</v>
      </c>
      <c r="BF259">
        <f t="shared" si="118"/>
        <v>4036.72</v>
      </c>
    </row>
    <row r="260" spans="1:58" x14ac:dyDescent="0.2">
      <c r="A260">
        <f>data_fy13_base!A253</f>
        <v>5486</v>
      </c>
      <c r="B260" t="str">
        <f>data_fy13_base!B253</f>
        <v>Remsen-Union</v>
      </c>
      <c r="C260">
        <f>data_fy13_base!C253</f>
        <v>5486</v>
      </c>
      <c r="D260">
        <f>data_fy13_base!D253</f>
        <v>12</v>
      </c>
      <c r="E260">
        <f>data_fy13_base!F253</f>
        <v>382.27</v>
      </c>
      <c r="F260">
        <f>data_fy13_base!G253</f>
        <v>371.01</v>
      </c>
      <c r="G260">
        <f>data_fy13_base!H253</f>
        <v>357.59</v>
      </c>
      <c r="H260">
        <f>data_fy13_base!I253</f>
        <v>517.16999999999996</v>
      </c>
      <c r="I260">
        <f>data_fy13_base!J253</f>
        <v>58.57</v>
      </c>
      <c r="J260">
        <f>data_fy13_base!K253</f>
        <v>63.8</v>
      </c>
      <c r="K260">
        <f>data_fy13_base!L253</f>
        <v>27.07</v>
      </c>
      <c r="L260">
        <f>data_fy13_base!M253</f>
        <v>3.16</v>
      </c>
      <c r="M260">
        <f>data_fy13_base!N253</f>
        <v>387</v>
      </c>
      <c r="N260">
        <f>data_fy13_base!O253</f>
        <v>552.07000000000005</v>
      </c>
      <c r="O260">
        <f>data_fy13_base!P253</f>
        <v>55.28</v>
      </c>
      <c r="P260">
        <f>data_fy13_base!Q253</f>
        <v>50.44</v>
      </c>
      <c r="Q260">
        <f>data_fy13_base!W253</f>
        <v>27.12</v>
      </c>
      <c r="R260">
        <f>data_fy13_base!Y253</f>
        <v>3.25</v>
      </c>
      <c r="S260">
        <f>data_fy13_base!S253</f>
        <v>213651</v>
      </c>
      <c r="T260">
        <f>data_fy13_base!T253</f>
        <v>21393</v>
      </c>
      <c r="U260">
        <f>data_fy13_base!U253</f>
        <v>19520</v>
      </c>
      <c r="V260">
        <f>data_fy13_base!V253</f>
        <v>12452</v>
      </c>
      <c r="W260">
        <f>data_fy13_base!X253</f>
        <v>1492</v>
      </c>
      <c r="Y260">
        <f>data_fy13_base!E253</f>
        <v>392.4</v>
      </c>
      <c r="Z260">
        <f t="shared" si="90"/>
        <v>224751.02</v>
      </c>
      <c r="AA260">
        <f t="shared" si="91"/>
        <v>0</v>
      </c>
      <c r="AB260">
        <f t="shared" si="92"/>
        <v>224751.02</v>
      </c>
      <c r="AC260">
        <f t="shared" si="93"/>
        <v>22610.09</v>
      </c>
      <c r="AD260">
        <f t="shared" si="94"/>
        <v>0</v>
      </c>
      <c r="AE260">
        <f t="shared" si="95"/>
        <v>22610.09</v>
      </c>
      <c r="AF260">
        <f t="shared" si="96"/>
        <v>20793.28</v>
      </c>
      <c r="AG260">
        <f t="shared" si="97"/>
        <v>0</v>
      </c>
      <c r="AH260">
        <f t="shared" si="98"/>
        <v>20793.28</v>
      </c>
      <c r="AI260">
        <f>data_fy13_base!Z253</f>
        <v>470.68</v>
      </c>
      <c r="AJ260">
        <f t="shared" si="99"/>
        <v>13273.18</v>
      </c>
      <c r="AK260">
        <f t="shared" si="100"/>
        <v>0</v>
      </c>
      <c r="AL260">
        <f t="shared" si="101"/>
        <v>13273.18</v>
      </c>
      <c r="AM260">
        <f t="shared" si="102"/>
        <v>1590.9</v>
      </c>
      <c r="AN260">
        <f t="shared" si="103"/>
        <v>0</v>
      </c>
      <c r="AO260">
        <f t="shared" si="104"/>
        <v>1590.9</v>
      </c>
      <c r="AQ260">
        <f t="shared" si="105"/>
        <v>227171.59</v>
      </c>
      <c r="AR260">
        <f t="shared" si="106"/>
        <v>0</v>
      </c>
      <c r="AS260">
        <f t="shared" si="107"/>
        <v>227171.59</v>
      </c>
      <c r="AT260">
        <f t="shared" si="119"/>
        <v>22959.14</v>
      </c>
      <c r="AU260">
        <f t="shared" si="108"/>
        <v>0</v>
      </c>
      <c r="AV260">
        <f t="shared" si="109"/>
        <v>22959.14</v>
      </c>
      <c r="AW260">
        <f t="shared" si="110"/>
        <v>21269.5</v>
      </c>
      <c r="AX260">
        <f t="shared" si="111"/>
        <v>0</v>
      </c>
      <c r="AY260">
        <f t="shared" si="112"/>
        <v>21269.5</v>
      </c>
      <c r="AZ260">
        <f>data_fy13_base!AA253</f>
        <v>461.33</v>
      </c>
      <c r="BA260">
        <f t="shared" si="113"/>
        <v>13530.81</v>
      </c>
      <c r="BB260">
        <f t="shared" si="114"/>
        <v>0</v>
      </c>
      <c r="BC260">
        <f t="shared" si="115"/>
        <v>13530.81</v>
      </c>
      <c r="BD260">
        <f t="shared" si="116"/>
        <v>1619.27</v>
      </c>
      <c r="BE260">
        <f t="shared" si="117"/>
        <v>0</v>
      </c>
      <c r="BF260">
        <f t="shared" si="118"/>
        <v>1619.27</v>
      </c>
    </row>
    <row r="261" spans="1:58" x14ac:dyDescent="0.2">
      <c r="A261">
        <f>data_fy13_base!A254</f>
        <v>5508</v>
      </c>
      <c r="B261" t="str">
        <f>data_fy13_base!B254</f>
        <v>Riceville</v>
      </c>
      <c r="C261">
        <f>data_fy13_base!C254</f>
        <v>5508</v>
      </c>
      <c r="D261">
        <f>data_fy13_base!D254</f>
        <v>1</v>
      </c>
      <c r="E261">
        <f>data_fy13_base!F254</f>
        <v>246.39</v>
      </c>
      <c r="F261">
        <f>data_fy13_base!G254</f>
        <v>246.46</v>
      </c>
      <c r="G261">
        <f>data_fy13_base!H254</f>
        <v>244.5</v>
      </c>
      <c r="H261">
        <f>data_fy13_base!I254</f>
        <v>517.16999999999996</v>
      </c>
      <c r="I261">
        <f>data_fy13_base!J254</f>
        <v>58.57</v>
      </c>
      <c r="J261">
        <f>data_fy13_base!K254</f>
        <v>63.8</v>
      </c>
      <c r="K261">
        <f>data_fy13_base!L254</f>
        <v>27.07</v>
      </c>
      <c r="L261">
        <f>data_fy13_base!M254</f>
        <v>3.16</v>
      </c>
      <c r="M261">
        <f>data_fy13_base!N254</f>
        <v>276.60000000000002</v>
      </c>
      <c r="N261">
        <f>data_fy13_base!O254</f>
        <v>681.5</v>
      </c>
      <c r="O261">
        <f>data_fy13_base!P254</f>
        <v>83.75</v>
      </c>
      <c r="P261">
        <f>data_fy13_base!Q254</f>
        <v>57.1</v>
      </c>
      <c r="Q261">
        <f>data_fy13_base!W254</f>
        <v>27.28</v>
      </c>
      <c r="R261">
        <f>data_fy13_base!Y254</f>
        <v>2.9</v>
      </c>
      <c r="S261">
        <f>data_fy13_base!S254</f>
        <v>188503</v>
      </c>
      <c r="T261">
        <f>data_fy13_base!T254</f>
        <v>23165</v>
      </c>
      <c r="U261">
        <f>data_fy13_base!U254</f>
        <v>15794</v>
      </c>
      <c r="V261">
        <f>data_fy13_base!V254</f>
        <v>8463</v>
      </c>
      <c r="W261">
        <f>data_fy13_base!X254</f>
        <v>900</v>
      </c>
      <c r="Y261">
        <f>data_fy13_base!E254</f>
        <v>291.60000000000002</v>
      </c>
      <c r="Z261">
        <f t="shared" si="90"/>
        <v>204758.6</v>
      </c>
      <c r="AA261">
        <f t="shared" si="91"/>
        <v>0</v>
      </c>
      <c r="AB261">
        <f t="shared" si="92"/>
        <v>204758.6</v>
      </c>
      <c r="AC261">
        <f t="shared" si="93"/>
        <v>25103.84</v>
      </c>
      <c r="AD261">
        <f t="shared" si="94"/>
        <v>0</v>
      </c>
      <c r="AE261">
        <f t="shared" si="95"/>
        <v>25103.84</v>
      </c>
      <c r="AF261">
        <f t="shared" si="96"/>
        <v>17393.939999999999</v>
      </c>
      <c r="AG261">
        <f t="shared" si="97"/>
        <v>0</v>
      </c>
      <c r="AH261">
        <f t="shared" si="98"/>
        <v>17393.939999999999</v>
      </c>
      <c r="AI261">
        <f>data_fy13_base!Z254</f>
        <v>327.78</v>
      </c>
      <c r="AJ261">
        <f t="shared" si="99"/>
        <v>9295.84</v>
      </c>
      <c r="AK261">
        <f t="shared" si="100"/>
        <v>0</v>
      </c>
      <c r="AL261">
        <f t="shared" si="101"/>
        <v>9295.84</v>
      </c>
      <c r="AM261">
        <f t="shared" si="102"/>
        <v>993.17</v>
      </c>
      <c r="AN261">
        <f t="shared" si="103"/>
        <v>0</v>
      </c>
      <c r="AO261">
        <f t="shared" si="104"/>
        <v>993.17</v>
      </c>
      <c r="AQ261">
        <f t="shared" si="105"/>
        <v>178312.44</v>
      </c>
      <c r="AR261">
        <f t="shared" si="106"/>
        <v>26446.160000000003</v>
      </c>
      <c r="AS261">
        <f t="shared" si="107"/>
        <v>204758.6</v>
      </c>
      <c r="AT261">
        <f t="shared" si="119"/>
        <v>21812.91</v>
      </c>
      <c r="AU261">
        <f t="shared" si="108"/>
        <v>3290.9300000000003</v>
      </c>
      <c r="AV261">
        <f t="shared" si="109"/>
        <v>25103.84</v>
      </c>
      <c r="AW261">
        <f t="shared" si="110"/>
        <v>15350.1</v>
      </c>
      <c r="AX261">
        <f t="shared" si="111"/>
        <v>2043.8399999999983</v>
      </c>
      <c r="AY261">
        <f t="shared" si="112"/>
        <v>17393.939999999999</v>
      </c>
      <c r="AZ261">
        <f>data_fy13_base!AA254</f>
        <v>282.94</v>
      </c>
      <c r="BA261">
        <f t="shared" si="113"/>
        <v>8343.9</v>
      </c>
      <c r="BB261">
        <f t="shared" si="114"/>
        <v>951.94000000000051</v>
      </c>
      <c r="BC261">
        <f t="shared" si="115"/>
        <v>9295.84</v>
      </c>
      <c r="BD261">
        <f t="shared" si="116"/>
        <v>894.09</v>
      </c>
      <c r="BE261">
        <f t="shared" si="117"/>
        <v>99.079999999999927</v>
      </c>
      <c r="BF261">
        <f t="shared" si="118"/>
        <v>993.17</v>
      </c>
    </row>
    <row r="262" spans="1:58" x14ac:dyDescent="0.2">
      <c r="A262">
        <f>data_fy13_base!A255</f>
        <v>1975</v>
      </c>
      <c r="B262" t="str">
        <f>data_fy13_base!B255</f>
        <v>River Valley</v>
      </c>
      <c r="C262">
        <f>data_fy13_base!C255</f>
        <v>1975</v>
      </c>
      <c r="D262">
        <f>data_fy13_base!D255</f>
        <v>12</v>
      </c>
      <c r="E262">
        <f>data_fy13_base!F255</f>
        <v>396.07</v>
      </c>
      <c r="F262">
        <f>data_fy13_base!G255</f>
        <v>395.18</v>
      </c>
      <c r="G262">
        <f>data_fy13_base!H255</f>
        <v>394.8</v>
      </c>
      <c r="H262">
        <f>data_fy13_base!I255</f>
        <v>517.16999999999996</v>
      </c>
      <c r="I262">
        <f>data_fy13_base!J255</f>
        <v>58.57</v>
      </c>
      <c r="J262">
        <f>data_fy13_base!K255</f>
        <v>63.8</v>
      </c>
      <c r="K262">
        <f>data_fy13_base!L255</f>
        <v>27.07</v>
      </c>
      <c r="L262">
        <f>data_fy13_base!M255</f>
        <v>3.16</v>
      </c>
      <c r="M262">
        <f>data_fy13_base!N255</f>
        <v>420.5</v>
      </c>
      <c r="N262">
        <f>data_fy13_base!O255</f>
        <v>568.25</v>
      </c>
      <c r="O262">
        <f>data_fy13_base!P255</f>
        <v>61.78</v>
      </c>
      <c r="P262">
        <f>data_fy13_base!Q255</f>
        <v>69.77</v>
      </c>
      <c r="Q262">
        <f>data_fy13_base!W255</f>
        <v>27.12</v>
      </c>
      <c r="R262">
        <f>data_fy13_base!Y255</f>
        <v>3.25</v>
      </c>
      <c r="S262">
        <f>data_fy13_base!S255</f>
        <v>238949</v>
      </c>
      <c r="T262">
        <f>data_fy13_base!T255</f>
        <v>25978</v>
      </c>
      <c r="U262">
        <f>data_fy13_base!U255</f>
        <v>29338</v>
      </c>
      <c r="V262">
        <f>data_fy13_base!V255</f>
        <v>12582</v>
      </c>
      <c r="W262">
        <f>data_fy13_base!X255</f>
        <v>1508</v>
      </c>
      <c r="Y262">
        <f>data_fy13_base!E255</f>
        <v>419.7</v>
      </c>
      <c r="Z262">
        <f t="shared" si="90"/>
        <v>247178.12</v>
      </c>
      <c r="AA262">
        <f t="shared" si="91"/>
        <v>0</v>
      </c>
      <c r="AB262">
        <f t="shared" si="92"/>
        <v>247178.12</v>
      </c>
      <c r="AC262">
        <f t="shared" si="93"/>
        <v>26911.16</v>
      </c>
      <c r="AD262">
        <f t="shared" si="94"/>
        <v>0</v>
      </c>
      <c r="AE262">
        <f t="shared" si="95"/>
        <v>26911.16</v>
      </c>
      <c r="AF262">
        <f t="shared" si="96"/>
        <v>30352.7</v>
      </c>
      <c r="AG262">
        <f t="shared" si="97"/>
        <v>0</v>
      </c>
      <c r="AH262">
        <f t="shared" si="98"/>
        <v>30352.7</v>
      </c>
      <c r="AI262">
        <f>data_fy13_base!Z255</f>
        <v>476.15</v>
      </c>
      <c r="AJ262">
        <f t="shared" si="99"/>
        <v>13427.43</v>
      </c>
      <c r="AK262">
        <f t="shared" si="100"/>
        <v>0</v>
      </c>
      <c r="AL262">
        <f t="shared" si="101"/>
        <v>13427.43</v>
      </c>
      <c r="AM262">
        <f t="shared" si="102"/>
        <v>1609.39</v>
      </c>
      <c r="AN262">
        <f t="shared" si="103"/>
        <v>0</v>
      </c>
      <c r="AO262">
        <f t="shared" si="104"/>
        <v>1609.39</v>
      </c>
      <c r="AQ262">
        <f t="shared" si="105"/>
        <v>241780.93</v>
      </c>
      <c r="AR262">
        <f t="shared" si="106"/>
        <v>5397.1900000000023</v>
      </c>
      <c r="AS262">
        <f t="shared" si="107"/>
        <v>247178.12</v>
      </c>
      <c r="AT262">
        <f t="shared" si="119"/>
        <v>26362.42</v>
      </c>
      <c r="AU262">
        <f t="shared" si="108"/>
        <v>548.7400000000016</v>
      </c>
      <c r="AV262">
        <f t="shared" si="109"/>
        <v>26911.16</v>
      </c>
      <c r="AW262">
        <f t="shared" si="110"/>
        <v>29693.37</v>
      </c>
      <c r="AX262">
        <f t="shared" si="111"/>
        <v>659.33000000000175</v>
      </c>
      <c r="AY262">
        <f t="shared" si="112"/>
        <v>30352.7</v>
      </c>
      <c r="AZ262">
        <f>data_fy13_base!AA255</f>
        <v>453.08</v>
      </c>
      <c r="BA262">
        <f t="shared" si="113"/>
        <v>13288.84</v>
      </c>
      <c r="BB262">
        <f t="shared" si="114"/>
        <v>138.59000000000015</v>
      </c>
      <c r="BC262">
        <f t="shared" si="115"/>
        <v>13427.43</v>
      </c>
      <c r="BD262">
        <f t="shared" si="116"/>
        <v>1590.31</v>
      </c>
      <c r="BE262">
        <f t="shared" si="117"/>
        <v>19.080000000000155</v>
      </c>
      <c r="BF262">
        <f t="shared" si="118"/>
        <v>1609.39</v>
      </c>
    </row>
    <row r="263" spans="1:58" x14ac:dyDescent="0.2">
      <c r="A263">
        <f>data_fy13_base!A256</f>
        <v>4824</v>
      </c>
      <c r="B263" t="str">
        <f>data_fy13_base!B256</f>
        <v>Riverside</v>
      </c>
      <c r="C263">
        <f>data_fy13_base!C256</f>
        <v>5510</v>
      </c>
      <c r="D263">
        <f>data_fy13_base!D256</f>
        <v>13</v>
      </c>
      <c r="E263">
        <f>data_fy13_base!F256</f>
        <v>688.26</v>
      </c>
      <c r="F263">
        <f>data_fy13_base!G256</f>
        <v>687.63</v>
      </c>
      <c r="G263">
        <f>data_fy13_base!H256</f>
        <v>690.23</v>
      </c>
      <c r="H263">
        <f>data_fy13_base!I256</f>
        <v>517.16999999999996</v>
      </c>
      <c r="I263">
        <f>data_fy13_base!J256</f>
        <v>58.57</v>
      </c>
      <c r="J263">
        <f>data_fy13_base!K256</f>
        <v>63.8</v>
      </c>
      <c r="K263">
        <f>data_fy13_base!L256</f>
        <v>27.07</v>
      </c>
      <c r="L263">
        <f>data_fy13_base!M256</f>
        <v>3.16</v>
      </c>
      <c r="M263">
        <f>data_fy13_base!N256</f>
        <v>680.7</v>
      </c>
      <c r="N263">
        <f>data_fy13_base!O256</f>
        <v>519.29999999999995</v>
      </c>
      <c r="O263">
        <f>data_fy13_base!P256</f>
        <v>55.92</v>
      </c>
      <c r="P263">
        <f>data_fy13_base!Q256</f>
        <v>51.49</v>
      </c>
      <c r="Q263">
        <f>data_fy13_base!W256</f>
        <v>27.1</v>
      </c>
      <c r="R263">
        <f>data_fy13_base!Y256</f>
        <v>2.86</v>
      </c>
      <c r="S263">
        <f>data_fy13_base!S256</f>
        <v>353488</v>
      </c>
      <c r="T263">
        <f>data_fy13_base!T256</f>
        <v>38065</v>
      </c>
      <c r="U263">
        <f>data_fy13_base!U256</f>
        <v>35049</v>
      </c>
      <c r="V263">
        <f>data_fy13_base!V256</f>
        <v>20292</v>
      </c>
      <c r="W263">
        <f>data_fy13_base!X256</f>
        <v>2142</v>
      </c>
      <c r="Y263">
        <f>data_fy13_base!E256</f>
        <v>678.7</v>
      </c>
      <c r="Z263">
        <f t="shared" si="90"/>
        <v>366491.21</v>
      </c>
      <c r="AA263">
        <f t="shared" si="91"/>
        <v>0</v>
      </c>
      <c r="AB263">
        <f t="shared" si="92"/>
        <v>366491.21</v>
      </c>
      <c r="AC263">
        <f t="shared" si="93"/>
        <v>39541.06</v>
      </c>
      <c r="AD263">
        <f t="shared" si="94"/>
        <v>0</v>
      </c>
      <c r="AE263">
        <f t="shared" si="95"/>
        <v>39541.06</v>
      </c>
      <c r="AF263">
        <f t="shared" si="96"/>
        <v>36676.949999999997</v>
      </c>
      <c r="AG263">
        <f t="shared" si="97"/>
        <v>0</v>
      </c>
      <c r="AH263">
        <f t="shared" si="98"/>
        <v>36676.949999999997</v>
      </c>
      <c r="AI263">
        <f>data_fy13_base!Z256</f>
        <v>744.62</v>
      </c>
      <c r="AJ263">
        <f t="shared" si="99"/>
        <v>20983.39</v>
      </c>
      <c r="AK263">
        <f t="shared" si="100"/>
        <v>0</v>
      </c>
      <c r="AL263">
        <f t="shared" si="101"/>
        <v>20983.39</v>
      </c>
      <c r="AM263">
        <f t="shared" si="102"/>
        <v>2226.41</v>
      </c>
      <c r="AN263">
        <f t="shared" si="103"/>
        <v>0</v>
      </c>
      <c r="AO263">
        <f t="shared" si="104"/>
        <v>2226.41</v>
      </c>
      <c r="AQ263">
        <f t="shared" si="105"/>
        <v>386457.99</v>
      </c>
      <c r="AR263">
        <f t="shared" si="106"/>
        <v>0</v>
      </c>
      <c r="AS263">
        <f t="shared" si="107"/>
        <v>386457.99</v>
      </c>
      <c r="AT263">
        <f t="shared" si="119"/>
        <v>41777.379999999997</v>
      </c>
      <c r="AU263">
        <f t="shared" si="108"/>
        <v>0</v>
      </c>
      <c r="AV263">
        <f t="shared" si="109"/>
        <v>41777.379999999997</v>
      </c>
      <c r="AW263">
        <f t="shared" si="110"/>
        <v>39017.46</v>
      </c>
      <c r="AX263">
        <f t="shared" si="111"/>
        <v>0</v>
      </c>
      <c r="AY263">
        <f t="shared" si="112"/>
        <v>39017.46</v>
      </c>
      <c r="AZ263">
        <f>data_fy13_base!AA256</f>
        <v>754.84</v>
      </c>
      <c r="BA263">
        <f t="shared" si="113"/>
        <v>22124.36</v>
      </c>
      <c r="BB263">
        <f t="shared" si="114"/>
        <v>0</v>
      </c>
      <c r="BC263">
        <f t="shared" si="115"/>
        <v>22124.36</v>
      </c>
      <c r="BD263">
        <f t="shared" si="116"/>
        <v>2355.1</v>
      </c>
      <c r="BE263">
        <f t="shared" si="117"/>
        <v>0</v>
      </c>
      <c r="BF263">
        <f t="shared" si="118"/>
        <v>2355.1</v>
      </c>
    </row>
    <row r="264" spans="1:58" x14ac:dyDescent="0.2">
      <c r="A264">
        <f>data_fy13_base!A257</f>
        <v>5607</v>
      </c>
      <c r="B264" t="str">
        <f>data_fy13_base!B257</f>
        <v>Rock Valley</v>
      </c>
      <c r="C264">
        <f>data_fy13_base!C257</f>
        <v>5607</v>
      </c>
      <c r="D264">
        <f>data_fy13_base!D257</f>
        <v>12</v>
      </c>
      <c r="E264">
        <f>data_fy13_base!F257</f>
        <v>746.69</v>
      </c>
      <c r="F264">
        <f>data_fy13_base!G257</f>
        <v>764.71</v>
      </c>
      <c r="G264">
        <f>data_fy13_base!H257</f>
        <v>777.75</v>
      </c>
      <c r="H264">
        <f>data_fy13_base!I257</f>
        <v>517.16999999999996</v>
      </c>
      <c r="I264">
        <f>data_fy13_base!J257</f>
        <v>58.57</v>
      </c>
      <c r="J264">
        <f>data_fy13_base!K257</f>
        <v>63.8</v>
      </c>
      <c r="K264">
        <f>data_fy13_base!L257</f>
        <v>27.07</v>
      </c>
      <c r="L264">
        <f>data_fy13_base!M257</f>
        <v>3.16</v>
      </c>
      <c r="M264">
        <f>data_fy13_base!N257</f>
        <v>663</v>
      </c>
      <c r="N264">
        <f>data_fy13_base!O257</f>
        <v>530.71</v>
      </c>
      <c r="O264">
        <f>data_fy13_base!P257</f>
        <v>55.73</v>
      </c>
      <c r="P264">
        <f>data_fy13_base!Q257</f>
        <v>74.98</v>
      </c>
      <c r="Q264">
        <f>data_fy13_base!W257</f>
        <v>27.12</v>
      </c>
      <c r="R264">
        <f>data_fy13_base!Y257</f>
        <v>3.25</v>
      </c>
      <c r="S264">
        <f>data_fy13_base!S257</f>
        <v>351861</v>
      </c>
      <c r="T264">
        <f>data_fy13_base!T257</f>
        <v>36949</v>
      </c>
      <c r="U264">
        <f>data_fy13_base!U257</f>
        <v>49712</v>
      </c>
      <c r="V264">
        <f>data_fy13_base!V257</f>
        <v>19605</v>
      </c>
      <c r="W264">
        <f>data_fy13_base!X257</f>
        <v>2349</v>
      </c>
      <c r="Y264">
        <f>data_fy13_base!E257</f>
        <v>688.3</v>
      </c>
      <c r="Z264">
        <f t="shared" si="90"/>
        <v>379528.62</v>
      </c>
      <c r="AA264">
        <f t="shared" si="91"/>
        <v>0</v>
      </c>
      <c r="AB264">
        <f t="shared" si="92"/>
        <v>379528.62</v>
      </c>
      <c r="AC264">
        <f t="shared" si="93"/>
        <v>39969.58</v>
      </c>
      <c r="AD264">
        <f t="shared" si="94"/>
        <v>0</v>
      </c>
      <c r="AE264">
        <f t="shared" si="95"/>
        <v>39969.58</v>
      </c>
      <c r="AF264">
        <f t="shared" si="96"/>
        <v>53363.9</v>
      </c>
      <c r="AG264">
        <f t="shared" si="97"/>
        <v>0</v>
      </c>
      <c r="AH264">
        <f t="shared" si="98"/>
        <v>53363.9</v>
      </c>
      <c r="AI264">
        <f>data_fy13_base!Z257</f>
        <v>741.55</v>
      </c>
      <c r="AJ264">
        <f t="shared" si="99"/>
        <v>20911.71</v>
      </c>
      <c r="AK264">
        <f t="shared" si="100"/>
        <v>0</v>
      </c>
      <c r="AL264">
        <f t="shared" si="101"/>
        <v>20911.71</v>
      </c>
      <c r="AM264">
        <f t="shared" si="102"/>
        <v>2506.44</v>
      </c>
      <c r="AN264">
        <f t="shared" si="103"/>
        <v>0</v>
      </c>
      <c r="AO264">
        <f t="shared" si="104"/>
        <v>2506.44</v>
      </c>
      <c r="AQ264">
        <f t="shared" si="105"/>
        <v>427786.17</v>
      </c>
      <c r="AR264">
        <f t="shared" si="106"/>
        <v>0</v>
      </c>
      <c r="AS264">
        <f t="shared" si="107"/>
        <v>427786.17</v>
      </c>
      <c r="AT264">
        <f t="shared" si="119"/>
        <v>45182.21</v>
      </c>
      <c r="AU264">
        <f t="shared" si="108"/>
        <v>0</v>
      </c>
      <c r="AV264">
        <f t="shared" si="109"/>
        <v>45182.21</v>
      </c>
      <c r="AW264">
        <f t="shared" si="110"/>
        <v>59869.599999999999</v>
      </c>
      <c r="AX264">
        <f t="shared" si="111"/>
        <v>0</v>
      </c>
      <c r="AY264">
        <f t="shared" si="112"/>
        <v>59869.599999999999</v>
      </c>
      <c r="AZ264">
        <f>data_fy13_base!AA257</f>
        <v>800.47</v>
      </c>
      <c r="BA264">
        <f t="shared" si="113"/>
        <v>23477.79</v>
      </c>
      <c r="BB264">
        <f t="shared" si="114"/>
        <v>0</v>
      </c>
      <c r="BC264">
        <f t="shared" si="115"/>
        <v>23477.79</v>
      </c>
      <c r="BD264">
        <f t="shared" si="116"/>
        <v>2809.65</v>
      </c>
      <c r="BE264">
        <f t="shared" si="117"/>
        <v>0</v>
      </c>
      <c r="BF264">
        <f t="shared" si="118"/>
        <v>2809.65</v>
      </c>
    </row>
    <row r="265" spans="1:58" x14ac:dyDescent="0.2">
      <c r="A265">
        <f>data_fy13_base!A258</f>
        <v>5625</v>
      </c>
      <c r="B265" t="str">
        <f>data_fy13_base!B258</f>
        <v>Rockwell City-Lytton</v>
      </c>
      <c r="C265">
        <f>data_fy13_base!C258</f>
        <v>5625</v>
      </c>
      <c r="D265">
        <f>data_fy13_base!D258</f>
        <v>5</v>
      </c>
      <c r="E265">
        <f>data_fy13_base!F258</f>
        <v>444.65</v>
      </c>
      <c r="F265">
        <f>data_fy13_base!G258</f>
        <v>447.91</v>
      </c>
      <c r="G265">
        <f>data_fy13_base!H258</f>
        <v>448.05</v>
      </c>
      <c r="H265">
        <f>data_fy13_base!I258</f>
        <v>517.16999999999996</v>
      </c>
      <c r="I265">
        <f>data_fy13_base!J258</f>
        <v>58.57</v>
      </c>
      <c r="J265">
        <f>data_fy13_base!K258</f>
        <v>63.8</v>
      </c>
      <c r="K265">
        <f>data_fy13_base!L258</f>
        <v>27.07</v>
      </c>
      <c r="L265">
        <f>data_fy13_base!M258</f>
        <v>3.16</v>
      </c>
      <c r="M265">
        <f>data_fy13_base!N258</f>
        <v>467</v>
      </c>
      <c r="N265">
        <f>data_fy13_base!O258</f>
        <v>605.88</v>
      </c>
      <c r="O265">
        <f>data_fy13_base!P258</f>
        <v>62.22</v>
      </c>
      <c r="P265">
        <f>data_fy13_base!Q258</f>
        <v>66.45</v>
      </c>
      <c r="Q265">
        <f>data_fy13_base!W258</f>
        <v>29.24</v>
      </c>
      <c r="R265">
        <f>data_fy13_base!Y258</f>
        <v>3.49</v>
      </c>
      <c r="S265">
        <f>data_fy13_base!S258</f>
        <v>282946</v>
      </c>
      <c r="T265">
        <f>data_fy13_base!T258</f>
        <v>29057</v>
      </c>
      <c r="U265">
        <f>data_fy13_base!U258</f>
        <v>31032</v>
      </c>
      <c r="V265">
        <f>data_fy13_base!V258</f>
        <v>14816</v>
      </c>
      <c r="W265">
        <f>data_fy13_base!X258</f>
        <v>1768</v>
      </c>
      <c r="Y265">
        <f>data_fy13_base!E258</f>
        <v>472.1</v>
      </c>
      <c r="Z265">
        <f t="shared" si="90"/>
        <v>295803.7</v>
      </c>
      <c r="AA265">
        <f t="shared" si="91"/>
        <v>0</v>
      </c>
      <c r="AB265">
        <f t="shared" si="92"/>
        <v>295803.7</v>
      </c>
      <c r="AC265">
        <f t="shared" si="93"/>
        <v>30478.78</v>
      </c>
      <c r="AD265">
        <f t="shared" si="94"/>
        <v>0</v>
      </c>
      <c r="AE265">
        <f t="shared" si="95"/>
        <v>30478.78</v>
      </c>
      <c r="AF265">
        <f t="shared" si="96"/>
        <v>32574.9</v>
      </c>
      <c r="AG265">
        <f t="shared" si="97"/>
        <v>0</v>
      </c>
      <c r="AH265">
        <f t="shared" si="98"/>
        <v>32574.9</v>
      </c>
      <c r="AI265">
        <f>data_fy13_base!Z258</f>
        <v>513.72</v>
      </c>
      <c r="AJ265">
        <f t="shared" si="99"/>
        <v>15575.99</v>
      </c>
      <c r="AK265">
        <f t="shared" si="100"/>
        <v>0</v>
      </c>
      <c r="AL265">
        <f t="shared" si="101"/>
        <v>15575.99</v>
      </c>
      <c r="AM265">
        <f t="shared" si="102"/>
        <v>1859.67</v>
      </c>
      <c r="AN265">
        <f t="shared" si="103"/>
        <v>0</v>
      </c>
      <c r="AO265">
        <f t="shared" si="104"/>
        <v>1859.67</v>
      </c>
      <c r="AQ265">
        <f t="shared" si="105"/>
        <v>288168.77</v>
      </c>
      <c r="AR265">
        <f t="shared" si="106"/>
        <v>7634.929999999993</v>
      </c>
      <c r="AS265">
        <f t="shared" si="107"/>
        <v>295803.7</v>
      </c>
      <c r="AT265">
        <f t="shared" si="119"/>
        <v>29791.55</v>
      </c>
      <c r="AU265">
        <f t="shared" si="108"/>
        <v>687.22999999999956</v>
      </c>
      <c r="AV265">
        <f t="shared" si="109"/>
        <v>30478.78</v>
      </c>
      <c r="AW265">
        <f t="shared" si="110"/>
        <v>31859.17</v>
      </c>
      <c r="AX265">
        <f t="shared" si="111"/>
        <v>715.7300000000032</v>
      </c>
      <c r="AY265">
        <f t="shared" si="112"/>
        <v>32574.9</v>
      </c>
      <c r="AZ265">
        <f>data_fy13_base!AA258</f>
        <v>486.68</v>
      </c>
      <c r="BA265">
        <f t="shared" si="113"/>
        <v>15306.09</v>
      </c>
      <c r="BB265">
        <f t="shared" si="114"/>
        <v>269.89999999999964</v>
      </c>
      <c r="BC265">
        <f t="shared" si="115"/>
        <v>15575.99</v>
      </c>
      <c r="BD265">
        <f t="shared" si="116"/>
        <v>1825.05</v>
      </c>
      <c r="BE265">
        <f t="shared" si="117"/>
        <v>34.620000000000118</v>
      </c>
      <c r="BF265">
        <f t="shared" si="118"/>
        <v>1859.67</v>
      </c>
    </row>
    <row r="266" spans="1:58" x14ac:dyDescent="0.2">
      <c r="A266">
        <f>data_fy13_base!A259</f>
        <v>5643</v>
      </c>
      <c r="B266" t="str">
        <f>data_fy13_base!B259</f>
        <v>Roland-Story</v>
      </c>
      <c r="C266">
        <f>data_fy13_base!C259</f>
        <v>5643</v>
      </c>
      <c r="D266">
        <f>data_fy13_base!D259</f>
        <v>11</v>
      </c>
      <c r="E266">
        <f>data_fy13_base!F259</f>
        <v>937.62</v>
      </c>
      <c r="F266">
        <f>data_fy13_base!G259</f>
        <v>943.36</v>
      </c>
      <c r="G266">
        <f>data_fy13_base!H259</f>
        <v>929.27</v>
      </c>
      <c r="H266">
        <f>data_fy13_base!I259</f>
        <v>517.16999999999996</v>
      </c>
      <c r="I266">
        <f>data_fy13_base!J259</f>
        <v>58.57</v>
      </c>
      <c r="J266">
        <f>data_fy13_base!K259</f>
        <v>63.8</v>
      </c>
      <c r="K266">
        <f>data_fy13_base!L259</f>
        <v>27.07</v>
      </c>
      <c r="L266">
        <f>data_fy13_base!M259</f>
        <v>3.16</v>
      </c>
      <c r="M266">
        <f>data_fy13_base!N259</f>
        <v>945.5</v>
      </c>
      <c r="N266">
        <f>data_fy13_base!O259</f>
        <v>503.69</v>
      </c>
      <c r="O266">
        <f>data_fy13_base!P259</f>
        <v>63.34</v>
      </c>
      <c r="P266">
        <f>data_fy13_base!Q259</f>
        <v>56.99</v>
      </c>
      <c r="Q266">
        <f>data_fy13_base!W259</f>
        <v>20.56</v>
      </c>
      <c r="R266">
        <f>data_fy13_base!Y259</f>
        <v>2.64</v>
      </c>
      <c r="S266">
        <f>data_fy13_base!S259</f>
        <v>476239</v>
      </c>
      <c r="T266">
        <f>data_fy13_base!T259</f>
        <v>59888</v>
      </c>
      <c r="U266">
        <f>data_fy13_base!U259</f>
        <v>53884</v>
      </c>
      <c r="V266">
        <f>data_fy13_base!V259</f>
        <v>21098</v>
      </c>
      <c r="W266">
        <f>data_fy13_base!X259</f>
        <v>2709</v>
      </c>
      <c r="Y266">
        <f>data_fy13_base!E259</f>
        <v>966.4</v>
      </c>
      <c r="Z266">
        <f t="shared" ref="Z266:Z329" si="120">ROUND(($Y266*(AA$5+N266)),2)</f>
        <v>506760.83</v>
      </c>
      <c r="AA266">
        <f t="shared" ref="AA266:AA329" si="121">IF(Z266&lt;S266,S266-Z266,0)</f>
        <v>0</v>
      </c>
      <c r="AB266">
        <f t="shared" ref="AB266:AB329" si="122">AA266+Z266</f>
        <v>506760.83</v>
      </c>
      <c r="AC266">
        <f t="shared" ref="AC266:AC329" si="123">ROUND(($Y266*(AD$5+O266)),2)</f>
        <v>63473.15</v>
      </c>
      <c r="AD266">
        <f t="shared" ref="AD266:AD329" si="124">IF(AC266&lt;T266,T266-AC266,0)</f>
        <v>0</v>
      </c>
      <c r="AE266">
        <f t="shared" ref="AE266:AE329" si="125">AD266+AC266</f>
        <v>63473.15</v>
      </c>
      <c r="AF266">
        <f t="shared" ref="AF266:AF329" si="126">ROUND(($Y266*(AG$5+P266)),2)</f>
        <v>57539.46</v>
      </c>
      <c r="AG266">
        <f t="shared" ref="AG266:AG329" si="127">IF(AF266&lt;U266,U266-AF266,0)</f>
        <v>0</v>
      </c>
      <c r="AH266">
        <f t="shared" ref="AH266:AH329" si="128">AG266+AF266</f>
        <v>57539.46</v>
      </c>
      <c r="AI266">
        <f>data_fy13_base!Z259</f>
        <v>1043.24</v>
      </c>
      <c r="AJ266">
        <f t="shared" ref="AJ266:AJ329" si="129">ROUND(($AI266*(AK$5+Q266)),2)</f>
        <v>22575.71</v>
      </c>
      <c r="AK266">
        <f t="shared" ref="AK266:AK329" si="130">IF(AJ266&lt;V266,V266-AJ266,0)</f>
        <v>0</v>
      </c>
      <c r="AL266">
        <f t="shared" ref="AL266:AL329" si="131">AK266+AJ266</f>
        <v>22575.71</v>
      </c>
      <c r="AM266">
        <f t="shared" ref="AM266:AM329" si="132">ROUND(($AI266*(AN$5+R266)),2)</f>
        <v>2889.77</v>
      </c>
      <c r="AN266">
        <f t="shared" ref="AN266:AN329" si="133">IF(AM266&lt;W266,W266-AM266,0)</f>
        <v>0</v>
      </c>
      <c r="AO266">
        <f t="shared" ref="AO266:AO329" si="134">AN266+AM266</f>
        <v>2889.77</v>
      </c>
      <c r="AQ266">
        <f t="shared" ref="AQ266:AQ329" si="135">ROUND($E266*(N266+AA$5+AR$5),2)</f>
        <v>511837.38</v>
      </c>
      <c r="AR266">
        <f t="shared" ref="AR266:AR329" si="136">IF(AQ266&lt;Z266,Z266-AQ266,0)</f>
        <v>0</v>
      </c>
      <c r="AS266">
        <f t="shared" ref="AS266:AS329" si="137">AR266+AQ266</f>
        <v>511837.38</v>
      </c>
      <c r="AT266">
        <f t="shared" si="119"/>
        <v>63870.67</v>
      </c>
      <c r="AU266">
        <f t="shared" ref="AU266:AU329" si="138">IF(AT266&lt;AC266,AC266-AT266,0)</f>
        <v>0</v>
      </c>
      <c r="AV266">
        <f t="shared" ref="AV266:AV329" si="139">AU266+AT266</f>
        <v>63870.67</v>
      </c>
      <c r="AW266">
        <f t="shared" ref="AW266:AW329" si="140">ROUND($E266*(P266+AG$5+AX$5),2)</f>
        <v>58310.59</v>
      </c>
      <c r="AX266">
        <f t="shared" ref="AX266:AX329" si="141">IF(AW266&lt;AF266,AF266-AW266,0)</f>
        <v>0</v>
      </c>
      <c r="AY266">
        <f t="shared" ref="AY266:AY329" si="142">AX266+AW266</f>
        <v>58310.59</v>
      </c>
      <c r="AZ266">
        <f>data_fy13_base!AA259</f>
        <v>1015.23</v>
      </c>
      <c r="BA266">
        <f t="shared" ref="BA266:BA329" si="143">ROUND($AZ266*(Q266+AK$5+BB$5),2)</f>
        <v>23116.79</v>
      </c>
      <c r="BB266">
        <f t="shared" ref="BB266:BB329" si="144">IF(BA266&lt;AJ266,AJ266-BA266,0)</f>
        <v>0</v>
      </c>
      <c r="BC266">
        <f t="shared" ref="BC266:BC329" si="145">BB266+BA266</f>
        <v>23116.79</v>
      </c>
      <c r="BD266">
        <f t="shared" ref="BD266:BD329" si="146">ROUND($AZ266*(R266+AN$5+BE$5),2)</f>
        <v>2944.17</v>
      </c>
      <c r="BE266">
        <f t="shared" ref="BE266:BE329" si="147">IF(BD266&lt;AM266,AM266-BD266,0)</f>
        <v>0</v>
      </c>
      <c r="BF266">
        <f t="shared" ref="BF266:BF329" si="148">BE266+BD266</f>
        <v>2944.17</v>
      </c>
    </row>
    <row r="267" spans="1:58" x14ac:dyDescent="0.2">
      <c r="A267">
        <f>data_fy13_base!A260</f>
        <v>5697</v>
      </c>
      <c r="B267" t="str">
        <f>data_fy13_base!B260</f>
        <v>Rudd-Rockford-Marble Rk</v>
      </c>
      <c r="C267">
        <f>data_fy13_base!C260</f>
        <v>5697</v>
      </c>
      <c r="D267">
        <f>data_fy13_base!D260</f>
        <v>7</v>
      </c>
      <c r="E267">
        <f>data_fy13_base!F260</f>
        <v>386.68</v>
      </c>
      <c r="F267">
        <f>data_fy13_base!G260</f>
        <v>381.25</v>
      </c>
      <c r="G267">
        <f>data_fy13_base!H260</f>
        <v>375.86</v>
      </c>
      <c r="H267">
        <f>data_fy13_base!I260</f>
        <v>517.16999999999996</v>
      </c>
      <c r="I267">
        <f>data_fy13_base!J260</f>
        <v>58.57</v>
      </c>
      <c r="J267">
        <f>data_fy13_base!K260</f>
        <v>63.8</v>
      </c>
      <c r="K267">
        <f>data_fy13_base!L260</f>
        <v>27.07</v>
      </c>
      <c r="L267">
        <f>data_fy13_base!M260</f>
        <v>3.16</v>
      </c>
      <c r="M267">
        <f>data_fy13_base!N260</f>
        <v>464.2</v>
      </c>
      <c r="N267">
        <f>data_fy13_base!O260</f>
        <v>543.08000000000004</v>
      </c>
      <c r="O267">
        <f>data_fy13_base!P260</f>
        <v>61.27</v>
      </c>
      <c r="P267">
        <f>data_fy13_base!Q260</f>
        <v>56.29</v>
      </c>
      <c r="Q267">
        <f>data_fy13_base!W260</f>
        <v>34.51</v>
      </c>
      <c r="R267">
        <f>data_fy13_base!Y260</f>
        <v>3.96</v>
      </c>
      <c r="S267">
        <f>data_fy13_base!S260</f>
        <v>252098</v>
      </c>
      <c r="T267">
        <f>data_fy13_base!T260</f>
        <v>28442</v>
      </c>
      <c r="U267">
        <f>data_fy13_base!U260</f>
        <v>26130</v>
      </c>
      <c r="V267">
        <f>data_fy13_base!V260</f>
        <v>18283</v>
      </c>
      <c r="W267">
        <f>data_fy13_base!X260</f>
        <v>2098</v>
      </c>
      <c r="Y267">
        <f>data_fy13_base!E260</f>
        <v>472.1</v>
      </c>
      <c r="Z267">
        <f t="shared" si="120"/>
        <v>266155.82</v>
      </c>
      <c r="AA267">
        <f t="shared" si="121"/>
        <v>0</v>
      </c>
      <c r="AB267">
        <f t="shared" si="122"/>
        <v>266155.82</v>
      </c>
      <c r="AC267">
        <f t="shared" si="123"/>
        <v>30030.28</v>
      </c>
      <c r="AD267">
        <f t="shared" si="124"/>
        <v>0</v>
      </c>
      <c r="AE267">
        <f t="shared" si="125"/>
        <v>30030.28</v>
      </c>
      <c r="AF267">
        <f t="shared" si="126"/>
        <v>27778.36</v>
      </c>
      <c r="AG267">
        <f t="shared" si="127"/>
        <v>0</v>
      </c>
      <c r="AH267">
        <f t="shared" si="128"/>
        <v>27778.36</v>
      </c>
      <c r="AI267">
        <f>data_fy13_base!Z260</f>
        <v>547.48</v>
      </c>
      <c r="AJ267">
        <f t="shared" si="129"/>
        <v>19484.810000000001</v>
      </c>
      <c r="AK267">
        <f t="shared" si="130"/>
        <v>0</v>
      </c>
      <c r="AL267">
        <f t="shared" si="131"/>
        <v>19484.810000000001</v>
      </c>
      <c r="AM267">
        <f t="shared" si="132"/>
        <v>2239.19</v>
      </c>
      <c r="AN267">
        <f t="shared" si="133"/>
        <v>0</v>
      </c>
      <c r="AO267">
        <f t="shared" si="134"/>
        <v>2239.19</v>
      </c>
      <c r="AQ267">
        <f t="shared" si="135"/>
        <v>226316.07</v>
      </c>
      <c r="AR267">
        <f t="shared" si="136"/>
        <v>39839.75</v>
      </c>
      <c r="AS267">
        <f t="shared" si="137"/>
        <v>266155.82</v>
      </c>
      <c r="AT267">
        <f t="shared" ref="AT267:AT330" si="149">ROUND($E267*(O267+AD$5+AU$5),2)</f>
        <v>25540.21</v>
      </c>
      <c r="AU267">
        <f t="shared" si="138"/>
        <v>4490.07</v>
      </c>
      <c r="AV267">
        <f t="shared" si="139"/>
        <v>30030.28</v>
      </c>
      <c r="AW267">
        <f t="shared" si="140"/>
        <v>23776.95</v>
      </c>
      <c r="AX267">
        <f t="shared" si="141"/>
        <v>4001.41</v>
      </c>
      <c r="AY267">
        <f t="shared" si="142"/>
        <v>27778.36</v>
      </c>
      <c r="AZ267">
        <f>data_fy13_base!AA260</f>
        <v>462.82</v>
      </c>
      <c r="BA267">
        <f t="shared" si="143"/>
        <v>16994.75</v>
      </c>
      <c r="BB267">
        <f t="shared" si="144"/>
        <v>2490.0600000000013</v>
      </c>
      <c r="BC267">
        <f t="shared" si="145"/>
        <v>19484.810000000001</v>
      </c>
      <c r="BD267">
        <f t="shared" si="146"/>
        <v>1953.1</v>
      </c>
      <c r="BE267">
        <f t="shared" si="147"/>
        <v>286.09000000000015</v>
      </c>
      <c r="BF267">
        <f t="shared" si="148"/>
        <v>2239.19</v>
      </c>
    </row>
    <row r="268" spans="1:58" x14ac:dyDescent="0.2">
      <c r="A268">
        <f>data_fy13_base!A261</f>
        <v>5724</v>
      </c>
      <c r="B268" t="str">
        <f>data_fy13_base!B261</f>
        <v>Ruthven-Ayrshire</v>
      </c>
      <c r="C268">
        <f>data_fy13_base!C261</f>
        <v>5724</v>
      </c>
      <c r="D268">
        <f>data_fy13_base!D261</f>
        <v>5</v>
      </c>
      <c r="E268">
        <f>data_fy13_base!F261</f>
        <v>256.42</v>
      </c>
      <c r="F268">
        <f>data_fy13_base!G261</f>
        <v>257.75</v>
      </c>
      <c r="G268">
        <f>data_fy13_base!H261</f>
        <v>258.39</v>
      </c>
      <c r="H268">
        <f>data_fy13_base!I261</f>
        <v>517.16999999999996</v>
      </c>
      <c r="I268">
        <f>data_fy13_base!J261</f>
        <v>58.57</v>
      </c>
      <c r="J268">
        <f>data_fy13_base!K261</f>
        <v>63.8</v>
      </c>
      <c r="K268">
        <f>data_fy13_base!L261</f>
        <v>27.07</v>
      </c>
      <c r="L268">
        <f>data_fy13_base!M261</f>
        <v>3.16</v>
      </c>
      <c r="M268">
        <f>data_fy13_base!N261</f>
        <v>250</v>
      </c>
      <c r="N268">
        <f>data_fy13_base!O261</f>
        <v>581.78</v>
      </c>
      <c r="O268">
        <f>data_fy13_base!P261</f>
        <v>63.6</v>
      </c>
      <c r="P268">
        <f>data_fy13_base!Q261</f>
        <v>69.3</v>
      </c>
      <c r="Q268">
        <f>data_fy13_base!W261</f>
        <v>29.24</v>
      </c>
      <c r="R268">
        <f>data_fy13_base!Y261</f>
        <v>3.49</v>
      </c>
      <c r="S268">
        <f>data_fy13_base!S261</f>
        <v>145445</v>
      </c>
      <c r="T268">
        <f>data_fy13_base!T261</f>
        <v>15900</v>
      </c>
      <c r="U268">
        <f>data_fy13_base!U261</f>
        <v>17325</v>
      </c>
      <c r="V268">
        <f>data_fy13_base!V261</f>
        <v>8211</v>
      </c>
      <c r="W268">
        <f>data_fy13_base!X261</f>
        <v>980</v>
      </c>
      <c r="Y268">
        <f>data_fy13_base!E261</f>
        <v>244</v>
      </c>
      <c r="Z268">
        <f t="shared" si="120"/>
        <v>147002.68</v>
      </c>
      <c r="AA268">
        <f t="shared" si="121"/>
        <v>0</v>
      </c>
      <c r="AB268">
        <f t="shared" si="122"/>
        <v>147002.68</v>
      </c>
      <c r="AC268">
        <f t="shared" si="123"/>
        <v>16089.36</v>
      </c>
      <c r="AD268">
        <f t="shared" si="124"/>
        <v>0</v>
      </c>
      <c r="AE268">
        <f t="shared" si="125"/>
        <v>16089.36</v>
      </c>
      <c r="AF268">
        <f t="shared" si="126"/>
        <v>17531.400000000001</v>
      </c>
      <c r="AG268">
        <f t="shared" si="127"/>
        <v>0</v>
      </c>
      <c r="AH268">
        <f t="shared" si="128"/>
        <v>17531.400000000001</v>
      </c>
      <c r="AI268">
        <f>data_fy13_base!Z261</f>
        <v>267.39999999999998</v>
      </c>
      <c r="AJ268">
        <f t="shared" si="129"/>
        <v>8107.57</v>
      </c>
      <c r="AK268">
        <f t="shared" si="130"/>
        <v>103.43000000000029</v>
      </c>
      <c r="AL268">
        <f t="shared" si="131"/>
        <v>8211</v>
      </c>
      <c r="AM268">
        <f t="shared" si="132"/>
        <v>967.99</v>
      </c>
      <c r="AN268">
        <f t="shared" si="133"/>
        <v>12.009999999999991</v>
      </c>
      <c r="AO268">
        <f t="shared" si="134"/>
        <v>980</v>
      </c>
      <c r="AQ268">
        <f t="shared" si="135"/>
        <v>160000.95000000001</v>
      </c>
      <c r="AR268">
        <f t="shared" si="136"/>
        <v>0</v>
      </c>
      <c r="AS268">
        <f t="shared" si="137"/>
        <v>160000.95000000001</v>
      </c>
      <c r="AT268">
        <f t="shared" si="149"/>
        <v>17534</v>
      </c>
      <c r="AU268">
        <f t="shared" si="138"/>
        <v>0</v>
      </c>
      <c r="AV268">
        <f t="shared" si="139"/>
        <v>17534</v>
      </c>
      <c r="AW268">
        <f t="shared" si="140"/>
        <v>19103.29</v>
      </c>
      <c r="AX268">
        <f t="shared" si="141"/>
        <v>0</v>
      </c>
      <c r="AY268">
        <f t="shared" si="142"/>
        <v>19103.29</v>
      </c>
      <c r="AZ268">
        <f>data_fy13_base!AA261</f>
        <v>280.05</v>
      </c>
      <c r="BA268">
        <f t="shared" si="143"/>
        <v>8807.57</v>
      </c>
      <c r="BB268">
        <f t="shared" si="144"/>
        <v>0</v>
      </c>
      <c r="BC268">
        <f t="shared" si="145"/>
        <v>8807.57</v>
      </c>
      <c r="BD268">
        <f t="shared" si="146"/>
        <v>1050.19</v>
      </c>
      <c r="BE268">
        <f t="shared" si="147"/>
        <v>0</v>
      </c>
      <c r="BF268">
        <f t="shared" si="148"/>
        <v>1050.19</v>
      </c>
    </row>
    <row r="269" spans="1:58" x14ac:dyDescent="0.2">
      <c r="A269">
        <f>data_fy13_base!A262</f>
        <v>5805</v>
      </c>
      <c r="B269" t="str">
        <f>data_fy13_base!B262</f>
        <v>Saydel</v>
      </c>
      <c r="C269">
        <f>data_fy13_base!C262</f>
        <v>5805</v>
      </c>
      <c r="D269">
        <f>data_fy13_base!D262</f>
        <v>11</v>
      </c>
      <c r="E269">
        <f>data_fy13_base!F262</f>
        <v>1201.21</v>
      </c>
      <c r="F269">
        <f>data_fy13_base!G262</f>
        <v>1201.9000000000001</v>
      </c>
      <c r="G269">
        <f>data_fy13_base!H262</f>
        <v>1173.03</v>
      </c>
      <c r="H269">
        <f>data_fy13_base!I262</f>
        <v>517.16999999999996</v>
      </c>
      <c r="I269">
        <f>data_fy13_base!J262</f>
        <v>58.57</v>
      </c>
      <c r="J269">
        <f>data_fy13_base!K262</f>
        <v>63.8</v>
      </c>
      <c r="K269">
        <f>data_fy13_base!L262</f>
        <v>27.07</v>
      </c>
      <c r="L269">
        <f>data_fy13_base!M262</f>
        <v>3.16</v>
      </c>
      <c r="M269">
        <f>data_fy13_base!N262</f>
        <v>1200.9000000000001</v>
      </c>
      <c r="N269">
        <f>data_fy13_base!O262</f>
        <v>560.02</v>
      </c>
      <c r="O269">
        <f>data_fy13_base!P262</f>
        <v>59.64</v>
      </c>
      <c r="P269">
        <f>data_fy13_base!Q262</f>
        <v>72.27</v>
      </c>
      <c r="Q269">
        <f>data_fy13_base!W262</f>
        <v>20.56</v>
      </c>
      <c r="R269">
        <f>data_fy13_base!Y262</f>
        <v>2.64</v>
      </c>
      <c r="S269">
        <f>data_fy13_base!S262</f>
        <v>672528</v>
      </c>
      <c r="T269">
        <f>data_fy13_base!T262</f>
        <v>71622</v>
      </c>
      <c r="U269">
        <f>data_fy13_base!U262</f>
        <v>86789</v>
      </c>
      <c r="V269">
        <f>data_fy13_base!V262</f>
        <v>28623</v>
      </c>
      <c r="W269">
        <f>data_fy13_base!X262</f>
        <v>3675</v>
      </c>
      <c r="Y269">
        <f>data_fy13_base!E262</f>
        <v>1201.2</v>
      </c>
      <c r="Z269">
        <f t="shared" si="120"/>
        <v>697548.85</v>
      </c>
      <c r="AA269">
        <f t="shared" si="121"/>
        <v>0</v>
      </c>
      <c r="AB269">
        <f t="shared" si="122"/>
        <v>697548.85</v>
      </c>
      <c r="AC269">
        <f t="shared" si="123"/>
        <v>74450.38</v>
      </c>
      <c r="AD269">
        <f t="shared" si="124"/>
        <v>0</v>
      </c>
      <c r="AE269">
        <f t="shared" si="125"/>
        <v>74450.38</v>
      </c>
      <c r="AF269">
        <f t="shared" si="126"/>
        <v>89873.78</v>
      </c>
      <c r="AG269">
        <f t="shared" si="127"/>
        <v>0</v>
      </c>
      <c r="AH269">
        <f t="shared" si="128"/>
        <v>89873.78</v>
      </c>
      <c r="AI269">
        <f>data_fy13_base!Z262</f>
        <v>1378.19</v>
      </c>
      <c r="AJ269">
        <f t="shared" si="129"/>
        <v>29824.03</v>
      </c>
      <c r="AK269">
        <f t="shared" si="130"/>
        <v>0</v>
      </c>
      <c r="AL269">
        <f t="shared" si="131"/>
        <v>29824.03</v>
      </c>
      <c r="AM269">
        <f t="shared" si="132"/>
        <v>3817.59</v>
      </c>
      <c r="AN269">
        <f t="shared" si="133"/>
        <v>0</v>
      </c>
      <c r="AO269">
        <f t="shared" si="134"/>
        <v>3817.59</v>
      </c>
      <c r="AQ269">
        <f t="shared" si="135"/>
        <v>723392.69</v>
      </c>
      <c r="AR269">
        <f t="shared" si="136"/>
        <v>0</v>
      </c>
      <c r="AS269">
        <f t="shared" si="137"/>
        <v>723392.69</v>
      </c>
      <c r="AT269">
        <f t="shared" si="149"/>
        <v>77381.95</v>
      </c>
      <c r="AU269">
        <f t="shared" si="138"/>
        <v>0</v>
      </c>
      <c r="AV269">
        <f t="shared" si="139"/>
        <v>77381.95</v>
      </c>
      <c r="AW269">
        <f t="shared" si="140"/>
        <v>93057.74</v>
      </c>
      <c r="AX269">
        <f t="shared" si="141"/>
        <v>0</v>
      </c>
      <c r="AY269">
        <f t="shared" si="142"/>
        <v>93057.74</v>
      </c>
      <c r="AZ269">
        <f>data_fy13_base!AA262</f>
        <v>1379.97</v>
      </c>
      <c r="BA269">
        <f t="shared" si="143"/>
        <v>31421.919999999998</v>
      </c>
      <c r="BB269">
        <f t="shared" si="144"/>
        <v>0</v>
      </c>
      <c r="BC269">
        <f t="shared" si="145"/>
        <v>31421.919999999998</v>
      </c>
      <c r="BD269">
        <f t="shared" si="146"/>
        <v>4001.91</v>
      </c>
      <c r="BE269">
        <f t="shared" si="147"/>
        <v>0</v>
      </c>
      <c r="BF269">
        <f t="shared" si="148"/>
        <v>4001.91</v>
      </c>
    </row>
    <row r="270" spans="1:58" x14ac:dyDescent="0.2">
      <c r="A270">
        <f>data_fy13_base!A263</f>
        <v>5823</v>
      </c>
      <c r="B270" t="str">
        <f>data_fy13_base!B263</f>
        <v>Schaller-Crestland</v>
      </c>
      <c r="C270">
        <f>data_fy13_base!C263</f>
        <v>5823</v>
      </c>
      <c r="D270">
        <f>data_fy13_base!D263</f>
        <v>5</v>
      </c>
      <c r="E270">
        <f>data_fy13_base!F263</f>
        <v>362.62</v>
      </c>
      <c r="F270">
        <f>data_fy13_base!G263</f>
        <v>358.81</v>
      </c>
      <c r="G270">
        <f>data_fy13_base!H263</f>
        <v>351.75</v>
      </c>
      <c r="H270">
        <f>data_fy13_base!I263</f>
        <v>517.16999999999996</v>
      </c>
      <c r="I270">
        <f>data_fy13_base!J263</f>
        <v>58.57</v>
      </c>
      <c r="J270">
        <f>data_fy13_base!K263</f>
        <v>63.8</v>
      </c>
      <c r="K270">
        <f>data_fy13_base!L263</f>
        <v>27.07</v>
      </c>
      <c r="L270">
        <f>data_fy13_base!M263</f>
        <v>3.16</v>
      </c>
      <c r="M270">
        <f>data_fy13_base!N263</f>
        <v>372.4</v>
      </c>
      <c r="N270">
        <f>data_fy13_base!O263</f>
        <v>556.57000000000005</v>
      </c>
      <c r="O270">
        <f>data_fy13_base!P263</f>
        <v>62.59</v>
      </c>
      <c r="P270">
        <f>data_fy13_base!Q263</f>
        <v>52.74</v>
      </c>
      <c r="Q270">
        <f>data_fy13_base!W263</f>
        <v>29.24</v>
      </c>
      <c r="R270">
        <f>data_fy13_base!Y263</f>
        <v>3.49</v>
      </c>
      <c r="S270">
        <f>data_fy13_base!S263</f>
        <v>207267</v>
      </c>
      <c r="T270">
        <f>data_fy13_base!T263</f>
        <v>23309</v>
      </c>
      <c r="U270">
        <f>data_fy13_base!U263</f>
        <v>19640</v>
      </c>
      <c r="V270">
        <f>data_fy13_base!V263</f>
        <v>12183</v>
      </c>
      <c r="W270">
        <f>data_fy13_base!X263</f>
        <v>1454</v>
      </c>
      <c r="Y270">
        <f>data_fy13_base!E263</f>
        <v>380.2</v>
      </c>
      <c r="Z270">
        <f t="shared" si="120"/>
        <v>219474.25</v>
      </c>
      <c r="AA270">
        <f t="shared" si="121"/>
        <v>0</v>
      </c>
      <c r="AB270">
        <f t="shared" si="122"/>
        <v>219474.25</v>
      </c>
      <c r="AC270">
        <f t="shared" si="123"/>
        <v>24686.39</v>
      </c>
      <c r="AD270">
        <f t="shared" si="124"/>
        <v>0</v>
      </c>
      <c r="AE270">
        <f t="shared" si="125"/>
        <v>24686.39</v>
      </c>
      <c r="AF270">
        <f t="shared" si="126"/>
        <v>21021.26</v>
      </c>
      <c r="AG270">
        <f t="shared" si="127"/>
        <v>0</v>
      </c>
      <c r="AH270">
        <f t="shared" si="128"/>
        <v>21021.26</v>
      </c>
      <c r="AI270">
        <f>data_fy13_base!Z263</f>
        <v>411.53</v>
      </c>
      <c r="AJ270">
        <f t="shared" si="129"/>
        <v>12477.59</v>
      </c>
      <c r="AK270">
        <f t="shared" si="130"/>
        <v>0</v>
      </c>
      <c r="AL270">
        <f t="shared" si="131"/>
        <v>12477.59</v>
      </c>
      <c r="AM270">
        <f t="shared" si="132"/>
        <v>1489.74</v>
      </c>
      <c r="AN270">
        <f t="shared" si="133"/>
        <v>0</v>
      </c>
      <c r="AO270">
        <f t="shared" si="134"/>
        <v>1489.74</v>
      </c>
      <c r="AQ270">
        <f t="shared" si="135"/>
        <v>217125.98</v>
      </c>
      <c r="AR270">
        <f t="shared" si="136"/>
        <v>2348.2699999999895</v>
      </c>
      <c r="AS270">
        <f t="shared" si="137"/>
        <v>219474.25</v>
      </c>
      <c r="AT270">
        <f t="shared" si="149"/>
        <v>24429.71</v>
      </c>
      <c r="AU270">
        <f t="shared" si="138"/>
        <v>256.68000000000029</v>
      </c>
      <c r="AV270">
        <f t="shared" si="139"/>
        <v>24686.39</v>
      </c>
      <c r="AW270">
        <f t="shared" si="140"/>
        <v>21010.2</v>
      </c>
      <c r="AX270">
        <f t="shared" si="141"/>
        <v>11.059999999997672</v>
      </c>
      <c r="AY270">
        <f t="shared" si="142"/>
        <v>21021.26</v>
      </c>
      <c r="AZ270">
        <f>data_fy13_base!AA263</f>
        <v>394.26</v>
      </c>
      <c r="BA270">
        <f t="shared" si="143"/>
        <v>12399.48</v>
      </c>
      <c r="BB270">
        <f t="shared" si="144"/>
        <v>78.110000000000582</v>
      </c>
      <c r="BC270">
        <f t="shared" si="145"/>
        <v>12477.59</v>
      </c>
      <c r="BD270">
        <f t="shared" si="146"/>
        <v>1478.48</v>
      </c>
      <c r="BE270">
        <f t="shared" si="147"/>
        <v>11.259999999999991</v>
      </c>
      <c r="BF270">
        <f t="shared" si="148"/>
        <v>1489.74</v>
      </c>
    </row>
    <row r="271" spans="1:58" x14ac:dyDescent="0.2">
      <c r="A271">
        <f>data_fy13_base!A264</f>
        <v>5832</v>
      </c>
      <c r="B271" t="str">
        <f>data_fy13_base!B264</f>
        <v>Schleswig</v>
      </c>
      <c r="C271">
        <f>data_fy13_base!C264</f>
        <v>5832</v>
      </c>
      <c r="D271">
        <f>data_fy13_base!D264</f>
        <v>12</v>
      </c>
      <c r="E271">
        <f>data_fy13_base!F264</f>
        <v>323.89999999999998</v>
      </c>
      <c r="F271">
        <f>data_fy13_base!G264</f>
        <v>332.52</v>
      </c>
      <c r="G271">
        <f>data_fy13_base!H264</f>
        <v>338.45</v>
      </c>
      <c r="H271">
        <f>data_fy13_base!I264</f>
        <v>517.16999999999996</v>
      </c>
      <c r="I271">
        <f>data_fy13_base!J264</f>
        <v>58.57</v>
      </c>
      <c r="J271">
        <f>data_fy13_base!K264</f>
        <v>63.8</v>
      </c>
      <c r="K271">
        <f>data_fy13_base!L264</f>
        <v>27.07</v>
      </c>
      <c r="L271">
        <f>data_fy13_base!M264</f>
        <v>3.16</v>
      </c>
      <c r="M271">
        <f>data_fy13_base!N264</f>
        <v>309.39999999999998</v>
      </c>
      <c r="N271">
        <f>data_fy13_base!O264</f>
        <v>449.88</v>
      </c>
      <c r="O271">
        <f>data_fy13_base!P264</f>
        <v>38.31</v>
      </c>
      <c r="P271">
        <f>data_fy13_base!Q264</f>
        <v>53.51</v>
      </c>
      <c r="Q271">
        <f>data_fy13_base!W264</f>
        <v>27.12</v>
      </c>
      <c r="R271">
        <f>data_fy13_base!Y264</f>
        <v>3.25</v>
      </c>
      <c r="S271">
        <f>data_fy13_base!S264</f>
        <v>139193</v>
      </c>
      <c r="T271">
        <f>data_fy13_base!T264</f>
        <v>11853</v>
      </c>
      <c r="U271">
        <f>data_fy13_base!U264</f>
        <v>16556</v>
      </c>
      <c r="V271">
        <f>data_fy13_base!V264</f>
        <v>9606</v>
      </c>
      <c r="W271">
        <f>data_fy13_base!X264</f>
        <v>1151</v>
      </c>
      <c r="Y271">
        <f>data_fy13_base!E264</f>
        <v>300.39999999999998</v>
      </c>
      <c r="Z271">
        <f t="shared" si="120"/>
        <v>141359.23000000001</v>
      </c>
      <c r="AA271">
        <f t="shared" si="121"/>
        <v>0</v>
      </c>
      <c r="AB271">
        <f t="shared" si="122"/>
        <v>141359.23000000001</v>
      </c>
      <c r="AC271">
        <f t="shared" si="123"/>
        <v>12211.26</v>
      </c>
      <c r="AD271">
        <f t="shared" si="124"/>
        <v>0</v>
      </c>
      <c r="AE271">
        <f t="shared" si="125"/>
        <v>12211.26</v>
      </c>
      <c r="AF271">
        <f t="shared" si="126"/>
        <v>16840.419999999998</v>
      </c>
      <c r="AG271">
        <f t="shared" si="127"/>
        <v>0</v>
      </c>
      <c r="AH271">
        <f t="shared" si="128"/>
        <v>16840.419999999998</v>
      </c>
      <c r="AI271">
        <f>data_fy13_base!Z264</f>
        <v>337.9</v>
      </c>
      <c r="AJ271">
        <f t="shared" si="129"/>
        <v>9528.7800000000007</v>
      </c>
      <c r="AK271">
        <f t="shared" si="130"/>
        <v>77.219999999999345</v>
      </c>
      <c r="AL271">
        <f t="shared" si="131"/>
        <v>9606</v>
      </c>
      <c r="AM271">
        <f t="shared" si="132"/>
        <v>1142.0999999999999</v>
      </c>
      <c r="AN271">
        <f t="shared" si="133"/>
        <v>8.9000000000000909</v>
      </c>
      <c r="AO271">
        <f t="shared" si="134"/>
        <v>1151</v>
      </c>
      <c r="AQ271">
        <f t="shared" si="135"/>
        <v>159384.71</v>
      </c>
      <c r="AR271">
        <f t="shared" si="136"/>
        <v>0</v>
      </c>
      <c r="AS271">
        <f t="shared" si="137"/>
        <v>159384.71</v>
      </c>
      <c r="AT271">
        <f t="shared" si="149"/>
        <v>13956.85</v>
      </c>
      <c r="AU271">
        <f t="shared" si="138"/>
        <v>0</v>
      </c>
      <c r="AV271">
        <f t="shared" si="139"/>
        <v>13956.85</v>
      </c>
      <c r="AW271">
        <f t="shared" si="140"/>
        <v>19016.169999999998</v>
      </c>
      <c r="AX271">
        <f t="shared" si="141"/>
        <v>0</v>
      </c>
      <c r="AY271">
        <f t="shared" si="142"/>
        <v>19016.169999999998</v>
      </c>
      <c r="AZ271">
        <f>data_fy13_base!AA264</f>
        <v>361.78</v>
      </c>
      <c r="BA271">
        <f t="shared" si="143"/>
        <v>10611.01</v>
      </c>
      <c r="BB271">
        <f t="shared" si="144"/>
        <v>0</v>
      </c>
      <c r="BC271">
        <f t="shared" si="145"/>
        <v>10611.01</v>
      </c>
      <c r="BD271">
        <f t="shared" si="146"/>
        <v>1269.8499999999999</v>
      </c>
      <c r="BE271">
        <f t="shared" si="147"/>
        <v>0</v>
      </c>
      <c r="BF271">
        <f t="shared" si="148"/>
        <v>1269.8499999999999</v>
      </c>
    </row>
    <row r="272" spans="1:58" x14ac:dyDescent="0.2">
      <c r="A272">
        <f>data_fy13_base!A265</f>
        <v>5868</v>
      </c>
      <c r="B272" t="str">
        <f>data_fy13_base!B265</f>
        <v>Sentral</v>
      </c>
      <c r="C272">
        <f>data_fy13_base!C265</f>
        <v>5868</v>
      </c>
      <c r="D272">
        <f>data_fy13_base!D265</f>
        <v>5</v>
      </c>
      <c r="E272">
        <f>data_fy13_base!F265</f>
        <v>134.63999999999999</v>
      </c>
      <c r="F272">
        <f>data_fy13_base!G265</f>
        <v>133.94999999999999</v>
      </c>
      <c r="G272">
        <f>data_fy13_base!H265</f>
        <v>133.66999999999999</v>
      </c>
      <c r="H272">
        <f>data_fy13_base!I265</f>
        <v>517.16999999999996</v>
      </c>
      <c r="I272">
        <f>data_fy13_base!J265</f>
        <v>58.57</v>
      </c>
      <c r="J272">
        <f>data_fy13_base!K265</f>
        <v>63.8</v>
      </c>
      <c r="K272">
        <f>data_fy13_base!L265</f>
        <v>27.07</v>
      </c>
      <c r="L272">
        <f>data_fy13_base!M265</f>
        <v>3.16</v>
      </c>
      <c r="M272">
        <f>data_fy13_base!N265</f>
        <v>155.19999999999999</v>
      </c>
      <c r="N272">
        <f>data_fy13_base!O265</f>
        <v>642.1</v>
      </c>
      <c r="O272">
        <f>data_fy13_base!P265</f>
        <v>62.17</v>
      </c>
      <c r="P272">
        <f>data_fy13_base!Q265</f>
        <v>86.92</v>
      </c>
      <c r="Q272">
        <f>data_fy13_base!W265</f>
        <v>29.24</v>
      </c>
      <c r="R272">
        <f>data_fy13_base!Y265</f>
        <v>3.49</v>
      </c>
      <c r="S272">
        <f>data_fy13_base!S265</f>
        <v>99654</v>
      </c>
      <c r="T272">
        <f>data_fy13_base!T265</f>
        <v>9649</v>
      </c>
      <c r="U272">
        <f>data_fy13_base!U265</f>
        <v>13490</v>
      </c>
      <c r="V272">
        <f>data_fy13_base!V265</f>
        <v>5164</v>
      </c>
      <c r="W272">
        <f>data_fy13_base!X265</f>
        <v>616</v>
      </c>
      <c r="Y272">
        <f>data_fy13_base!E265</f>
        <v>149.1</v>
      </c>
      <c r="Z272">
        <f t="shared" si="120"/>
        <v>98821.99</v>
      </c>
      <c r="AA272">
        <f t="shared" si="121"/>
        <v>832.00999999999476</v>
      </c>
      <c r="AB272">
        <f t="shared" si="122"/>
        <v>99654</v>
      </c>
      <c r="AC272">
        <f t="shared" si="123"/>
        <v>9618.44</v>
      </c>
      <c r="AD272">
        <f t="shared" si="124"/>
        <v>30.559999999999491</v>
      </c>
      <c r="AE272">
        <f t="shared" si="125"/>
        <v>9649</v>
      </c>
      <c r="AF272">
        <f t="shared" si="126"/>
        <v>13339.98</v>
      </c>
      <c r="AG272">
        <f t="shared" si="127"/>
        <v>150.02000000000044</v>
      </c>
      <c r="AH272">
        <f t="shared" si="128"/>
        <v>13490</v>
      </c>
      <c r="AI272">
        <f>data_fy13_base!Z265</f>
        <v>165.35</v>
      </c>
      <c r="AJ272">
        <f t="shared" si="129"/>
        <v>5013.41</v>
      </c>
      <c r="AK272">
        <f t="shared" si="130"/>
        <v>150.59000000000015</v>
      </c>
      <c r="AL272">
        <f t="shared" si="131"/>
        <v>5164</v>
      </c>
      <c r="AM272">
        <f t="shared" si="132"/>
        <v>598.57000000000005</v>
      </c>
      <c r="AN272">
        <f t="shared" si="133"/>
        <v>17.42999999999995</v>
      </c>
      <c r="AO272">
        <f t="shared" si="134"/>
        <v>616</v>
      </c>
      <c r="AQ272">
        <f t="shared" si="135"/>
        <v>92134.15</v>
      </c>
      <c r="AR272">
        <f t="shared" si="136"/>
        <v>6687.8400000000111</v>
      </c>
      <c r="AS272">
        <f t="shared" si="137"/>
        <v>98821.99</v>
      </c>
      <c r="AT272">
        <f t="shared" si="149"/>
        <v>9014.15</v>
      </c>
      <c r="AU272">
        <f t="shared" si="138"/>
        <v>604.29000000000087</v>
      </c>
      <c r="AV272">
        <f t="shared" si="139"/>
        <v>9618.44</v>
      </c>
      <c r="AW272">
        <f t="shared" si="140"/>
        <v>12403.04</v>
      </c>
      <c r="AX272">
        <f t="shared" si="141"/>
        <v>936.93999999999869</v>
      </c>
      <c r="AY272">
        <f t="shared" si="142"/>
        <v>13339.98</v>
      </c>
      <c r="AZ272">
        <f>data_fy13_base!AA265</f>
        <v>151.05000000000001</v>
      </c>
      <c r="BA272">
        <f t="shared" si="143"/>
        <v>4750.5200000000004</v>
      </c>
      <c r="BB272">
        <f t="shared" si="144"/>
        <v>262.88999999999942</v>
      </c>
      <c r="BC272">
        <f t="shared" si="145"/>
        <v>5013.41</v>
      </c>
      <c r="BD272">
        <f t="shared" si="146"/>
        <v>566.44000000000005</v>
      </c>
      <c r="BE272">
        <f t="shared" si="147"/>
        <v>32.129999999999995</v>
      </c>
      <c r="BF272">
        <f t="shared" si="148"/>
        <v>598.57000000000005</v>
      </c>
    </row>
    <row r="273" spans="1:58" x14ac:dyDescent="0.2">
      <c r="A273">
        <f>data_fy13_base!A266</f>
        <v>5877</v>
      </c>
      <c r="B273" t="str">
        <f>data_fy13_base!B266</f>
        <v>Sergeant Bluff-Luton</v>
      </c>
      <c r="C273">
        <f>data_fy13_base!C266</f>
        <v>5877</v>
      </c>
      <c r="D273">
        <f>data_fy13_base!D266</f>
        <v>12</v>
      </c>
      <c r="E273">
        <f>data_fy13_base!F266</f>
        <v>1344.08</v>
      </c>
      <c r="F273">
        <f>data_fy13_base!G266</f>
        <v>1345.1</v>
      </c>
      <c r="G273">
        <f>data_fy13_base!H266</f>
        <v>1342.84</v>
      </c>
      <c r="H273">
        <f>data_fy13_base!I266</f>
        <v>517.16999999999996</v>
      </c>
      <c r="I273">
        <f>data_fy13_base!J266</f>
        <v>58.57</v>
      </c>
      <c r="J273">
        <f>data_fy13_base!K266</f>
        <v>63.8</v>
      </c>
      <c r="K273">
        <f>data_fy13_base!L266</f>
        <v>27.07</v>
      </c>
      <c r="L273">
        <f>data_fy13_base!M266</f>
        <v>3.16</v>
      </c>
      <c r="M273">
        <f>data_fy13_base!N266</f>
        <v>1339.3</v>
      </c>
      <c r="N273">
        <f>data_fy13_base!O266</f>
        <v>525.07000000000005</v>
      </c>
      <c r="O273">
        <f>data_fy13_base!P266</f>
        <v>64.040000000000006</v>
      </c>
      <c r="P273">
        <f>data_fy13_base!Q266</f>
        <v>61.51</v>
      </c>
      <c r="Q273">
        <f>data_fy13_base!W266</f>
        <v>27.12</v>
      </c>
      <c r="R273">
        <f>data_fy13_base!Y266</f>
        <v>3.25</v>
      </c>
      <c r="S273">
        <f>data_fy13_base!S266</f>
        <v>703226</v>
      </c>
      <c r="T273">
        <f>data_fy13_base!T266</f>
        <v>85769</v>
      </c>
      <c r="U273">
        <f>data_fy13_base!U266</f>
        <v>82380</v>
      </c>
      <c r="V273">
        <f>data_fy13_base!V266</f>
        <v>40338</v>
      </c>
      <c r="W273">
        <f>data_fy13_base!X266</f>
        <v>4834</v>
      </c>
      <c r="Y273">
        <f>data_fy13_base!E266</f>
        <v>1342.9</v>
      </c>
      <c r="Z273">
        <f t="shared" si="120"/>
        <v>732901.1</v>
      </c>
      <c r="AA273">
        <f t="shared" si="121"/>
        <v>0</v>
      </c>
      <c r="AB273">
        <f t="shared" si="122"/>
        <v>732901.1</v>
      </c>
      <c r="AC273">
        <f t="shared" si="123"/>
        <v>89141.7</v>
      </c>
      <c r="AD273">
        <f t="shared" si="124"/>
        <v>0</v>
      </c>
      <c r="AE273">
        <f t="shared" si="125"/>
        <v>89141.7</v>
      </c>
      <c r="AF273">
        <f t="shared" si="126"/>
        <v>86026.17</v>
      </c>
      <c r="AG273">
        <f t="shared" si="127"/>
        <v>0</v>
      </c>
      <c r="AH273">
        <f t="shared" si="128"/>
        <v>86026.17</v>
      </c>
      <c r="AI273">
        <f>data_fy13_base!Z266</f>
        <v>1508.53</v>
      </c>
      <c r="AJ273">
        <f t="shared" si="129"/>
        <v>42540.55</v>
      </c>
      <c r="AK273">
        <f t="shared" si="130"/>
        <v>0</v>
      </c>
      <c r="AL273">
        <f t="shared" si="131"/>
        <v>42540.55</v>
      </c>
      <c r="AM273">
        <f t="shared" si="132"/>
        <v>5098.83</v>
      </c>
      <c r="AN273">
        <f t="shared" si="133"/>
        <v>0</v>
      </c>
      <c r="AO273">
        <f t="shared" si="134"/>
        <v>5098.83</v>
      </c>
      <c r="AQ273">
        <f t="shared" si="135"/>
        <v>762456.26</v>
      </c>
      <c r="AR273">
        <f t="shared" si="136"/>
        <v>0</v>
      </c>
      <c r="AS273">
        <f t="shared" si="137"/>
        <v>762456.26</v>
      </c>
      <c r="AT273">
        <f t="shared" si="149"/>
        <v>92499.59</v>
      </c>
      <c r="AU273">
        <f t="shared" si="138"/>
        <v>0</v>
      </c>
      <c r="AV273">
        <f t="shared" si="139"/>
        <v>92499.59</v>
      </c>
      <c r="AW273">
        <f t="shared" si="140"/>
        <v>89663.58</v>
      </c>
      <c r="AX273">
        <f t="shared" si="141"/>
        <v>0</v>
      </c>
      <c r="AY273">
        <f t="shared" si="142"/>
        <v>89663.58</v>
      </c>
      <c r="AZ273">
        <f>data_fy13_base!AA266</f>
        <v>1511.36</v>
      </c>
      <c r="BA273">
        <f t="shared" si="143"/>
        <v>44328.19</v>
      </c>
      <c r="BB273">
        <f t="shared" si="144"/>
        <v>0</v>
      </c>
      <c r="BC273">
        <f t="shared" si="145"/>
        <v>44328.19</v>
      </c>
      <c r="BD273">
        <f t="shared" si="146"/>
        <v>5304.87</v>
      </c>
      <c r="BE273">
        <f t="shared" si="147"/>
        <v>0</v>
      </c>
      <c r="BF273">
        <f t="shared" si="148"/>
        <v>5304.87</v>
      </c>
    </row>
    <row r="274" spans="1:58" x14ac:dyDescent="0.2">
      <c r="A274">
        <f>data_fy13_base!A267</f>
        <v>5895</v>
      </c>
      <c r="B274" t="str">
        <f>data_fy13_base!B267</f>
        <v>Seymour</v>
      </c>
      <c r="C274">
        <f>data_fy13_base!C267</f>
        <v>5895</v>
      </c>
      <c r="D274">
        <f>data_fy13_base!D267</f>
        <v>15</v>
      </c>
      <c r="E274">
        <f>data_fy13_base!F267</f>
        <v>217.95</v>
      </c>
      <c r="F274">
        <f>data_fy13_base!G267</f>
        <v>218.69</v>
      </c>
      <c r="G274">
        <f>data_fy13_base!H267</f>
        <v>218.65</v>
      </c>
      <c r="H274">
        <f>data_fy13_base!I267</f>
        <v>517.16999999999996</v>
      </c>
      <c r="I274">
        <f>data_fy13_base!J267</f>
        <v>58.57</v>
      </c>
      <c r="J274">
        <f>data_fy13_base!K267</f>
        <v>63.8</v>
      </c>
      <c r="K274">
        <f>data_fy13_base!L267</f>
        <v>27.07</v>
      </c>
      <c r="L274">
        <f>data_fy13_base!M267</f>
        <v>3.16</v>
      </c>
      <c r="M274">
        <f>data_fy13_base!N267</f>
        <v>237.9</v>
      </c>
      <c r="N274">
        <f>data_fy13_base!O267</f>
        <v>652.66999999999996</v>
      </c>
      <c r="O274">
        <f>data_fy13_base!P267</f>
        <v>71.73</v>
      </c>
      <c r="P274">
        <f>data_fy13_base!Q267</f>
        <v>72.87</v>
      </c>
      <c r="Q274">
        <f>data_fy13_base!W267</f>
        <v>26.11</v>
      </c>
      <c r="R274">
        <f>data_fy13_base!Y267</f>
        <v>2.81</v>
      </c>
      <c r="S274">
        <f>data_fy13_base!S267</f>
        <v>155270</v>
      </c>
      <c r="T274">
        <f>data_fy13_base!T267</f>
        <v>17065</v>
      </c>
      <c r="U274">
        <f>data_fy13_base!U267</f>
        <v>17336</v>
      </c>
      <c r="V274">
        <f>data_fy13_base!V267</f>
        <v>6707</v>
      </c>
      <c r="W274">
        <f>data_fy13_base!X267</f>
        <v>722</v>
      </c>
      <c r="Y274">
        <f>data_fy13_base!E267</f>
        <v>237.4</v>
      </c>
      <c r="Z274">
        <f t="shared" si="120"/>
        <v>159855.66</v>
      </c>
      <c r="AA274">
        <f t="shared" si="121"/>
        <v>0</v>
      </c>
      <c r="AB274">
        <f t="shared" si="122"/>
        <v>159855.66</v>
      </c>
      <c r="AC274">
        <f t="shared" si="123"/>
        <v>17584.22</v>
      </c>
      <c r="AD274">
        <f t="shared" si="124"/>
        <v>0</v>
      </c>
      <c r="AE274">
        <f t="shared" si="125"/>
        <v>17584.22</v>
      </c>
      <c r="AF274">
        <f t="shared" si="126"/>
        <v>17904.71</v>
      </c>
      <c r="AG274">
        <f t="shared" si="127"/>
        <v>0</v>
      </c>
      <c r="AH274">
        <f t="shared" si="128"/>
        <v>17904.71</v>
      </c>
      <c r="AI274">
        <f>data_fy13_base!Z267</f>
        <v>251.78</v>
      </c>
      <c r="AJ274">
        <f t="shared" si="129"/>
        <v>6845.9</v>
      </c>
      <c r="AK274">
        <f t="shared" si="130"/>
        <v>0</v>
      </c>
      <c r="AL274">
        <f t="shared" si="131"/>
        <v>6845.9</v>
      </c>
      <c r="AM274">
        <f t="shared" si="132"/>
        <v>740.23</v>
      </c>
      <c r="AN274">
        <f t="shared" si="133"/>
        <v>0</v>
      </c>
      <c r="AO274">
        <f t="shared" si="134"/>
        <v>740.23</v>
      </c>
      <c r="AQ274">
        <f t="shared" si="135"/>
        <v>151446.92000000001</v>
      </c>
      <c r="AR274">
        <f t="shared" si="136"/>
        <v>8408.7399999999907</v>
      </c>
      <c r="AS274">
        <f t="shared" si="137"/>
        <v>159855.66</v>
      </c>
      <c r="AT274">
        <f t="shared" si="149"/>
        <v>16675.349999999999</v>
      </c>
      <c r="AU274">
        <f t="shared" si="138"/>
        <v>908.87000000000262</v>
      </c>
      <c r="AV274">
        <f t="shared" si="139"/>
        <v>17584.22</v>
      </c>
      <c r="AW274">
        <f t="shared" si="140"/>
        <v>17015.36</v>
      </c>
      <c r="AX274">
        <f t="shared" si="141"/>
        <v>889.34999999999854</v>
      </c>
      <c r="AY274">
        <f t="shared" si="142"/>
        <v>17904.71</v>
      </c>
      <c r="AZ274">
        <f>data_fy13_base!AA267</f>
        <v>232.46</v>
      </c>
      <c r="BA274">
        <f t="shared" si="143"/>
        <v>6583.27</v>
      </c>
      <c r="BB274">
        <f t="shared" si="144"/>
        <v>262.6299999999992</v>
      </c>
      <c r="BC274">
        <f t="shared" si="145"/>
        <v>6845.9</v>
      </c>
      <c r="BD274">
        <f t="shared" si="146"/>
        <v>713.65</v>
      </c>
      <c r="BE274">
        <f t="shared" si="147"/>
        <v>26.580000000000041</v>
      </c>
      <c r="BF274">
        <f t="shared" si="148"/>
        <v>740.23</v>
      </c>
    </row>
    <row r="275" spans="1:58" x14ac:dyDescent="0.2">
      <c r="A275">
        <f>data_fy13_base!A268</f>
        <v>5949</v>
      </c>
      <c r="B275" t="str">
        <f>data_fy13_base!B268</f>
        <v>Sheldon</v>
      </c>
      <c r="C275">
        <f>data_fy13_base!C268</f>
        <v>5949</v>
      </c>
      <c r="D275">
        <f>data_fy13_base!D268</f>
        <v>12</v>
      </c>
      <c r="E275">
        <f>data_fy13_base!F268</f>
        <v>967.63</v>
      </c>
      <c r="F275">
        <f>data_fy13_base!G268</f>
        <v>962.66</v>
      </c>
      <c r="G275">
        <f>data_fy13_base!H268</f>
        <v>949.99</v>
      </c>
      <c r="H275">
        <f>data_fy13_base!I268</f>
        <v>517.16999999999996</v>
      </c>
      <c r="I275">
        <f>data_fy13_base!J268</f>
        <v>58.57</v>
      </c>
      <c r="J275">
        <f>data_fy13_base!K268</f>
        <v>63.8</v>
      </c>
      <c r="K275">
        <f>data_fy13_base!L268</f>
        <v>27.07</v>
      </c>
      <c r="L275">
        <f>data_fy13_base!M268</f>
        <v>3.16</v>
      </c>
      <c r="M275">
        <f>data_fy13_base!N268</f>
        <v>975.5</v>
      </c>
      <c r="N275">
        <f>data_fy13_base!O268</f>
        <v>496.84</v>
      </c>
      <c r="O275">
        <f>data_fy13_base!P268</f>
        <v>52.06</v>
      </c>
      <c r="P275">
        <f>data_fy13_base!Q268</f>
        <v>61.62</v>
      </c>
      <c r="Q275">
        <f>data_fy13_base!W268</f>
        <v>27.12</v>
      </c>
      <c r="R275">
        <f>data_fy13_base!Y268</f>
        <v>3.25</v>
      </c>
      <c r="S275">
        <f>data_fy13_base!S268</f>
        <v>484667</v>
      </c>
      <c r="T275">
        <f>data_fy13_base!T268</f>
        <v>50785</v>
      </c>
      <c r="U275">
        <f>data_fy13_base!U268</f>
        <v>60110</v>
      </c>
      <c r="V275">
        <f>data_fy13_base!V268</f>
        <v>29770</v>
      </c>
      <c r="W275">
        <f>data_fy13_base!X268</f>
        <v>3568</v>
      </c>
      <c r="Y275">
        <f>data_fy13_base!E268</f>
        <v>982.3</v>
      </c>
      <c r="Z275">
        <f t="shared" si="120"/>
        <v>508369.72</v>
      </c>
      <c r="AA275">
        <f t="shared" si="121"/>
        <v>0</v>
      </c>
      <c r="AB275">
        <f t="shared" si="122"/>
        <v>508369.72</v>
      </c>
      <c r="AC275">
        <f t="shared" si="123"/>
        <v>53437.120000000003</v>
      </c>
      <c r="AD275">
        <f t="shared" si="124"/>
        <v>0</v>
      </c>
      <c r="AE275">
        <f t="shared" si="125"/>
        <v>53437.120000000003</v>
      </c>
      <c r="AF275">
        <f t="shared" si="126"/>
        <v>63034.19</v>
      </c>
      <c r="AG275">
        <f t="shared" si="127"/>
        <v>0</v>
      </c>
      <c r="AH275">
        <f t="shared" si="128"/>
        <v>63034.19</v>
      </c>
      <c r="AI275">
        <f>data_fy13_base!Z268</f>
        <v>1116.72</v>
      </c>
      <c r="AJ275">
        <f t="shared" si="129"/>
        <v>31491.5</v>
      </c>
      <c r="AK275">
        <f t="shared" si="130"/>
        <v>0</v>
      </c>
      <c r="AL275">
        <f t="shared" si="131"/>
        <v>31491.5</v>
      </c>
      <c r="AM275">
        <f t="shared" si="132"/>
        <v>3774.51</v>
      </c>
      <c r="AN275">
        <f t="shared" si="133"/>
        <v>0</v>
      </c>
      <c r="AO275">
        <f t="shared" si="134"/>
        <v>3774.51</v>
      </c>
      <c r="AQ275">
        <f t="shared" si="135"/>
        <v>521591.28</v>
      </c>
      <c r="AR275">
        <f t="shared" si="136"/>
        <v>0</v>
      </c>
      <c r="AS275">
        <f t="shared" si="137"/>
        <v>521591.28</v>
      </c>
      <c r="AT275">
        <f t="shared" si="149"/>
        <v>55000.09</v>
      </c>
      <c r="AU275">
        <f t="shared" si="138"/>
        <v>0</v>
      </c>
      <c r="AV275">
        <f t="shared" si="139"/>
        <v>55000.09</v>
      </c>
      <c r="AW275">
        <f t="shared" si="140"/>
        <v>64657.04</v>
      </c>
      <c r="AX275">
        <f t="shared" si="141"/>
        <v>0</v>
      </c>
      <c r="AY275">
        <f t="shared" si="142"/>
        <v>64657.04</v>
      </c>
      <c r="AZ275">
        <f>data_fy13_base!AA268</f>
        <v>1103.3900000000001</v>
      </c>
      <c r="BA275">
        <f t="shared" si="143"/>
        <v>32362.43</v>
      </c>
      <c r="BB275">
        <f t="shared" si="144"/>
        <v>0</v>
      </c>
      <c r="BC275">
        <f t="shared" si="145"/>
        <v>32362.43</v>
      </c>
      <c r="BD275">
        <f t="shared" si="146"/>
        <v>3872.9</v>
      </c>
      <c r="BE275">
        <f t="shared" si="147"/>
        <v>0</v>
      </c>
      <c r="BF275">
        <f t="shared" si="148"/>
        <v>3872.9</v>
      </c>
    </row>
    <row r="276" spans="1:58" x14ac:dyDescent="0.2">
      <c r="A276">
        <f>data_fy13_base!A269</f>
        <v>5976</v>
      </c>
      <c r="B276" t="str">
        <f>data_fy13_base!B269</f>
        <v>Shenandoah</v>
      </c>
      <c r="C276">
        <f>data_fy13_base!C269</f>
        <v>5976</v>
      </c>
      <c r="D276">
        <f>data_fy13_base!D269</f>
        <v>13</v>
      </c>
      <c r="E276">
        <f>data_fy13_base!F269</f>
        <v>972.11</v>
      </c>
      <c r="F276">
        <f>data_fy13_base!G269</f>
        <v>972.13</v>
      </c>
      <c r="G276">
        <f>data_fy13_base!H269</f>
        <v>959.33</v>
      </c>
      <c r="H276">
        <f>data_fy13_base!I269</f>
        <v>517.16999999999996</v>
      </c>
      <c r="I276">
        <f>data_fy13_base!J269</f>
        <v>58.57</v>
      </c>
      <c r="J276">
        <f>data_fy13_base!K269</f>
        <v>63.8</v>
      </c>
      <c r="K276">
        <f>data_fy13_base!L269</f>
        <v>27.07</v>
      </c>
      <c r="L276">
        <f>data_fy13_base!M269</f>
        <v>3.16</v>
      </c>
      <c r="M276">
        <f>data_fy13_base!N269</f>
        <v>990.1</v>
      </c>
      <c r="N276">
        <f>data_fy13_base!O269</f>
        <v>548.49</v>
      </c>
      <c r="O276">
        <f>data_fy13_base!P269</f>
        <v>59.02</v>
      </c>
      <c r="P276">
        <f>data_fy13_base!Q269</f>
        <v>69.91</v>
      </c>
      <c r="Q276">
        <f>data_fy13_base!W269</f>
        <v>27.1</v>
      </c>
      <c r="R276">
        <f>data_fy13_base!Y269</f>
        <v>2.86</v>
      </c>
      <c r="S276">
        <f>data_fy13_base!S269</f>
        <v>543060</v>
      </c>
      <c r="T276">
        <f>data_fy13_base!T269</f>
        <v>58436</v>
      </c>
      <c r="U276">
        <f>data_fy13_base!U269</f>
        <v>69218</v>
      </c>
      <c r="V276">
        <f>data_fy13_base!V269</f>
        <v>30285</v>
      </c>
      <c r="W276">
        <f>data_fy13_base!X269</f>
        <v>3196</v>
      </c>
      <c r="Y276">
        <f>data_fy13_base!E269</f>
        <v>986.3</v>
      </c>
      <c r="Z276">
        <f t="shared" si="120"/>
        <v>561382.23</v>
      </c>
      <c r="AA276">
        <f t="shared" si="121"/>
        <v>0</v>
      </c>
      <c r="AB276">
        <f t="shared" si="122"/>
        <v>561382.23</v>
      </c>
      <c r="AC276">
        <f t="shared" si="123"/>
        <v>60519.37</v>
      </c>
      <c r="AD276">
        <f t="shared" si="124"/>
        <v>0</v>
      </c>
      <c r="AE276">
        <f t="shared" si="125"/>
        <v>60519.37</v>
      </c>
      <c r="AF276">
        <f t="shared" si="126"/>
        <v>71467.3</v>
      </c>
      <c r="AG276">
        <f t="shared" si="127"/>
        <v>0</v>
      </c>
      <c r="AH276">
        <f t="shared" si="128"/>
        <v>71467.3</v>
      </c>
      <c r="AI276">
        <f>data_fy13_base!Z269</f>
        <v>1106.3900000000001</v>
      </c>
      <c r="AJ276">
        <f t="shared" si="129"/>
        <v>31178.07</v>
      </c>
      <c r="AK276">
        <f t="shared" si="130"/>
        <v>0</v>
      </c>
      <c r="AL276">
        <f t="shared" si="131"/>
        <v>31178.07</v>
      </c>
      <c r="AM276">
        <f t="shared" si="132"/>
        <v>3308.11</v>
      </c>
      <c r="AN276">
        <f t="shared" si="133"/>
        <v>0</v>
      </c>
      <c r="AO276">
        <f t="shared" si="134"/>
        <v>3308.11</v>
      </c>
      <c r="AQ276">
        <f t="shared" si="135"/>
        <v>574215.66</v>
      </c>
      <c r="AR276">
        <f t="shared" si="136"/>
        <v>0</v>
      </c>
      <c r="AS276">
        <f t="shared" si="137"/>
        <v>574215.66</v>
      </c>
      <c r="AT276">
        <f t="shared" si="149"/>
        <v>62020.62</v>
      </c>
      <c r="AU276">
        <f t="shared" si="138"/>
        <v>0</v>
      </c>
      <c r="AV276">
        <f t="shared" si="139"/>
        <v>62020.62</v>
      </c>
      <c r="AW276">
        <f t="shared" si="140"/>
        <v>73015.179999999993</v>
      </c>
      <c r="AX276">
        <f t="shared" si="141"/>
        <v>0</v>
      </c>
      <c r="AY276">
        <f t="shared" si="142"/>
        <v>73015.179999999993</v>
      </c>
      <c r="AZ276">
        <f>data_fy13_base!AA269</f>
        <v>1093.4000000000001</v>
      </c>
      <c r="BA276">
        <f t="shared" si="143"/>
        <v>32047.55</v>
      </c>
      <c r="BB276">
        <f t="shared" si="144"/>
        <v>0</v>
      </c>
      <c r="BC276">
        <f t="shared" si="145"/>
        <v>32047.55</v>
      </c>
      <c r="BD276">
        <f t="shared" si="146"/>
        <v>3411.41</v>
      </c>
      <c r="BE276">
        <f t="shared" si="147"/>
        <v>0</v>
      </c>
      <c r="BF276">
        <f t="shared" si="148"/>
        <v>3411.41</v>
      </c>
    </row>
    <row r="277" spans="1:58" x14ac:dyDescent="0.2">
      <c r="A277">
        <f>data_fy13_base!A270</f>
        <v>5994</v>
      </c>
      <c r="B277" t="str">
        <f>data_fy13_base!B270</f>
        <v>Sibley-Ocheyedan</v>
      </c>
      <c r="C277">
        <f>data_fy13_base!C270</f>
        <v>5994</v>
      </c>
      <c r="D277">
        <f>data_fy13_base!D270</f>
        <v>12</v>
      </c>
      <c r="E277">
        <f>data_fy13_base!F270</f>
        <v>706.36</v>
      </c>
      <c r="F277">
        <f>data_fy13_base!G270</f>
        <v>689.13</v>
      </c>
      <c r="G277">
        <f>data_fy13_base!H270</f>
        <v>669.69</v>
      </c>
      <c r="H277">
        <f>data_fy13_base!I270</f>
        <v>517.16999999999996</v>
      </c>
      <c r="I277">
        <f>data_fy13_base!J270</f>
        <v>58.57</v>
      </c>
      <c r="J277">
        <f>data_fy13_base!K270</f>
        <v>63.8</v>
      </c>
      <c r="K277">
        <f>data_fy13_base!L270</f>
        <v>27.07</v>
      </c>
      <c r="L277">
        <f>data_fy13_base!M270</f>
        <v>3.16</v>
      </c>
      <c r="M277">
        <f>data_fy13_base!N270</f>
        <v>731.1</v>
      </c>
      <c r="N277">
        <f>data_fy13_base!O270</f>
        <v>544.85</v>
      </c>
      <c r="O277">
        <f>data_fy13_base!P270</f>
        <v>54.78</v>
      </c>
      <c r="P277">
        <f>data_fy13_base!Q270</f>
        <v>63.22</v>
      </c>
      <c r="Q277">
        <f>data_fy13_base!W270</f>
        <v>27.12</v>
      </c>
      <c r="R277">
        <f>data_fy13_base!Y270</f>
        <v>3.25</v>
      </c>
      <c r="S277">
        <f>data_fy13_base!S270</f>
        <v>398340</v>
      </c>
      <c r="T277">
        <f>data_fy13_base!T270</f>
        <v>40050</v>
      </c>
      <c r="U277">
        <f>data_fy13_base!U270</f>
        <v>46220</v>
      </c>
      <c r="V277">
        <f>data_fy13_base!V270</f>
        <v>21676</v>
      </c>
      <c r="W277">
        <f>data_fy13_base!X270</f>
        <v>2598</v>
      </c>
      <c r="Y277">
        <f>data_fy13_base!E270</f>
        <v>755.1</v>
      </c>
      <c r="Z277">
        <f t="shared" si="120"/>
        <v>427039.25</v>
      </c>
      <c r="AA277">
        <f t="shared" si="121"/>
        <v>0</v>
      </c>
      <c r="AB277">
        <f t="shared" si="122"/>
        <v>427039.25</v>
      </c>
      <c r="AC277">
        <f t="shared" si="123"/>
        <v>43131.31</v>
      </c>
      <c r="AD277">
        <f t="shared" si="124"/>
        <v>0</v>
      </c>
      <c r="AE277">
        <f t="shared" si="125"/>
        <v>43131.31</v>
      </c>
      <c r="AF277">
        <f t="shared" si="126"/>
        <v>49662.93</v>
      </c>
      <c r="AG277">
        <f t="shared" si="127"/>
        <v>0</v>
      </c>
      <c r="AH277">
        <f t="shared" si="128"/>
        <v>49662.93</v>
      </c>
      <c r="AI277">
        <f>data_fy13_base!Z270</f>
        <v>812.37</v>
      </c>
      <c r="AJ277">
        <f t="shared" si="129"/>
        <v>22908.83</v>
      </c>
      <c r="AK277">
        <f t="shared" si="130"/>
        <v>0</v>
      </c>
      <c r="AL277">
        <f t="shared" si="131"/>
        <v>22908.83</v>
      </c>
      <c r="AM277">
        <f t="shared" si="132"/>
        <v>2745.81</v>
      </c>
      <c r="AN277">
        <f t="shared" si="133"/>
        <v>0</v>
      </c>
      <c r="AO277">
        <f t="shared" si="134"/>
        <v>2745.81</v>
      </c>
      <c r="AQ277">
        <f t="shared" si="135"/>
        <v>414668.64</v>
      </c>
      <c r="AR277">
        <f t="shared" si="136"/>
        <v>12370.609999999986</v>
      </c>
      <c r="AS277">
        <f t="shared" si="137"/>
        <v>427039.25</v>
      </c>
      <c r="AT277">
        <f t="shared" si="149"/>
        <v>42070.8</v>
      </c>
      <c r="AU277">
        <f t="shared" si="138"/>
        <v>1060.5099999999948</v>
      </c>
      <c r="AV277">
        <f t="shared" si="139"/>
        <v>43131.31</v>
      </c>
      <c r="AW277">
        <f t="shared" si="140"/>
        <v>48329.15</v>
      </c>
      <c r="AX277">
        <f t="shared" si="141"/>
        <v>1333.7799999999988</v>
      </c>
      <c r="AY277">
        <f t="shared" si="142"/>
        <v>49662.93</v>
      </c>
      <c r="AZ277">
        <f>data_fy13_base!AA270</f>
        <v>764.2</v>
      </c>
      <c r="BA277">
        <f t="shared" si="143"/>
        <v>22413.99</v>
      </c>
      <c r="BB277">
        <f t="shared" si="144"/>
        <v>494.84000000000015</v>
      </c>
      <c r="BC277">
        <f t="shared" si="145"/>
        <v>22908.83</v>
      </c>
      <c r="BD277">
        <f t="shared" si="146"/>
        <v>2682.34</v>
      </c>
      <c r="BE277">
        <f t="shared" si="147"/>
        <v>63.4699999999998</v>
      </c>
      <c r="BF277">
        <f t="shared" si="148"/>
        <v>2745.81</v>
      </c>
    </row>
    <row r="278" spans="1:58" x14ac:dyDescent="0.2">
      <c r="A278">
        <f>data_fy13_base!A271</f>
        <v>6003</v>
      </c>
      <c r="B278" t="str">
        <f>data_fy13_base!B271</f>
        <v>Sidney</v>
      </c>
      <c r="C278">
        <f>data_fy13_base!C271</f>
        <v>6003</v>
      </c>
      <c r="D278">
        <f>data_fy13_base!D271</f>
        <v>13</v>
      </c>
      <c r="E278">
        <f>data_fy13_base!F271</f>
        <v>312.86</v>
      </c>
      <c r="F278">
        <f>data_fy13_base!G271</f>
        <v>305.60000000000002</v>
      </c>
      <c r="G278">
        <f>data_fy13_base!H271</f>
        <v>304.39999999999998</v>
      </c>
      <c r="H278">
        <f>data_fy13_base!I271</f>
        <v>517.16999999999996</v>
      </c>
      <c r="I278">
        <f>data_fy13_base!J271</f>
        <v>58.57</v>
      </c>
      <c r="J278">
        <f>data_fy13_base!K271</f>
        <v>63.8</v>
      </c>
      <c r="K278">
        <f>data_fy13_base!L271</f>
        <v>27.07</v>
      </c>
      <c r="L278">
        <f>data_fy13_base!M271</f>
        <v>3.16</v>
      </c>
      <c r="M278">
        <f>data_fy13_base!N271</f>
        <v>344.3</v>
      </c>
      <c r="N278">
        <f>data_fy13_base!O271</f>
        <v>588.34</v>
      </c>
      <c r="O278">
        <f>data_fy13_base!P271</f>
        <v>61.57</v>
      </c>
      <c r="P278">
        <f>data_fy13_base!Q271</f>
        <v>65.319999999999993</v>
      </c>
      <c r="Q278">
        <f>data_fy13_base!W271</f>
        <v>27.1</v>
      </c>
      <c r="R278">
        <f>data_fy13_base!Y271</f>
        <v>2.86</v>
      </c>
      <c r="S278">
        <f>data_fy13_base!S271</f>
        <v>202565</v>
      </c>
      <c r="T278">
        <f>data_fy13_base!T271</f>
        <v>21199</v>
      </c>
      <c r="U278">
        <f>data_fy13_base!U271</f>
        <v>22490</v>
      </c>
      <c r="V278">
        <f>data_fy13_base!V271</f>
        <v>11120</v>
      </c>
      <c r="W278">
        <f>data_fy13_base!X271</f>
        <v>1174</v>
      </c>
      <c r="Y278">
        <f>data_fy13_base!E271</f>
        <v>327.2</v>
      </c>
      <c r="Z278">
        <f t="shared" si="120"/>
        <v>199274.62</v>
      </c>
      <c r="AA278">
        <f t="shared" si="121"/>
        <v>3290.3800000000047</v>
      </c>
      <c r="AB278">
        <f t="shared" si="122"/>
        <v>202565</v>
      </c>
      <c r="AC278">
        <f t="shared" si="123"/>
        <v>20911.349999999999</v>
      </c>
      <c r="AD278">
        <f t="shared" si="124"/>
        <v>287.65000000000146</v>
      </c>
      <c r="AE278">
        <f t="shared" si="125"/>
        <v>21199</v>
      </c>
      <c r="AF278">
        <f t="shared" si="126"/>
        <v>22207.06</v>
      </c>
      <c r="AG278">
        <f t="shared" si="127"/>
        <v>282.93999999999869</v>
      </c>
      <c r="AH278">
        <f t="shared" si="128"/>
        <v>22490</v>
      </c>
      <c r="AI278">
        <f>data_fy13_base!Z271</f>
        <v>387.3</v>
      </c>
      <c r="AJ278">
        <f t="shared" si="129"/>
        <v>10914.11</v>
      </c>
      <c r="AK278">
        <f t="shared" si="130"/>
        <v>205.88999999999942</v>
      </c>
      <c r="AL278">
        <f t="shared" si="131"/>
        <v>11120</v>
      </c>
      <c r="AM278">
        <f t="shared" si="132"/>
        <v>1158.03</v>
      </c>
      <c r="AN278">
        <f t="shared" si="133"/>
        <v>15.970000000000027</v>
      </c>
      <c r="AO278">
        <f t="shared" si="134"/>
        <v>1174</v>
      </c>
      <c r="AQ278">
        <f t="shared" si="135"/>
        <v>197270.74</v>
      </c>
      <c r="AR278">
        <f t="shared" si="136"/>
        <v>2003.8800000000047</v>
      </c>
      <c r="AS278">
        <f t="shared" si="137"/>
        <v>199274.62</v>
      </c>
      <c r="AT278">
        <f t="shared" si="149"/>
        <v>20758.259999999998</v>
      </c>
      <c r="AU278">
        <f t="shared" si="138"/>
        <v>153.09000000000015</v>
      </c>
      <c r="AV278">
        <f t="shared" si="139"/>
        <v>20911.349999999999</v>
      </c>
      <c r="AW278">
        <f t="shared" si="140"/>
        <v>22062.89</v>
      </c>
      <c r="AX278">
        <f t="shared" si="141"/>
        <v>144.17000000000189</v>
      </c>
      <c r="AY278">
        <f t="shared" si="142"/>
        <v>22207.06</v>
      </c>
      <c r="AZ278">
        <f>data_fy13_base!AA271</f>
        <v>373.56</v>
      </c>
      <c r="BA278">
        <f t="shared" si="143"/>
        <v>10949.04</v>
      </c>
      <c r="BB278">
        <f t="shared" si="144"/>
        <v>0</v>
      </c>
      <c r="BC278">
        <f t="shared" si="145"/>
        <v>10949.04</v>
      </c>
      <c r="BD278">
        <f t="shared" si="146"/>
        <v>1165.51</v>
      </c>
      <c r="BE278">
        <f t="shared" si="147"/>
        <v>0</v>
      </c>
      <c r="BF278">
        <f t="shared" si="148"/>
        <v>1165.51</v>
      </c>
    </row>
    <row r="279" spans="1:58" x14ac:dyDescent="0.2">
      <c r="A279">
        <f>data_fy13_base!A272</f>
        <v>6012</v>
      </c>
      <c r="B279" t="str">
        <f>data_fy13_base!B272</f>
        <v>Sigourney</v>
      </c>
      <c r="C279">
        <f>data_fy13_base!C272</f>
        <v>6012</v>
      </c>
      <c r="D279">
        <f>data_fy13_base!D272</f>
        <v>15</v>
      </c>
      <c r="E279">
        <f>data_fy13_base!F272</f>
        <v>520.94000000000005</v>
      </c>
      <c r="F279">
        <f>data_fy13_base!G272</f>
        <v>519.89</v>
      </c>
      <c r="G279">
        <f>data_fy13_base!H272</f>
        <v>521.88</v>
      </c>
      <c r="H279">
        <f>data_fy13_base!I272</f>
        <v>517.16999999999996</v>
      </c>
      <c r="I279">
        <f>data_fy13_base!J272</f>
        <v>58.57</v>
      </c>
      <c r="J279">
        <f>data_fy13_base!K272</f>
        <v>63.8</v>
      </c>
      <c r="K279">
        <f>data_fy13_base!L272</f>
        <v>27.07</v>
      </c>
      <c r="L279">
        <f>data_fy13_base!M272</f>
        <v>3.16</v>
      </c>
      <c r="M279">
        <f>data_fy13_base!N272</f>
        <v>556.1</v>
      </c>
      <c r="N279">
        <f>data_fy13_base!O272</f>
        <v>560.04</v>
      </c>
      <c r="O279">
        <f>data_fy13_base!P272</f>
        <v>58.02</v>
      </c>
      <c r="P279">
        <f>data_fy13_base!Q272</f>
        <v>59.95</v>
      </c>
      <c r="Q279">
        <f>data_fy13_base!W272</f>
        <v>26.11</v>
      </c>
      <c r="R279">
        <f>data_fy13_base!Y272</f>
        <v>2.81</v>
      </c>
      <c r="S279">
        <f>data_fy13_base!S272</f>
        <v>311438</v>
      </c>
      <c r="T279">
        <f>data_fy13_base!T272</f>
        <v>32265</v>
      </c>
      <c r="U279">
        <f>data_fy13_base!U272</f>
        <v>33338</v>
      </c>
      <c r="V279">
        <f>data_fy13_base!V272</f>
        <v>16105</v>
      </c>
      <c r="W279">
        <f>data_fy13_base!X272</f>
        <v>1733</v>
      </c>
      <c r="Y279">
        <f>data_fy13_base!E272</f>
        <v>530</v>
      </c>
      <c r="Z279">
        <f t="shared" si="120"/>
        <v>307786.90000000002</v>
      </c>
      <c r="AA279">
        <f t="shared" si="121"/>
        <v>3651.0999999999767</v>
      </c>
      <c r="AB279">
        <f t="shared" si="122"/>
        <v>311438</v>
      </c>
      <c r="AC279">
        <f t="shared" si="123"/>
        <v>31990.799999999999</v>
      </c>
      <c r="AD279">
        <f t="shared" si="124"/>
        <v>274.20000000000073</v>
      </c>
      <c r="AE279">
        <f t="shared" si="125"/>
        <v>32265</v>
      </c>
      <c r="AF279">
        <f t="shared" si="126"/>
        <v>33125</v>
      </c>
      <c r="AG279">
        <f t="shared" si="127"/>
        <v>213</v>
      </c>
      <c r="AH279">
        <f t="shared" si="128"/>
        <v>33338</v>
      </c>
      <c r="AI279">
        <f>data_fy13_base!Z272</f>
        <v>583.29</v>
      </c>
      <c r="AJ279">
        <f t="shared" si="129"/>
        <v>15859.66</v>
      </c>
      <c r="AK279">
        <f t="shared" si="130"/>
        <v>245.34000000000015</v>
      </c>
      <c r="AL279">
        <f t="shared" si="131"/>
        <v>16105</v>
      </c>
      <c r="AM279">
        <f t="shared" si="132"/>
        <v>1714.87</v>
      </c>
      <c r="AN279">
        <f t="shared" si="133"/>
        <v>18.130000000000109</v>
      </c>
      <c r="AO279">
        <f t="shared" si="134"/>
        <v>1733</v>
      </c>
      <c r="AQ279">
        <f t="shared" si="135"/>
        <v>313730.90999999997</v>
      </c>
      <c r="AR279">
        <f t="shared" si="136"/>
        <v>0</v>
      </c>
      <c r="AS279">
        <f t="shared" si="137"/>
        <v>313730.90999999997</v>
      </c>
      <c r="AT279">
        <f t="shared" si="149"/>
        <v>32715.03</v>
      </c>
      <c r="AU279">
        <f t="shared" si="138"/>
        <v>0</v>
      </c>
      <c r="AV279">
        <f t="shared" si="139"/>
        <v>32715.03</v>
      </c>
      <c r="AW279">
        <f t="shared" si="140"/>
        <v>33939.24</v>
      </c>
      <c r="AX279">
        <f t="shared" si="141"/>
        <v>0</v>
      </c>
      <c r="AY279">
        <f t="shared" si="142"/>
        <v>33939.24</v>
      </c>
      <c r="AZ279">
        <f>data_fy13_base!AA272</f>
        <v>574.76</v>
      </c>
      <c r="BA279">
        <f t="shared" si="143"/>
        <v>16277.2</v>
      </c>
      <c r="BB279">
        <f t="shared" si="144"/>
        <v>0</v>
      </c>
      <c r="BC279">
        <f t="shared" si="145"/>
        <v>16277.2</v>
      </c>
      <c r="BD279">
        <f t="shared" si="146"/>
        <v>1764.51</v>
      </c>
      <c r="BE279">
        <f t="shared" si="147"/>
        <v>0</v>
      </c>
      <c r="BF279">
        <f t="shared" si="148"/>
        <v>1764.51</v>
      </c>
    </row>
    <row r="280" spans="1:58" x14ac:dyDescent="0.2">
      <c r="A280">
        <f>data_fy13_base!A273</f>
        <v>6030</v>
      </c>
      <c r="B280" t="str">
        <f>data_fy13_base!B273</f>
        <v>Sioux Center</v>
      </c>
      <c r="C280">
        <f>data_fy13_base!C273</f>
        <v>6030</v>
      </c>
      <c r="D280">
        <f>data_fy13_base!D273</f>
        <v>12</v>
      </c>
      <c r="E280">
        <f>data_fy13_base!F273</f>
        <v>1061.92</v>
      </c>
      <c r="F280">
        <f>data_fy13_base!G273</f>
        <v>1081.6400000000001</v>
      </c>
      <c r="G280">
        <f>data_fy13_base!H273</f>
        <v>1085.5</v>
      </c>
      <c r="H280">
        <f>data_fy13_base!I273</f>
        <v>517.16999999999996</v>
      </c>
      <c r="I280">
        <f>data_fy13_base!J273</f>
        <v>58.57</v>
      </c>
      <c r="J280">
        <f>data_fy13_base!K273</f>
        <v>63.8</v>
      </c>
      <c r="K280">
        <f>data_fy13_base!L273</f>
        <v>27.07</v>
      </c>
      <c r="L280">
        <f>data_fy13_base!M273</f>
        <v>3.16</v>
      </c>
      <c r="M280">
        <f>data_fy13_base!N273</f>
        <v>1028.0999999999999</v>
      </c>
      <c r="N280">
        <f>data_fy13_base!O273</f>
        <v>522.66999999999996</v>
      </c>
      <c r="O280">
        <f>data_fy13_base!P273</f>
        <v>68.19</v>
      </c>
      <c r="P280">
        <f>data_fy13_base!Q273</f>
        <v>71.430000000000007</v>
      </c>
      <c r="Q280">
        <f>data_fy13_base!W273</f>
        <v>27.12</v>
      </c>
      <c r="R280">
        <f>data_fy13_base!Y273</f>
        <v>3.25</v>
      </c>
      <c r="S280">
        <f>data_fy13_base!S273</f>
        <v>537357</v>
      </c>
      <c r="T280">
        <f>data_fy13_base!T273</f>
        <v>70106</v>
      </c>
      <c r="U280">
        <f>data_fy13_base!U273</f>
        <v>73437</v>
      </c>
      <c r="V280">
        <f>data_fy13_base!V273</f>
        <v>31321</v>
      </c>
      <c r="W280">
        <f>data_fy13_base!X273</f>
        <v>3753</v>
      </c>
      <c r="Y280">
        <f>data_fy13_base!E273</f>
        <v>1061.5999999999999</v>
      </c>
      <c r="Z280">
        <f t="shared" si="120"/>
        <v>576830.98</v>
      </c>
      <c r="AA280">
        <f t="shared" si="121"/>
        <v>0</v>
      </c>
      <c r="AB280">
        <f t="shared" si="122"/>
        <v>576830.98</v>
      </c>
      <c r="AC280">
        <f t="shared" si="123"/>
        <v>74874.649999999994</v>
      </c>
      <c r="AD280">
        <f t="shared" si="124"/>
        <v>0</v>
      </c>
      <c r="AE280">
        <f t="shared" si="125"/>
        <v>74874.649999999994</v>
      </c>
      <c r="AF280">
        <f t="shared" si="126"/>
        <v>78537.17</v>
      </c>
      <c r="AG280">
        <f t="shared" si="127"/>
        <v>0</v>
      </c>
      <c r="AH280">
        <f t="shared" si="128"/>
        <v>78537.17</v>
      </c>
      <c r="AI280">
        <f>data_fy13_base!Z273</f>
        <v>1186.96</v>
      </c>
      <c r="AJ280">
        <f t="shared" si="129"/>
        <v>33472.269999999997</v>
      </c>
      <c r="AK280">
        <f t="shared" si="130"/>
        <v>0</v>
      </c>
      <c r="AL280">
        <f t="shared" si="131"/>
        <v>33472.269999999997</v>
      </c>
      <c r="AM280">
        <f t="shared" si="132"/>
        <v>4011.92</v>
      </c>
      <c r="AN280">
        <f t="shared" si="133"/>
        <v>0</v>
      </c>
      <c r="AO280">
        <f t="shared" si="134"/>
        <v>4011.92</v>
      </c>
      <c r="AQ280">
        <f t="shared" si="135"/>
        <v>599846.75</v>
      </c>
      <c r="AR280">
        <f t="shared" si="136"/>
        <v>0</v>
      </c>
      <c r="AS280">
        <f t="shared" si="137"/>
        <v>599846.75</v>
      </c>
      <c r="AT280">
        <f t="shared" si="149"/>
        <v>77488.3</v>
      </c>
      <c r="AU280">
        <f t="shared" si="138"/>
        <v>0</v>
      </c>
      <c r="AV280">
        <f t="shared" si="139"/>
        <v>77488.3</v>
      </c>
      <c r="AW280">
        <f t="shared" si="140"/>
        <v>81374.929999999993</v>
      </c>
      <c r="AX280">
        <f t="shared" si="141"/>
        <v>0</v>
      </c>
      <c r="AY280">
        <f t="shared" si="142"/>
        <v>81374.929999999993</v>
      </c>
      <c r="AZ280">
        <f>data_fy13_base!AA273</f>
        <v>1188.54</v>
      </c>
      <c r="BA280">
        <f t="shared" si="143"/>
        <v>34859.879999999997</v>
      </c>
      <c r="BB280">
        <f t="shared" si="144"/>
        <v>0</v>
      </c>
      <c r="BC280">
        <f t="shared" si="145"/>
        <v>34859.879999999997</v>
      </c>
      <c r="BD280">
        <f t="shared" si="146"/>
        <v>4171.78</v>
      </c>
      <c r="BE280">
        <f t="shared" si="147"/>
        <v>0</v>
      </c>
      <c r="BF280">
        <f t="shared" si="148"/>
        <v>4171.78</v>
      </c>
    </row>
    <row r="281" spans="1:58" x14ac:dyDescent="0.2">
      <c r="A281">
        <f>data_fy13_base!A274</f>
        <v>6048</v>
      </c>
      <c r="B281" t="str">
        <f>data_fy13_base!B274</f>
        <v>Sioux Central</v>
      </c>
      <c r="C281">
        <f>data_fy13_base!C274</f>
        <v>6035</v>
      </c>
      <c r="D281">
        <f>data_fy13_base!D274</f>
        <v>5</v>
      </c>
      <c r="E281">
        <f>data_fy13_base!F274</f>
        <v>518.85</v>
      </c>
      <c r="F281">
        <f>data_fy13_base!G274</f>
        <v>521.59</v>
      </c>
      <c r="G281">
        <f>data_fy13_base!H274</f>
        <v>529.08000000000004</v>
      </c>
      <c r="H281">
        <f>data_fy13_base!I274</f>
        <v>517.16999999999996</v>
      </c>
      <c r="I281">
        <f>data_fy13_base!J274</f>
        <v>58.57</v>
      </c>
      <c r="J281">
        <f>data_fy13_base!K274</f>
        <v>63.8</v>
      </c>
      <c r="K281">
        <f>data_fy13_base!L274</f>
        <v>27.07</v>
      </c>
      <c r="L281">
        <f>data_fy13_base!M274</f>
        <v>3.16</v>
      </c>
      <c r="M281">
        <f>data_fy13_base!N274</f>
        <v>498.1</v>
      </c>
      <c r="N281">
        <f>data_fy13_base!O274</f>
        <v>637.57000000000005</v>
      </c>
      <c r="O281">
        <f>data_fy13_base!P274</f>
        <v>73.11</v>
      </c>
      <c r="P281">
        <f>data_fy13_base!Q274</f>
        <v>65.180000000000007</v>
      </c>
      <c r="Q281">
        <f>data_fy13_base!W274</f>
        <v>29.24</v>
      </c>
      <c r="R281">
        <f>data_fy13_base!Y274</f>
        <v>3.49</v>
      </c>
      <c r="S281">
        <f>data_fy13_base!S274</f>
        <v>317574</v>
      </c>
      <c r="T281">
        <f>data_fy13_base!T274</f>
        <v>36416</v>
      </c>
      <c r="U281">
        <f>data_fy13_base!U274</f>
        <v>32466</v>
      </c>
      <c r="V281">
        <f>data_fy13_base!V274</f>
        <v>16164</v>
      </c>
      <c r="W281">
        <f>data_fy13_base!X274</f>
        <v>1929</v>
      </c>
      <c r="Y281">
        <f>data_fy13_base!E274</f>
        <v>483.1</v>
      </c>
      <c r="Z281">
        <f t="shared" si="120"/>
        <v>318005.40999999997</v>
      </c>
      <c r="AA281">
        <f t="shared" si="121"/>
        <v>0</v>
      </c>
      <c r="AB281">
        <f t="shared" si="122"/>
        <v>318005.40999999997</v>
      </c>
      <c r="AC281">
        <f t="shared" si="123"/>
        <v>36449.9</v>
      </c>
      <c r="AD281">
        <f t="shared" si="124"/>
        <v>0</v>
      </c>
      <c r="AE281">
        <f t="shared" si="125"/>
        <v>36449.9</v>
      </c>
      <c r="AF281">
        <f t="shared" si="126"/>
        <v>32720.36</v>
      </c>
      <c r="AG281">
        <f t="shared" si="127"/>
        <v>0</v>
      </c>
      <c r="AH281">
        <f t="shared" si="128"/>
        <v>32720.36</v>
      </c>
      <c r="AI281">
        <f>data_fy13_base!Z274</f>
        <v>560.12</v>
      </c>
      <c r="AJ281">
        <f t="shared" si="129"/>
        <v>16982.84</v>
      </c>
      <c r="AK281">
        <f t="shared" si="130"/>
        <v>0</v>
      </c>
      <c r="AL281">
        <f t="shared" si="131"/>
        <v>16982.84</v>
      </c>
      <c r="AM281">
        <f t="shared" si="132"/>
        <v>2027.63</v>
      </c>
      <c r="AN281">
        <f t="shared" si="133"/>
        <v>0</v>
      </c>
      <c r="AO281">
        <f t="shared" si="134"/>
        <v>2027.63</v>
      </c>
      <c r="AQ281">
        <f t="shared" si="135"/>
        <v>352698.66</v>
      </c>
      <c r="AR281">
        <f t="shared" si="136"/>
        <v>0</v>
      </c>
      <c r="AS281">
        <f t="shared" si="137"/>
        <v>352698.66</v>
      </c>
      <c r="AT281">
        <f t="shared" si="149"/>
        <v>40413.230000000003</v>
      </c>
      <c r="AU281">
        <f t="shared" si="138"/>
        <v>0</v>
      </c>
      <c r="AV281">
        <f t="shared" si="139"/>
        <v>40413.230000000003</v>
      </c>
      <c r="AW281">
        <f t="shared" si="140"/>
        <v>36516.660000000003</v>
      </c>
      <c r="AX281">
        <f t="shared" si="141"/>
        <v>0</v>
      </c>
      <c r="AY281">
        <f t="shared" si="142"/>
        <v>36516.660000000003</v>
      </c>
      <c r="AZ281">
        <f>data_fy13_base!AA274</f>
        <v>596.64</v>
      </c>
      <c r="BA281">
        <f t="shared" si="143"/>
        <v>18764.330000000002</v>
      </c>
      <c r="BB281">
        <f t="shared" si="144"/>
        <v>0</v>
      </c>
      <c r="BC281">
        <f t="shared" si="145"/>
        <v>18764.330000000002</v>
      </c>
      <c r="BD281">
        <f t="shared" si="146"/>
        <v>2237.4</v>
      </c>
      <c r="BE281">
        <f t="shared" si="147"/>
        <v>0</v>
      </c>
      <c r="BF281">
        <f t="shared" si="148"/>
        <v>2237.4</v>
      </c>
    </row>
    <row r="282" spans="1:58" x14ac:dyDescent="0.2">
      <c r="A282">
        <f>data_fy13_base!A275</f>
        <v>6039</v>
      </c>
      <c r="B282" t="str">
        <f>data_fy13_base!B275</f>
        <v>Sioux City</v>
      </c>
      <c r="C282">
        <f>data_fy13_base!C275</f>
        <v>6039</v>
      </c>
      <c r="D282">
        <f>data_fy13_base!D275</f>
        <v>12</v>
      </c>
      <c r="E282">
        <f>data_fy13_base!F275</f>
        <v>13877.9</v>
      </c>
      <c r="F282">
        <f>data_fy13_base!G275</f>
        <v>13949.78</v>
      </c>
      <c r="G282">
        <f>data_fy13_base!H275</f>
        <v>13951.31</v>
      </c>
      <c r="H282">
        <f>data_fy13_base!I275</f>
        <v>517.16999999999996</v>
      </c>
      <c r="I282">
        <f>data_fy13_base!J275</f>
        <v>58.57</v>
      </c>
      <c r="J282">
        <f>data_fy13_base!K275</f>
        <v>63.8</v>
      </c>
      <c r="K282">
        <f>data_fy13_base!L275</f>
        <v>27.07</v>
      </c>
      <c r="L282">
        <f>data_fy13_base!M275</f>
        <v>3.16</v>
      </c>
      <c r="M282">
        <f>data_fy13_base!N275</f>
        <v>13766</v>
      </c>
      <c r="N282">
        <f>data_fy13_base!O275</f>
        <v>500.54</v>
      </c>
      <c r="O282">
        <f>data_fy13_base!P275</f>
        <v>60.06</v>
      </c>
      <c r="P282">
        <f>data_fy13_base!Q275</f>
        <v>76.38</v>
      </c>
      <c r="Q282">
        <f>data_fy13_base!W275</f>
        <v>27.12</v>
      </c>
      <c r="R282">
        <f>data_fy13_base!Y275</f>
        <v>3.25</v>
      </c>
      <c r="S282">
        <f>data_fy13_base!S275</f>
        <v>6890434</v>
      </c>
      <c r="T282">
        <f>data_fy13_base!T275</f>
        <v>826786</v>
      </c>
      <c r="U282">
        <f>data_fy13_base!U275</f>
        <v>1051447</v>
      </c>
      <c r="V282">
        <f>data_fy13_base!V275</f>
        <v>431031</v>
      </c>
      <c r="W282">
        <f>data_fy13_base!X275</f>
        <v>51654</v>
      </c>
      <c r="Y282">
        <f>data_fy13_base!E275</f>
        <v>13929.9</v>
      </c>
      <c r="Z282">
        <f t="shared" si="120"/>
        <v>7260681.7800000003</v>
      </c>
      <c r="AA282">
        <f t="shared" si="121"/>
        <v>0</v>
      </c>
      <c r="AB282">
        <f t="shared" si="122"/>
        <v>7260681.7800000003</v>
      </c>
      <c r="AC282">
        <f t="shared" si="123"/>
        <v>869225.76</v>
      </c>
      <c r="AD282">
        <f t="shared" si="124"/>
        <v>0</v>
      </c>
      <c r="AE282">
        <f t="shared" si="125"/>
        <v>869225.76</v>
      </c>
      <c r="AF282">
        <f t="shared" si="126"/>
        <v>1099487.01</v>
      </c>
      <c r="AG282">
        <f t="shared" si="127"/>
        <v>0</v>
      </c>
      <c r="AH282">
        <f t="shared" si="128"/>
        <v>1099487.01</v>
      </c>
      <c r="AI282">
        <f>data_fy13_base!Z275</f>
        <v>16075.77</v>
      </c>
      <c r="AJ282">
        <f t="shared" si="129"/>
        <v>453336.71</v>
      </c>
      <c r="AK282">
        <f t="shared" si="130"/>
        <v>0</v>
      </c>
      <c r="AL282">
        <f t="shared" si="131"/>
        <v>453336.71</v>
      </c>
      <c r="AM282">
        <f t="shared" si="132"/>
        <v>54336.1</v>
      </c>
      <c r="AN282">
        <f t="shared" si="133"/>
        <v>0</v>
      </c>
      <c r="AO282">
        <f t="shared" si="134"/>
        <v>54336.1</v>
      </c>
      <c r="AQ282">
        <f t="shared" si="135"/>
        <v>7532091.4500000002</v>
      </c>
      <c r="AR282">
        <f t="shared" si="136"/>
        <v>0</v>
      </c>
      <c r="AS282">
        <f t="shared" si="137"/>
        <v>7532091.4500000002</v>
      </c>
      <c r="AT282">
        <f t="shared" si="149"/>
        <v>899843.04</v>
      </c>
      <c r="AU282">
        <f t="shared" si="138"/>
        <v>0</v>
      </c>
      <c r="AV282">
        <f t="shared" si="139"/>
        <v>899843.04</v>
      </c>
      <c r="AW282">
        <f t="shared" si="140"/>
        <v>1132159.08</v>
      </c>
      <c r="AX282">
        <f t="shared" si="141"/>
        <v>0</v>
      </c>
      <c r="AY282">
        <f t="shared" si="142"/>
        <v>1132159.08</v>
      </c>
      <c r="AZ282">
        <f>data_fy13_base!AA275</f>
        <v>16045.23</v>
      </c>
      <c r="BA282">
        <f t="shared" si="143"/>
        <v>470606.6</v>
      </c>
      <c r="BB282">
        <f t="shared" si="144"/>
        <v>0</v>
      </c>
      <c r="BC282">
        <f t="shared" si="145"/>
        <v>470606.6</v>
      </c>
      <c r="BD282">
        <f t="shared" si="146"/>
        <v>56318.76</v>
      </c>
      <c r="BE282">
        <f t="shared" si="147"/>
        <v>0</v>
      </c>
      <c r="BF282">
        <f t="shared" si="148"/>
        <v>56318.76</v>
      </c>
    </row>
    <row r="283" spans="1:58" x14ac:dyDescent="0.2">
      <c r="A283">
        <f>data_fy13_base!A276</f>
        <v>6093</v>
      </c>
      <c r="B283" t="str">
        <f>data_fy13_base!B276</f>
        <v>Solon</v>
      </c>
      <c r="C283">
        <f>data_fy13_base!C276</f>
        <v>6093</v>
      </c>
      <c r="D283">
        <f>data_fy13_base!D276</f>
        <v>10</v>
      </c>
      <c r="E283">
        <f>data_fy13_base!F276</f>
        <v>1273.54</v>
      </c>
      <c r="F283">
        <f>data_fy13_base!G276</f>
        <v>1258.8499999999999</v>
      </c>
      <c r="G283">
        <f>data_fy13_base!H276</f>
        <v>1259.5999999999999</v>
      </c>
      <c r="H283">
        <f>data_fy13_base!I276</f>
        <v>517.16999999999996</v>
      </c>
      <c r="I283">
        <f>data_fy13_base!J276</f>
        <v>58.57</v>
      </c>
      <c r="J283">
        <f>data_fy13_base!K276</f>
        <v>63.8</v>
      </c>
      <c r="K283">
        <f>data_fy13_base!L276</f>
        <v>27.07</v>
      </c>
      <c r="L283">
        <f>data_fy13_base!M276</f>
        <v>3.16</v>
      </c>
      <c r="M283">
        <f>data_fy13_base!N276</f>
        <v>1252.4000000000001</v>
      </c>
      <c r="N283">
        <f>data_fy13_base!O276</f>
        <v>492.02</v>
      </c>
      <c r="O283">
        <f>data_fy13_base!P276</f>
        <v>50.28</v>
      </c>
      <c r="P283">
        <f>data_fy13_base!Q276</f>
        <v>44.63</v>
      </c>
      <c r="Q283">
        <f>data_fy13_base!W276</f>
        <v>24.33</v>
      </c>
      <c r="R283">
        <f>data_fy13_base!Y276</f>
        <v>2.83</v>
      </c>
      <c r="S283">
        <f>data_fy13_base!S276</f>
        <v>616206</v>
      </c>
      <c r="T283">
        <f>data_fy13_base!T276</f>
        <v>62971</v>
      </c>
      <c r="U283">
        <f>data_fy13_base!U276</f>
        <v>55895</v>
      </c>
      <c r="V283">
        <f>data_fy13_base!V276</f>
        <v>32716</v>
      </c>
      <c r="W283">
        <f>data_fy13_base!X276</f>
        <v>3805</v>
      </c>
      <c r="Y283">
        <f>data_fy13_base!E276</f>
        <v>1258.9000000000001</v>
      </c>
      <c r="Z283">
        <f t="shared" si="120"/>
        <v>645450.62</v>
      </c>
      <c r="AA283">
        <f t="shared" si="121"/>
        <v>0</v>
      </c>
      <c r="AB283">
        <f t="shared" si="122"/>
        <v>645450.62</v>
      </c>
      <c r="AC283">
        <f t="shared" si="123"/>
        <v>66243.320000000007</v>
      </c>
      <c r="AD283">
        <f t="shared" si="124"/>
        <v>0</v>
      </c>
      <c r="AE283">
        <f t="shared" si="125"/>
        <v>66243.320000000007</v>
      </c>
      <c r="AF283">
        <f t="shared" si="126"/>
        <v>59394.9</v>
      </c>
      <c r="AG283">
        <f t="shared" si="127"/>
        <v>0</v>
      </c>
      <c r="AH283">
        <f t="shared" si="128"/>
        <v>59394.9</v>
      </c>
      <c r="AI283">
        <f>data_fy13_base!Z276</f>
        <v>1357.78</v>
      </c>
      <c r="AJ283">
        <f t="shared" si="129"/>
        <v>34501.19</v>
      </c>
      <c r="AK283">
        <f t="shared" si="130"/>
        <v>0</v>
      </c>
      <c r="AL283">
        <f t="shared" si="131"/>
        <v>34501.19</v>
      </c>
      <c r="AM283">
        <f t="shared" si="132"/>
        <v>4019.03</v>
      </c>
      <c r="AN283">
        <f t="shared" si="133"/>
        <v>0</v>
      </c>
      <c r="AO283">
        <f t="shared" si="134"/>
        <v>4019.03</v>
      </c>
      <c r="AQ283">
        <f t="shared" si="135"/>
        <v>680350.54</v>
      </c>
      <c r="AR283">
        <f t="shared" si="136"/>
        <v>0</v>
      </c>
      <c r="AS283">
        <f t="shared" si="137"/>
        <v>680350.54</v>
      </c>
      <c r="AT283">
        <f t="shared" si="149"/>
        <v>70121.11</v>
      </c>
      <c r="AU283">
        <f t="shared" si="138"/>
        <v>0</v>
      </c>
      <c r="AV283">
        <f t="shared" si="139"/>
        <v>70121.11</v>
      </c>
      <c r="AW283">
        <f t="shared" si="140"/>
        <v>63460.5</v>
      </c>
      <c r="AX283">
        <f t="shared" si="141"/>
        <v>0</v>
      </c>
      <c r="AY283">
        <f t="shared" si="142"/>
        <v>63460.5</v>
      </c>
      <c r="AZ283">
        <f>data_fy13_base!AA276</f>
        <v>1373.41</v>
      </c>
      <c r="BA283">
        <f t="shared" si="143"/>
        <v>36450.300000000003</v>
      </c>
      <c r="BB283">
        <f t="shared" si="144"/>
        <v>0</v>
      </c>
      <c r="BC283">
        <f t="shared" si="145"/>
        <v>36450.300000000003</v>
      </c>
      <c r="BD283">
        <f t="shared" si="146"/>
        <v>4243.84</v>
      </c>
      <c r="BE283">
        <f t="shared" si="147"/>
        <v>0</v>
      </c>
      <c r="BF283">
        <f t="shared" si="148"/>
        <v>4243.84</v>
      </c>
    </row>
    <row r="284" spans="1:58" x14ac:dyDescent="0.2">
      <c r="A284">
        <f>data_fy13_base!A277</f>
        <v>6095</v>
      </c>
      <c r="B284" t="str">
        <f>data_fy13_base!B277</f>
        <v>South Hamilton</v>
      </c>
      <c r="C284">
        <f>data_fy13_base!C277</f>
        <v>6095</v>
      </c>
      <c r="D284">
        <f>data_fy13_base!D277</f>
        <v>5</v>
      </c>
      <c r="E284">
        <f>data_fy13_base!F277</f>
        <v>656.66</v>
      </c>
      <c r="F284">
        <f>data_fy13_base!G277</f>
        <v>642.79999999999995</v>
      </c>
      <c r="G284">
        <f>data_fy13_base!H277</f>
        <v>614.63</v>
      </c>
      <c r="H284">
        <f>data_fy13_base!I277</f>
        <v>517.16999999999996</v>
      </c>
      <c r="I284">
        <f>data_fy13_base!J277</f>
        <v>58.57</v>
      </c>
      <c r="J284">
        <f>data_fy13_base!K277</f>
        <v>63.8</v>
      </c>
      <c r="K284">
        <f>data_fy13_base!L277</f>
        <v>27.07</v>
      </c>
      <c r="L284">
        <f>data_fy13_base!M277</f>
        <v>3.16</v>
      </c>
      <c r="M284">
        <f>data_fy13_base!N277</f>
        <v>676.1</v>
      </c>
      <c r="N284">
        <f>data_fy13_base!O277</f>
        <v>582.29999999999995</v>
      </c>
      <c r="O284">
        <f>data_fy13_base!P277</f>
        <v>69.16</v>
      </c>
      <c r="P284">
        <f>data_fy13_base!Q277</f>
        <v>64.87</v>
      </c>
      <c r="Q284">
        <f>data_fy13_base!W277</f>
        <v>29.24</v>
      </c>
      <c r="R284">
        <f>data_fy13_base!Y277</f>
        <v>3.49</v>
      </c>
      <c r="S284">
        <f>data_fy13_base!S277</f>
        <v>393693</v>
      </c>
      <c r="T284">
        <f>data_fy13_base!T277</f>
        <v>46759</v>
      </c>
      <c r="U284">
        <f>data_fy13_base!U277</f>
        <v>43859</v>
      </c>
      <c r="V284">
        <f>data_fy13_base!V277</f>
        <v>21803</v>
      </c>
      <c r="W284">
        <f>data_fy13_base!X277</f>
        <v>2602</v>
      </c>
      <c r="Y284">
        <f>data_fy13_base!E277</f>
        <v>662.3</v>
      </c>
      <c r="Z284">
        <f t="shared" si="120"/>
        <v>399360.28</v>
      </c>
      <c r="AA284">
        <f t="shared" si="121"/>
        <v>0</v>
      </c>
      <c r="AB284">
        <f t="shared" si="122"/>
        <v>399360.28</v>
      </c>
      <c r="AC284">
        <f t="shared" si="123"/>
        <v>47354.45</v>
      </c>
      <c r="AD284">
        <f t="shared" si="124"/>
        <v>0</v>
      </c>
      <c r="AE284">
        <f t="shared" si="125"/>
        <v>47354.45</v>
      </c>
      <c r="AF284">
        <f t="shared" si="126"/>
        <v>44652.27</v>
      </c>
      <c r="AG284">
        <f t="shared" si="127"/>
        <v>0</v>
      </c>
      <c r="AH284">
        <f t="shared" si="128"/>
        <v>44652.27</v>
      </c>
      <c r="AI284">
        <f>data_fy13_base!Z277</f>
        <v>722.7</v>
      </c>
      <c r="AJ284">
        <f t="shared" si="129"/>
        <v>21912.26</v>
      </c>
      <c r="AK284">
        <f t="shared" si="130"/>
        <v>0</v>
      </c>
      <c r="AL284">
        <f t="shared" si="131"/>
        <v>21912.26</v>
      </c>
      <c r="AM284">
        <f t="shared" si="132"/>
        <v>2616.17</v>
      </c>
      <c r="AN284">
        <f t="shared" si="133"/>
        <v>0</v>
      </c>
      <c r="AO284">
        <f t="shared" si="134"/>
        <v>2616.17</v>
      </c>
      <c r="AQ284">
        <f t="shared" si="135"/>
        <v>410084.17</v>
      </c>
      <c r="AR284">
        <f t="shared" si="136"/>
        <v>0</v>
      </c>
      <c r="AS284">
        <f t="shared" si="137"/>
        <v>410084.17</v>
      </c>
      <c r="AT284">
        <f t="shared" si="149"/>
        <v>48553.440000000002</v>
      </c>
      <c r="AU284">
        <f t="shared" si="138"/>
        <v>0</v>
      </c>
      <c r="AV284">
        <f t="shared" si="139"/>
        <v>48553.440000000002</v>
      </c>
      <c r="AW284">
        <f t="shared" si="140"/>
        <v>46012.17</v>
      </c>
      <c r="AX284">
        <f t="shared" si="141"/>
        <v>0</v>
      </c>
      <c r="AY284">
        <f t="shared" si="142"/>
        <v>46012.17</v>
      </c>
      <c r="AZ284">
        <f>data_fy13_base!AA277</f>
        <v>717.66</v>
      </c>
      <c r="BA284">
        <f t="shared" si="143"/>
        <v>22570.41</v>
      </c>
      <c r="BB284">
        <f t="shared" si="144"/>
        <v>0</v>
      </c>
      <c r="BC284">
        <f t="shared" si="145"/>
        <v>22570.41</v>
      </c>
      <c r="BD284">
        <f t="shared" si="146"/>
        <v>2691.23</v>
      </c>
      <c r="BE284">
        <f t="shared" si="147"/>
        <v>0</v>
      </c>
      <c r="BF284">
        <f t="shared" si="148"/>
        <v>2691.23</v>
      </c>
    </row>
    <row r="285" spans="1:58" x14ac:dyDescent="0.2">
      <c r="A285">
        <f>data_fy13_base!A278</f>
        <v>5157</v>
      </c>
      <c r="B285" t="str">
        <f>data_fy13_base!B278</f>
        <v>South O'Brien</v>
      </c>
      <c r="C285">
        <f>data_fy13_base!C278</f>
        <v>6099</v>
      </c>
      <c r="D285">
        <f>data_fy13_base!D278</f>
        <v>12</v>
      </c>
      <c r="E285">
        <f>data_fy13_base!F278</f>
        <v>656.62</v>
      </c>
      <c r="F285">
        <f>data_fy13_base!G278</f>
        <v>658.46</v>
      </c>
      <c r="G285">
        <f>data_fy13_base!H278</f>
        <v>662.38</v>
      </c>
      <c r="H285">
        <f>data_fy13_base!I278</f>
        <v>517.16999999999996</v>
      </c>
      <c r="I285">
        <f>data_fy13_base!J278</f>
        <v>58.57</v>
      </c>
      <c r="J285">
        <f>data_fy13_base!K278</f>
        <v>63.8</v>
      </c>
      <c r="K285">
        <f>data_fy13_base!L278</f>
        <v>27.07</v>
      </c>
      <c r="L285">
        <f>data_fy13_base!M278</f>
        <v>3.16</v>
      </c>
      <c r="M285">
        <f>data_fy13_base!N278</f>
        <v>665.6</v>
      </c>
      <c r="N285">
        <f>data_fy13_base!O278</f>
        <v>534.46</v>
      </c>
      <c r="O285">
        <f>data_fy13_base!P278</f>
        <v>63.15</v>
      </c>
      <c r="P285">
        <f>data_fy13_base!Q278</f>
        <v>52.14</v>
      </c>
      <c r="Q285">
        <f>data_fy13_base!W278</f>
        <v>27.12</v>
      </c>
      <c r="R285">
        <f>data_fy13_base!Y278</f>
        <v>3.25</v>
      </c>
      <c r="S285">
        <f>data_fy13_base!S278</f>
        <v>355737</v>
      </c>
      <c r="T285">
        <f>data_fy13_base!T278</f>
        <v>42033</v>
      </c>
      <c r="U285">
        <f>data_fy13_base!U278</f>
        <v>34704</v>
      </c>
      <c r="V285">
        <f>data_fy13_base!V278</f>
        <v>21128</v>
      </c>
      <c r="W285">
        <f>data_fy13_base!X278</f>
        <v>2532</v>
      </c>
      <c r="Y285">
        <f>data_fy13_base!E278</f>
        <v>657.8</v>
      </c>
      <c r="Z285">
        <f t="shared" si="120"/>
        <v>365177.67</v>
      </c>
      <c r="AA285">
        <f t="shared" si="121"/>
        <v>0</v>
      </c>
      <c r="AB285">
        <f t="shared" si="122"/>
        <v>365177.67</v>
      </c>
      <c r="AC285">
        <f t="shared" si="123"/>
        <v>43079.32</v>
      </c>
      <c r="AD285">
        <f t="shared" si="124"/>
        <v>0</v>
      </c>
      <c r="AE285">
        <f t="shared" si="125"/>
        <v>43079.32</v>
      </c>
      <c r="AF285">
        <f t="shared" si="126"/>
        <v>35975.08</v>
      </c>
      <c r="AG285">
        <f t="shared" si="127"/>
        <v>0</v>
      </c>
      <c r="AH285">
        <f t="shared" si="128"/>
        <v>35975.08</v>
      </c>
      <c r="AI285">
        <f>data_fy13_base!Z278</f>
        <v>768.56</v>
      </c>
      <c r="AJ285">
        <f t="shared" si="129"/>
        <v>21673.39</v>
      </c>
      <c r="AK285">
        <f t="shared" si="130"/>
        <v>0</v>
      </c>
      <c r="AL285">
        <f t="shared" si="131"/>
        <v>21673.39</v>
      </c>
      <c r="AM285">
        <f t="shared" si="132"/>
        <v>2597.73</v>
      </c>
      <c r="AN285">
        <f t="shared" si="133"/>
        <v>0</v>
      </c>
      <c r="AO285">
        <f t="shared" si="134"/>
        <v>2597.73</v>
      </c>
      <c r="AQ285">
        <f t="shared" si="135"/>
        <v>378646.49</v>
      </c>
      <c r="AR285">
        <f t="shared" si="136"/>
        <v>0</v>
      </c>
      <c r="AS285">
        <f t="shared" si="137"/>
        <v>378646.49</v>
      </c>
      <c r="AT285">
        <f t="shared" si="149"/>
        <v>44604.2</v>
      </c>
      <c r="AU285">
        <f t="shared" si="138"/>
        <v>0</v>
      </c>
      <c r="AV285">
        <f t="shared" si="139"/>
        <v>44604.2</v>
      </c>
      <c r="AW285">
        <f t="shared" si="140"/>
        <v>37650.589999999997</v>
      </c>
      <c r="AX285">
        <f t="shared" si="141"/>
        <v>0</v>
      </c>
      <c r="AY285">
        <f t="shared" si="142"/>
        <v>37650.589999999997</v>
      </c>
      <c r="AZ285">
        <f>data_fy13_base!AA278</f>
        <v>768.48</v>
      </c>
      <c r="BA285">
        <f t="shared" si="143"/>
        <v>22539.52</v>
      </c>
      <c r="BB285">
        <f t="shared" si="144"/>
        <v>0</v>
      </c>
      <c r="BC285">
        <f t="shared" si="145"/>
        <v>22539.52</v>
      </c>
      <c r="BD285">
        <f t="shared" si="146"/>
        <v>2697.36</v>
      </c>
      <c r="BE285">
        <f t="shared" si="147"/>
        <v>0</v>
      </c>
      <c r="BF285">
        <f t="shared" si="148"/>
        <v>2697.36</v>
      </c>
    </row>
    <row r="286" spans="1:58" x14ac:dyDescent="0.2">
      <c r="A286">
        <f>data_fy13_base!A279</f>
        <v>6097</v>
      </c>
      <c r="B286" t="str">
        <f>data_fy13_base!B279</f>
        <v>South Page</v>
      </c>
      <c r="C286">
        <f>data_fy13_base!C279</f>
        <v>6097</v>
      </c>
      <c r="D286">
        <f>data_fy13_base!D279</f>
        <v>13</v>
      </c>
      <c r="E286">
        <f>data_fy13_base!F279</f>
        <v>195.89</v>
      </c>
      <c r="F286">
        <f>data_fy13_base!G279</f>
        <v>193.38</v>
      </c>
      <c r="G286">
        <f>data_fy13_base!H279</f>
        <v>184.02</v>
      </c>
      <c r="H286">
        <f>data_fy13_base!I279</f>
        <v>517.16999999999996</v>
      </c>
      <c r="I286">
        <f>data_fy13_base!J279</f>
        <v>58.57</v>
      </c>
      <c r="J286">
        <f>data_fy13_base!K279</f>
        <v>63.8</v>
      </c>
      <c r="K286">
        <f>data_fy13_base!L279</f>
        <v>27.07</v>
      </c>
      <c r="L286">
        <f>data_fy13_base!M279</f>
        <v>3.16</v>
      </c>
      <c r="M286">
        <f>data_fy13_base!N279</f>
        <v>218.2</v>
      </c>
      <c r="N286">
        <f>data_fy13_base!O279</f>
        <v>612.67999999999995</v>
      </c>
      <c r="O286">
        <f>data_fy13_base!P279</f>
        <v>60.87</v>
      </c>
      <c r="P286">
        <f>data_fy13_base!Q279</f>
        <v>48.26</v>
      </c>
      <c r="Q286">
        <f>data_fy13_base!W279</f>
        <v>27.1</v>
      </c>
      <c r="R286">
        <f>data_fy13_base!Y279</f>
        <v>2.86</v>
      </c>
      <c r="S286">
        <f>data_fy13_base!S279</f>
        <v>133687</v>
      </c>
      <c r="T286">
        <f>data_fy13_base!T279</f>
        <v>13282</v>
      </c>
      <c r="U286">
        <f>data_fy13_base!U279</f>
        <v>10530</v>
      </c>
      <c r="V286">
        <f>data_fy13_base!V279</f>
        <v>7255</v>
      </c>
      <c r="W286">
        <f>data_fy13_base!X279</f>
        <v>766</v>
      </c>
      <c r="Y286">
        <f>data_fy13_base!E279</f>
        <v>215.6</v>
      </c>
      <c r="Z286">
        <f t="shared" si="120"/>
        <v>136554.57</v>
      </c>
      <c r="AA286">
        <f t="shared" si="121"/>
        <v>0</v>
      </c>
      <c r="AB286">
        <f t="shared" si="122"/>
        <v>136554.57</v>
      </c>
      <c r="AC286">
        <f t="shared" si="123"/>
        <v>13628.08</v>
      </c>
      <c r="AD286">
        <f t="shared" si="124"/>
        <v>0</v>
      </c>
      <c r="AE286">
        <f t="shared" si="125"/>
        <v>13628.08</v>
      </c>
      <c r="AF286">
        <f t="shared" si="126"/>
        <v>10954.64</v>
      </c>
      <c r="AG286">
        <f t="shared" si="127"/>
        <v>0</v>
      </c>
      <c r="AH286">
        <f t="shared" si="128"/>
        <v>10954.64</v>
      </c>
      <c r="AI286">
        <f>data_fy13_base!Z279</f>
        <v>262.67</v>
      </c>
      <c r="AJ286">
        <f t="shared" si="129"/>
        <v>7402.04</v>
      </c>
      <c r="AK286">
        <f t="shared" si="130"/>
        <v>0</v>
      </c>
      <c r="AL286">
        <f t="shared" si="131"/>
        <v>7402.04</v>
      </c>
      <c r="AM286">
        <f t="shared" si="132"/>
        <v>785.38</v>
      </c>
      <c r="AN286">
        <f t="shared" si="133"/>
        <v>0</v>
      </c>
      <c r="AO286">
        <f t="shared" si="134"/>
        <v>785.38</v>
      </c>
      <c r="AQ286">
        <f t="shared" si="135"/>
        <v>128284.44</v>
      </c>
      <c r="AR286">
        <f t="shared" si="136"/>
        <v>8270.1300000000047</v>
      </c>
      <c r="AS286">
        <f t="shared" si="137"/>
        <v>136554.57</v>
      </c>
      <c r="AT286">
        <f t="shared" si="149"/>
        <v>12860.18</v>
      </c>
      <c r="AU286">
        <f t="shared" si="138"/>
        <v>767.89999999999964</v>
      </c>
      <c r="AV286">
        <f t="shared" si="139"/>
        <v>13628.08</v>
      </c>
      <c r="AW286">
        <f t="shared" si="140"/>
        <v>10472.280000000001</v>
      </c>
      <c r="AX286">
        <f t="shared" si="141"/>
        <v>482.35999999999876</v>
      </c>
      <c r="AY286">
        <f t="shared" si="142"/>
        <v>10954.64</v>
      </c>
      <c r="AZ286">
        <f>data_fy13_base!AA279</f>
        <v>243.43</v>
      </c>
      <c r="BA286">
        <f t="shared" si="143"/>
        <v>7134.93</v>
      </c>
      <c r="BB286">
        <f t="shared" si="144"/>
        <v>267.10999999999967</v>
      </c>
      <c r="BC286">
        <f t="shared" si="145"/>
        <v>7402.04</v>
      </c>
      <c r="BD286">
        <f t="shared" si="146"/>
        <v>759.5</v>
      </c>
      <c r="BE286">
        <f t="shared" si="147"/>
        <v>25.879999999999995</v>
      </c>
      <c r="BF286">
        <f t="shared" si="148"/>
        <v>785.38</v>
      </c>
    </row>
    <row r="287" spans="1:58" x14ac:dyDescent="0.2">
      <c r="A287">
        <f>data_fy13_base!A280</f>
        <v>6098</v>
      </c>
      <c r="B287" t="str">
        <f>data_fy13_base!B280</f>
        <v>South Tama County</v>
      </c>
      <c r="C287">
        <f>data_fy13_base!C280</f>
        <v>6098</v>
      </c>
      <c r="D287">
        <f>data_fy13_base!D280</f>
        <v>7</v>
      </c>
      <c r="E287">
        <f>data_fy13_base!F280</f>
        <v>1351.63</v>
      </c>
      <c r="F287">
        <f>data_fy13_base!G280</f>
        <v>1351.25</v>
      </c>
      <c r="G287">
        <f>data_fy13_base!H280</f>
        <v>1342.08</v>
      </c>
      <c r="H287">
        <f>data_fy13_base!I280</f>
        <v>517.16999999999996</v>
      </c>
      <c r="I287">
        <f>data_fy13_base!J280</f>
        <v>58.57</v>
      </c>
      <c r="J287">
        <f>data_fy13_base!K280</f>
        <v>63.8</v>
      </c>
      <c r="K287">
        <f>data_fy13_base!L280</f>
        <v>27.07</v>
      </c>
      <c r="L287">
        <f>data_fy13_base!M280</f>
        <v>3.16</v>
      </c>
      <c r="M287">
        <f>data_fy13_base!N280</f>
        <v>1455.4</v>
      </c>
      <c r="N287">
        <f>data_fy13_base!O280</f>
        <v>536.04</v>
      </c>
      <c r="O287">
        <f>data_fy13_base!P280</f>
        <v>55.26</v>
      </c>
      <c r="P287">
        <f>data_fy13_base!Q280</f>
        <v>70.39</v>
      </c>
      <c r="Q287">
        <f>data_fy13_base!W280</f>
        <v>34.51</v>
      </c>
      <c r="R287">
        <f>data_fy13_base!Y280</f>
        <v>3.96</v>
      </c>
      <c r="S287">
        <f>data_fy13_base!S280</f>
        <v>780153</v>
      </c>
      <c r="T287">
        <f>data_fy13_base!T280</f>
        <v>80425</v>
      </c>
      <c r="U287">
        <f>data_fy13_base!U280</f>
        <v>102446</v>
      </c>
      <c r="V287">
        <f>data_fy13_base!V280</f>
        <v>59840</v>
      </c>
      <c r="W287">
        <f>data_fy13_base!X280</f>
        <v>6867</v>
      </c>
      <c r="Y287">
        <f>data_fy13_base!E280</f>
        <v>1462</v>
      </c>
      <c r="Z287">
        <f t="shared" si="120"/>
        <v>813939.26</v>
      </c>
      <c r="AA287">
        <f t="shared" si="121"/>
        <v>0</v>
      </c>
      <c r="AB287">
        <f t="shared" si="122"/>
        <v>813939.26</v>
      </c>
      <c r="AC287">
        <f t="shared" si="123"/>
        <v>84211.199999999997</v>
      </c>
      <c r="AD287">
        <f t="shared" si="124"/>
        <v>0</v>
      </c>
      <c r="AE287">
        <f t="shared" si="125"/>
        <v>84211.199999999997</v>
      </c>
      <c r="AF287">
        <f t="shared" si="126"/>
        <v>106638.28</v>
      </c>
      <c r="AG287">
        <f t="shared" si="127"/>
        <v>0</v>
      </c>
      <c r="AH287">
        <f t="shared" si="128"/>
        <v>106638.28</v>
      </c>
      <c r="AI287">
        <f>data_fy13_base!Z280</f>
        <v>1729</v>
      </c>
      <c r="AJ287">
        <f t="shared" si="129"/>
        <v>61535.11</v>
      </c>
      <c r="AK287">
        <f t="shared" si="130"/>
        <v>0</v>
      </c>
      <c r="AL287">
        <f t="shared" si="131"/>
        <v>61535.11</v>
      </c>
      <c r="AM287">
        <f t="shared" si="132"/>
        <v>7071.61</v>
      </c>
      <c r="AN287">
        <f t="shared" si="133"/>
        <v>0</v>
      </c>
      <c r="AO287">
        <f t="shared" si="134"/>
        <v>7071.61</v>
      </c>
      <c r="AQ287">
        <f t="shared" si="135"/>
        <v>781566.53</v>
      </c>
      <c r="AR287">
        <f t="shared" si="136"/>
        <v>32372.729999999981</v>
      </c>
      <c r="AS287">
        <f t="shared" si="137"/>
        <v>813939.26</v>
      </c>
      <c r="AT287">
        <f t="shared" si="149"/>
        <v>81151.87</v>
      </c>
      <c r="AU287">
        <f t="shared" si="138"/>
        <v>3059.3300000000017</v>
      </c>
      <c r="AV287">
        <f t="shared" si="139"/>
        <v>84211.199999999997</v>
      </c>
      <c r="AW287">
        <f t="shared" si="140"/>
        <v>102169.71</v>
      </c>
      <c r="AX287">
        <f t="shared" si="141"/>
        <v>4468.5699999999924</v>
      </c>
      <c r="AY287">
        <f t="shared" si="142"/>
        <v>106638.28</v>
      </c>
      <c r="AZ287">
        <f>data_fy13_base!AA280</f>
        <v>1621.29</v>
      </c>
      <c r="BA287">
        <f t="shared" si="143"/>
        <v>59533.77</v>
      </c>
      <c r="BB287">
        <f t="shared" si="144"/>
        <v>2001.3400000000038</v>
      </c>
      <c r="BC287">
        <f t="shared" si="145"/>
        <v>61535.11</v>
      </c>
      <c r="BD287">
        <f t="shared" si="146"/>
        <v>6841.84</v>
      </c>
      <c r="BE287">
        <f t="shared" si="147"/>
        <v>229.76999999999953</v>
      </c>
      <c r="BF287">
        <f t="shared" si="148"/>
        <v>7071.61</v>
      </c>
    </row>
    <row r="288" spans="1:58" x14ac:dyDescent="0.2">
      <c r="A288">
        <f>data_fy13_base!A281</f>
        <v>6100</v>
      </c>
      <c r="B288" t="str">
        <f>data_fy13_base!B281</f>
        <v>South Winneshiek</v>
      </c>
      <c r="C288">
        <f>data_fy13_base!C281</f>
        <v>6100</v>
      </c>
      <c r="D288">
        <f>data_fy13_base!D281</f>
        <v>1</v>
      </c>
      <c r="E288">
        <f>data_fy13_base!F281</f>
        <v>575.95000000000005</v>
      </c>
      <c r="F288">
        <f>data_fy13_base!G281</f>
        <v>578.95000000000005</v>
      </c>
      <c r="G288">
        <f>data_fy13_base!H281</f>
        <v>583.41999999999996</v>
      </c>
      <c r="H288">
        <f>data_fy13_base!I281</f>
        <v>517.16999999999996</v>
      </c>
      <c r="I288">
        <f>data_fy13_base!J281</f>
        <v>58.57</v>
      </c>
      <c r="J288">
        <f>data_fy13_base!K281</f>
        <v>63.8</v>
      </c>
      <c r="K288">
        <f>data_fy13_base!L281</f>
        <v>27.07</v>
      </c>
      <c r="L288">
        <f>data_fy13_base!M281</f>
        <v>3.16</v>
      </c>
      <c r="M288">
        <f>data_fy13_base!N281</f>
        <v>600.6</v>
      </c>
      <c r="N288">
        <f>data_fy13_base!O281</f>
        <v>537.17999999999995</v>
      </c>
      <c r="O288">
        <f>data_fy13_base!P281</f>
        <v>61.95</v>
      </c>
      <c r="P288">
        <f>data_fy13_base!Q281</f>
        <v>44.66</v>
      </c>
      <c r="Q288">
        <f>data_fy13_base!W281</f>
        <v>27.28</v>
      </c>
      <c r="R288">
        <f>data_fy13_base!Y281</f>
        <v>2.9</v>
      </c>
      <c r="S288">
        <f>data_fy13_base!S281</f>
        <v>322630</v>
      </c>
      <c r="T288">
        <f>data_fy13_base!T281</f>
        <v>37207</v>
      </c>
      <c r="U288">
        <f>data_fy13_base!U281</f>
        <v>26823</v>
      </c>
      <c r="V288">
        <f>data_fy13_base!V281</f>
        <v>18987</v>
      </c>
      <c r="W288">
        <f>data_fy13_base!X281</f>
        <v>2018</v>
      </c>
      <c r="Y288">
        <f>data_fy13_base!E281</f>
        <v>573.4</v>
      </c>
      <c r="Z288">
        <f t="shared" si="120"/>
        <v>319882.65999999997</v>
      </c>
      <c r="AA288">
        <f t="shared" si="121"/>
        <v>2747.3400000000256</v>
      </c>
      <c r="AB288">
        <f t="shared" si="122"/>
        <v>322630</v>
      </c>
      <c r="AC288">
        <f t="shared" si="123"/>
        <v>36863.89</v>
      </c>
      <c r="AD288">
        <f t="shared" si="124"/>
        <v>343.11000000000058</v>
      </c>
      <c r="AE288">
        <f t="shared" si="125"/>
        <v>37207</v>
      </c>
      <c r="AF288">
        <f t="shared" si="126"/>
        <v>27070.21</v>
      </c>
      <c r="AG288">
        <f t="shared" si="127"/>
        <v>0</v>
      </c>
      <c r="AH288">
        <f t="shared" si="128"/>
        <v>27070.21</v>
      </c>
      <c r="AI288">
        <f>data_fy13_base!Z281</f>
        <v>660.24</v>
      </c>
      <c r="AJ288">
        <f t="shared" si="129"/>
        <v>18724.41</v>
      </c>
      <c r="AK288">
        <f t="shared" si="130"/>
        <v>262.59000000000015</v>
      </c>
      <c r="AL288">
        <f t="shared" si="131"/>
        <v>18987</v>
      </c>
      <c r="AM288">
        <f t="shared" si="132"/>
        <v>2000.53</v>
      </c>
      <c r="AN288">
        <f t="shared" si="133"/>
        <v>17.470000000000027</v>
      </c>
      <c r="AO288">
        <f t="shared" si="134"/>
        <v>2018</v>
      </c>
      <c r="AQ288">
        <f t="shared" si="135"/>
        <v>333693.90999999997</v>
      </c>
      <c r="AR288">
        <f t="shared" si="136"/>
        <v>0</v>
      </c>
      <c r="AS288">
        <f t="shared" si="137"/>
        <v>333693.90999999997</v>
      </c>
      <c r="AT288">
        <f t="shared" si="149"/>
        <v>38433.14</v>
      </c>
      <c r="AU288">
        <f t="shared" si="138"/>
        <v>0</v>
      </c>
      <c r="AV288">
        <f t="shared" si="139"/>
        <v>38433.14</v>
      </c>
      <c r="AW288">
        <f t="shared" si="140"/>
        <v>28716.87</v>
      </c>
      <c r="AX288">
        <f t="shared" si="141"/>
        <v>0</v>
      </c>
      <c r="AY288">
        <f t="shared" si="142"/>
        <v>28716.87</v>
      </c>
      <c r="AZ288">
        <f>data_fy13_base!AA281</f>
        <v>663.67</v>
      </c>
      <c r="BA288">
        <f t="shared" si="143"/>
        <v>19571.63</v>
      </c>
      <c r="BB288">
        <f t="shared" si="144"/>
        <v>0</v>
      </c>
      <c r="BC288">
        <f t="shared" si="145"/>
        <v>19571.63</v>
      </c>
      <c r="BD288">
        <f t="shared" si="146"/>
        <v>2097.1999999999998</v>
      </c>
      <c r="BE288">
        <f t="shared" si="147"/>
        <v>0</v>
      </c>
      <c r="BF288">
        <f t="shared" si="148"/>
        <v>2097.1999999999998</v>
      </c>
    </row>
    <row r="289" spans="1:58" x14ac:dyDescent="0.2">
      <c r="A289">
        <f>data_fy13_base!A282</f>
        <v>6101</v>
      </c>
      <c r="B289" t="str">
        <f>data_fy13_base!B282</f>
        <v>Southeast Polk</v>
      </c>
      <c r="C289">
        <f>data_fy13_base!C282</f>
        <v>6101</v>
      </c>
      <c r="D289">
        <f>data_fy13_base!D282</f>
        <v>11</v>
      </c>
      <c r="E289">
        <f>data_fy13_base!F282</f>
        <v>6462.17</v>
      </c>
      <c r="F289">
        <f>data_fy13_base!G282</f>
        <v>6509.37</v>
      </c>
      <c r="G289">
        <f>data_fy13_base!H282</f>
        <v>6544.98</v>
      </c>
      <c r="H289">
        <f>data_fy13_base!I282</f>
        <v>517.16999999999996</v>
      </c>
      <c r="I289">
        <f>data_fy13_base!J282</f>
        <v>58.57</v>
      </c>
      <c r="J289">
        <f>data_fy13_base!K282</f>
        <v>63.8</v>
      </c>
      <c r="K289">
        <f>data_fy13_base!L282</f>
        <v>27.07</v>
      </c>
      <c r="L289">
        <f>data_fy13_base!M282</f>
        <v>3.16</v>
      </c>
      <c r="M289">
        <f>data_fy13_base!N282</f>
        <v>6214</v>
      </c>
      <c r="N289">
        <f>data_fy13_base!O282</f>
        <v>483.31</v>
      </c>
      <c r="O289">
        <f>data_fy13_base!P282</f>
        <v>55.41</v>
      </c>
      <c r="P289">
        <f>data_fy13_base!Q282</f>
        <v>54.28</v>
      </c>
      <c r="Q289">
        <f>data_fy13_base!W282</f>
        <v>20.56</v>
      </c>
      <c r="R289">
        <f>data_fy13_base!Y282</f>
        <v>2.64</v>
      </c>
      <c r="S289">
        <f>data_fy13_base!S282</f>
        <v>3003288</v>
      </c>
      <c r="T289">
        <f>data_fy13_base!T282</f>
        <v>344318</v>
      </c>
      <c r="U289">
        <f>data_fy13_base!U282</f>
        <v>337296</v>
      </c>
      <c r="V289">
        <f>data_fy13_base!V282</f>
        <v>142240</v>
      </c>
      <c r="W289">
        <f>data_fy13_base!X282</f>
        <v>18264</v>
      </c>
      <c r="Y289">
        <f>data_fy13_base!E282</f>
        <v>6399.7</v>
      </c>
      <c r="Z289">
        <f t="shared" si="120"/>
        <v>3225448.8</v>
      </c>
      <c r="AA289">
        <f t="shared" si="121"/>
        <v>0</v>
      </c>
      <c r="AB289">
        <f t="shared" si="122"/>
        <v>3225448.8</v>
      </c>
      <c r="AC289">
        <f t="shared" si="123"/>
        <v>369582.68</v>
      </c>
      <c r="AD289">
        <f t="shared" si="124"/>
        <v>0</v>
      </c>
      <c r="AE289">
        <f t="shared" si="125"/>
        <v>369582.68</v>
      </c>
      <c r="AF289">
        <f t="shared" si="126"/>
        <v>363694.95</v>
      </c>
      <c r="AG289">
        <f t="shared" si="127"/>
        <v>0</v>
      </c>
      <c r="AH289">
        <f t="shared" si="128"/>
        <v>363694.95</v>
      </c>
      <c r="AI289">
        <f>data_fy13_base!Z282</f>
        <v>7059.39</v>
      </c>
      <c r="AJ289">
        <f t="shared" si="129"/>
        <v>152765.20000000001</v>
      </c>
      <c r="AK289">
        <f t="shared" si="130"/>
        <v>0</v>
      </c>
      <c r="AL289">
        <f t="shared" si="131"/>
        <v>152765.20000000001</v>
      </c>
      <c r="AM289">
        <f t="shared" si="132"/>
        <v>19554.509999999998</v>
      </c>
      <c r="AN289">
        <f t="shared" si="133"/>
        <v>0</v>
      </c>
      <c r="AO289">
        <f t="shared" si="134"/>
        <v>19554.509999999998</v>
      </c>
      <c r="AQ289">
        <f t="shared" si="135"/>
        <v>3395934.96</v>
      </c>
      <c r="AR289">
        <f t="shared" si="136"/>
        <v>0</v>
      </c>
      <c r="AS289">
        <f t="shared" si="137"/>
        <v>3395934.96</v>
      </c>
      <c r="AT289">
        <f t="shared" si="149"/>
        <v>388958.01</v>
      </c>
      <c r="AU289">
        <f t="shared" si="138"/>
        <v>0</v>
      </c>
      <c r="AV289">
        <f t="shared" si="139"/>
        <v>388958.01</v>
      </c>
      <c r="AW289">
        <f t="shared" si="140"/>
        <v>384369.87</v>
      </c>
      <c r="AX289">
        <f t="shared" si="141"/>
        <v>0</v>
      </c>
      <c r="AY289">
        <f t="shared" si="142"/>
        <v>384369.87</v>
      </c>
      <c r="AZ289">
        <f>data_fy13_base!AA282</f>
        <v>7128.46</v>
      </c>
      <c r="BA289">
        <f t="shared" si="143"/>
        <v>162315.03</v>
      </c>
      <c r="BB289">
        <f t="shared" si="144"/>
        <v>0</v>
      </c>
      <c r="BC289">
        <f t="shared" si="145"/>
        <v>162315.03</v>
      </c>
      <c r="BD289">
        <f t="shared" si="146"/>
        <v>20672.53</v>
      </c>
      <c r="BE289">
        <f t="shared" si="147"/>
        <v>0</v>
      </c>
      <c r="BF289">
        <f t="shared" si="148"/>
        <v>20672.53</v>
      </c>
    </row>
    <row r="290" spans="1:58" x14ac:dyDescent="0.2">
      <c r="A290">
        <f>data_fy13_base!A283</f>
        <v>6094</v>
      </c>
      <c r="B290" t="str">
        <f>data_fy13_base!B283</f>
        <v>Southeast Warren</v>
      </c>
      <c r="C290">
        <f>data_fy13_base!C283</f>
        <v>6094</v>
      </c>
      <c r="D290">
        <f>data_fy13_base!D283</f>
        <v>11</v>
      </c>
      <c r="E290">
        <f>data_fy13_base!F283</f>
        <v>546.63</v>
      </c>
      <c r="F290">
        <f>data_fy13_base!G283</f>
        <v>531.01</v>
      </c>
      <c r="G290">
        <f>data_fy13_base!H283</f>
        <v>529.02</v>
      </c>
      <c r="H290">
        <f>data_fy13_base!I283</f>
        <v>517.16999999999996</v>
      </c>
      <c r="I290">
        <f>data_fy13_base!J283</f>
        <v>58.57</v>
      </c>
      <c r="J290">
        <f>data_fy13_base!K283</f>
        <v>63.8</v>
      </c>
      <c r="K290">
        <f>data_fy13_base!L283</f>
        <v>27.07</v>
      </c>
      <c r="L290">
        <f>data_fy13_base!M283</f>
        <v>3.16</v>
      </c>
      <c r="M290">
        <f>data_fy13_base!N283</f>
        <v>541.9</v>
      </c>
      <c r="N290">
        <f>data_fy13_base!O283</f>
        <v>528.9</v>
      </c>
      <c r="O290">
        <f>data_fy13_base!P283</f>
        <v>55.37</v>
      </c>
      <c r="P290">
        <f>data_fy13_base!Q283</f>
        <v>52.42</v>
      </c>
      <c r="Q290">
        <f>data_fy13_base!W283</f>
        <v>20.56</v>
      </c>
      <c r="R290">
        <f>data_fy13_base!Y283</f>
        <v>2.64</v>
      </c>
      <c r="S290">
        <f>data_fy13_base!S283</f>
        <v>286611</v>
      </c>
      <c r="T290">
        <f>data_fy13_base!T283</f>
        <v>30005</v>
      </c>
      <c r="U290">
        <f>data_fy13_base!U283</f>
        <v>28406</v>
      </c>
      <c r="V290">
        <f>data_fy13_base!V283</f>
        <v>12913</v>
      </c>
      <c r="W290">
        <f>data_fy13_base!X283</f>
        <v>1658</v>
      </c>
      <c r="Y290">
        <f>data_fy13_base!E283</f>
        <v>550.6</v>
      </c>
      <c r="Z290">
        <f t="shared" si="120"/>
        <v>302604.25</v>
      </c>
      <c r="AA290">
        <f t="shared" si="121"/>
        <v>0</v>
      </c>
      <c r="AB290">
        <f t="shared" si="122"/>
        <v>302604.25</v>
      </c>
      <c r="AC290">
        <f t="shared" si="123"/>
        <v>31775.13</v>
      </c>
      <c r="AD290">
        <f t="shared" si="124"/>
        <v>0</v>
      </c>
      <c r="AE290">
        <f t="shared" si="125"/>
        <v>31775.13</v>
      </c>
      <c r="AF290">
        <f t="shared" si="126"/>
        <v>30266.48</v>
      </c>
      <c r="AG290">
        <f t="shared" si="127"/>
        <v>0</v>
      </c>
      <c r="AH290">
        <f t="shared" si="128"/>
        <v>30266.48</v>
      </c>
      <c r="AI290">
        <f>data_fy13_base!Z283</f>
        <v>636.42999999999995</v>
      </c>
      <c r="AJ290">
        <f t="shared" si="129"/>
        <v>13772.35</v>
      </c>
      <c r="AK290">
        <f t="shared" si="130"/>
        <v>0</v>
      </c>
      <c r="AL290">
        <f t="shared" si="131"/>
        <v>13772.35</v>
      </c>
      <c r="AM290">
        <f t="shared" si="132"/>
        <v>1762.91</v>
      </c>
      <c r="AN290">
        <f t="shared" si="133"/>
        <v>0</v>
      </c>
      <c r="AO290">
        <f t="shared" si="134"/>
        <v>1762.91</v>
      </c>
      <c r="AQ290">
        <f t="shared" si="135"/>
        <v>312180.39</v>
      </c>
      <c r="AR290">
        <f t="shared" si="136"/>
        <v>0</v>
      </c>
      <c r="AS290">
        <f t="shared" si="137"/>
        <v>312180.39</v>
      </c>
      <c r="AT290">
        <f t="shared" si="149"/>
        <v>32879.79</v>
      </c>
      <c r="AU290">
        <f t="shared" si="138"/>
        <v>0</v>
      </c>
      <c r="AV290">
        <f t="shared" si="139"/>
        <v>32879.79</v>
      </c>
      <c r="AW290">
        <f t="shared" si="140"/>
        <v>31496.82</v>
      </c>
      <c r="AX290">
        <f t="shared" si="141"/>
        <v>0</v>
      </c>
      <c r="AY290">
        <f t="shared" si="142"/>
        <v>31496.82</v>
      </c>
      <c r="AZ290">
        <f>data_fy13_base!AA283</f>
        <v>633.32000000000005</v>
      </c>
      <c r="BA290">
        <f t="shared" si="143"/>
        <v>14420.7</v>
      </c>
      <c r="BB290">
        <f t="shared" si="144"/>
        <v>0</v>
      </c>
      <c r="BC290">
        <f t="shared" si="145"/>
        <v>14420.7</v>
      </c>
      <c r="BD290">
        <f t="shared" si="146"/>
        <v>1836.63</v>
      </c>
      <c r="BE290">
        <f t="shared" si="147"/>
        <v>0</v>
      </c>
      <c r="BF290">
        <f t="shared" si="148"/>
        <v>1836.63</v>
      </c>
    </row>
    <row r="291" spans="1:58" x14ac:dyDescent="0.2">
      <c r="A291">
        <f>data_fy13_base!A284</f>
        <v>6096</v>
      </c>
      <c r="B291" t="str">
        <f>data_fy13_base!B284</f>
        <v>Southeast Webster Grand</v>
      </c>
      <c r="C291">
        <f>data_fy13_base!C284</f>
        <v>6096</v>
      </c>
      <c r="D291">
        <f>data_fy13_base!D284</f>
        <v>5</v>
      </c>
      <c r="E291">
        <f>data_fy13_base!F284</f>
        <v>504.57</v>
      </c>
      <c r="F291">
        <f>data_fy13_base!G284</f>
        <v>501.69</v>
      </c>
      <c r="G291">
        <f>data_fy13_base!H284</f>
        <v>501.52</v>
      </c>
      <c r="H291">
        <f>data_fy13_base!I284</f>
        <v>517.16999999999996</v>
      </c>
      <c r="I291">
        <f>data_fy13_base!J284</f>
        <v>58.57</v>
      </c>
      <c r="J291">
        <f>data_fy13_base!K284</f>
        <v>63.8</v>
      </c>
      <c r="K291">
        <f>data_fy13_base!L284</f>
        <v>27.07</v>
      </c>
      <c r="L291">
        <f>data_fy13_base!M284</f>
        <v>3.16</v>
      </c>
      <c r="M291">
        <f>data_fy13_base!N284</f>
        <v>543.9</v>
      </c>
      <c r="N291">
        <f>data_fy13_base!O284</f>
        <v>578.94000000000005</v>
      </c>
      <c r="O291">
        <f>data_fy13_base!P284</f>
        <v>67.510000000000005</v>
      </c>
      <c r="P291">
        <f>data_fy13_base!Q284</f>
        <v>69.959999999999994</v>
      </c>
      <c r="Q291">
        <f>data_fy13_base!W284</f>
        <v>29.24</v>
      </c>
      <c r="R291">
        <f>data_fy13_base!Y284</f>
        <v>3.49</v>
      </c>
      <c r="S291">
        <f>data_fy13_base!S284</f>
        <v>314885</v>
      </c>
      <c r="T291">
        <f>data_fy13_base!T284</f>
        <v>36719</v>
      </c>
      <c r="U291">
        <f>data_fy13_base!U284</f>
        <v>38051</v>
      </c>
      <c r="V291">
        <f>data_fy13_base!V284</f>
        <v>17914</v>
      </c>
      <c r="W291">
        <f>data_fy13_base!X284</f>
        <v>2138</v>
      </c>
      <c r="Y291">
        <f>data_fy13_base!E284</f>
        <v>528.6</v>
      </c>
      <c r="Z291">
        <f t="shared" si="120"/>
        <v>316964.42</v>
      </c>
      <c r="AA291">
        <f t="shared" si="121"/>
        <v>0</v>
      </c>
      <c r="AB291">
        <f t="shared" si="122"/>
        <v>316964.42</v>
      </c>
      <c r="AC291">
        <f t="shared" si="123"/>
        <v>36922.71</v>
      </c>
      <c r="AD291">
        <f t="shared" si="124"/>
        <v>0</v>
      </c>
      <c r="AE291">
        <f t="shared" si="125"/>
        <v>36922.71</v>
      </c>
      <c r="AF291">
        <f t="shared" si="126"/>
        <v>38328.79</v>
      </c>
      <c r="AG291">
        <f t="shared" si="127"/>
        <v>0</v>
      </c>
      <c r="AH291">
        <f t="shared" si="128"/>
        <v>38328.79</v>
      </c>
      <c r="AI291">
        <f>data_fy13_base!Z284</f>
        <v>597.91</v>
      </c>
      <c r="AJ291">
        <f t="shared" si="129"/>
        <v>18128.63</v>
      </c>
      <c r="AK291">
        <f t="shared" si="130"/>
        <v>0</v>
      </c>
      <c r="AL291">
        <f t="shared" si="131"/>
        <v>18128.63</v>
      </c>
      <c r="AM291">
        <f t="shared" si="132"/>
        <v>2164.4299999999998</v>
      </c>
      <c r="AN291">
        <f t="shared" si="133"/>
        <v>0</v>
      </c>
      <c r="AO291">
        <f t="shared" si="134"/>
        <v>2164.4299999999998</v>
      </c>
      <c r="AQ291">
        <f t="shared" si="135"/>
        <v>313408.61</v>
      </c>
      <c r="AR291">
        <f t="shared" si="136"/>
        <v>3555.8099999999977</v>
      </c>
      <c r="AS291">
        <f t="shared" si="137"/>
        <v>316964.42</v>
      </c>
      <c r="AT291">
        <f t="shared" si="149"/>
        <v>36475.370000000003</v>
      </c>
      <c r="AU291">
        <f t="shared" si="138"/>
        <v>447.33999999999651</v>
      </c>
      <c r="AV291">
        <f t="shared" si="139"/>
        <v>36922.71</v>
      </c>
      <c r="AW291">
        <f t="shared" si="140"/>
        <v>37923.480000000003</v>
      </c>
      <c r="AX291">
        <f t="shared" si="141"/>
        <v>405.30999999999767</v>
      </c>
      <c r="AY291">
        <f t="shared" si="142"/>
        <v>38328.79</v>
      </c>
      <c r="AZ291">
        <f>data_fy13_base!AA284</f>
        <v>574.58000000000004</v>
      </c>
      <c r="BA291">
        <f t="shared" si="143"/>
        <v>18070.54</v>
      </c>
      <c r="BB291">
        <f t="shared" si="144"/>
        <v>58.090000000000146</v>
      </c>
      <c r="BC291">
        <f t="shared" si="145"/>
        <v>18128.63</v>
      </c>
      <c r="BD291">
        <f t="shared" si="146"/>
        <v>2154.6799999999998</v>
      </c>
      <c r="BE291">
        <f t="shared" si="147"/>
        <v>9.75</v>
      </c>
      <c r="BF291">
        <f t="shared" si="148"/>
        <v>2164.4299999999998</v>
      </c>
    </row>
    <row r="292" spans="1:58" x14ac:dyDescent="0.2">
      <c r="A292">
        <f>data_fy13_base!A285</f>
        <v>3411</v>
      </c>
      <c r="B292" t="str">
        <f>data_fy13_base!B285</f>
        <v>Southern Cal</v>
      </c>
      <c r="C292">
        <f>data_fy13_base!C285</f>
        <v>6091</v>
      </c>
      <c r="D292">
        <f>data_fy13_base!D285</f>
        <v>5</v>
      </c>
      <c r="E292">
        <f>data_fy13_base!F285</f>
        <v>475.49</v>
      </c>
      <c r="F292">
        <f>data_fy13_base!G285</f>
        <v>478.99</v>
      </c>
      <c r="G292">
        <f>data_fy13_base!H285</f>
        <v>479.14</v>
      </c>
      <c r="H292">
        <f>data_fy13_base!I285</f>
        <v>517.16999999999996</v>
      </c>
      <c r="I292">
        <f>data_fy13_base!J285</f>
        <v>58.57</v>
      </c>
      <c r="J292">
        <f>data_fy13_base!K285</f>
        <v>63.8</v>
      </c>
      <c r="K292">
        <f>data_fy13_base!L285</f>
        <v>27.07</v>
      </c>
      <c r="L292">
        <f>data_fy13_base!M285</f>
        <v>3.16</v>
      </c>
      <c r="M292">
        <f>data_fy13_base!N285</f>
        <v>499.4</v>
      </c>
      <c r="N292">
        <f>data_fy13_base!O285</f>
        <v>556.16</v>
      </c>
      <c r="O292">
        <f>data_fy13_base!P285</f>
        <v>55.04</v>
      </c>
      <c r="P292">
        <f>data_fy13_base!Q285</f>
        <v>56.89</v>
      </c>
      <c r="Q292">
        <f>data_fy13_base!W285</f>
        <v>29.24</v>
      </c>
      <c r="R292">
        <f>data_fy13_base!Y285</f>
        <v>3.49</v>
      </c>
      <c r="S292">
        <f>data_fy13_base!S285</f>
        <v>277746</v>
      </c>
      <c r="T292">
        <f>data_fy13_base!T285</f>
        <v>27487</v>
      </c>
      <c r="U292">
        <f>data_fy13_base!U285</f>
        <v>28411</v>
      </c>
      <c r="V292">
        <f>data_fy13_base!V285</f>
        <v>16233</v>
      </c>
      <c r="W292">
        <f>data_fy13_base!X285</f>
        <v>1937</v>
      </c>
      <c r="Y292">
        <f>data_fy13_base!E285</f>
        <v>469.4</v>
      </c>
      <c r="Z292">
        <f t="shared" si="120"/>
        <v>270773.39</v>
      </c>
      <c r="AA292">
        <f t="shared" si="121"/>
        <v>6972.609999999986</v>
      </c>
      <c r="AB292">
        <f t="shared" si="122"/>
        <v>277746</v>
      </c>
      <c r="AC292">
        <f t="shared" si="123"/>
        <v>26934.17</v>
      </c>
      <c r="AD292">
        <f t="shared" si="124"/>
        <v>552.83000000000175</v>
      </c>
      <c r="AE292">
        <f t="shared" si="125"/>
        <v>27487</v>
      </c>
      <c r="AF292">
        <f t="shared" si="126"/>
        <v>27901.14</v>
      </c>
      <c r="AG292">
        <f t="shared" si="127"/>
        <v>509.86000000000058</v>
      </c>
      <c r="AH292">
        <f t="shared" si="128"/>
        <v>28411</v>
      </c>
      <c r="AI292">
        <f>data_fy13_base!Z285</f>
        <v>522.21</v>
      </c>
      <c r="AJ292">
        <f t="shared" si="129"/>
        <v>15833.41</v>
      </c>
      <c r="AK292">
        <f t="shared" si="130"/>
        <v>399.59000000000015</v>
      </c>
      <c r="AL292">
        <f t="shared" si="131"/>
        <v>16233</v>
      </c>
      <c r="AM292">
        <f t="shared" si="132"/>
        <v>1890.4</v>
      </c>
      <c r="AN292">
        <f t="shared" si="133"/>
        <v>46.599999999999909</v>
      </c>
      <c r="AO292">
        <f t="shared" si="134"/>
        <v>1937</v>
      </c>
      <c r="AQ292">
        <f t="shared" si="135"/>
        <v>284514.2</v>
      </c>
      <c r="AR292">
        <f t="shared" si="136"/>
        <v>0</v>
      </c>
      <c r="AS292">
        <f t="shared" si="137"/>
        <v>284514.2</v>
      </c>
      <c r="AT292">
        <f t="shared" si="149"/>
        <v>28443.81</v>
      </c>
      <c r="AU292">
        <f t="shared" si="138"/>
        <v>0</v>
      </c>
      <c r="AV292">
        <f t="shared" si="139"/>
        <v>28443.81</v>
      </c>
      <c r="AW292">
        <f t="shared" si="140"/>
        <v>29523.17</v>
      </c>
      <c r="AX292">
        <f t="shared" si="141"/>
        <v>0</v>
      </c>
      <c r="AY292">
        <f t="shared" si="142"/>
        <v>29523.17</v>
      </c>
      <c r="AZ292">
        <f>data_fy13_base!AA285</f>
        <v>528.83000000000004</v>
      </c>
      <c r="BA292">
        <f t="shared" si="143"/>
        <v>16631.7</v>
      </c>
      <c r="BB292">
        <f t="shared" si="144"/>
        <v>0</v>
      </c>
      <c r="BC292">
        <f t="shared" si="145"/>
        <v>16631.7</v>
      </c>
      <c r="BD292">
        <f t="shared" si="146"/>
        <v>1983.11</v>
      </c>
      <c r="BE292">
        <f t="shared" si="147"/>
        <v>0</v>
      </c>
      <c r="BF292">
        <f t="shared" si="148"/>
        <v>1983.11</v>
      </c>
    </row>
    <row r="293" spans="1:58" x14ac:dyDescent="0.2">
      <c r="A293">
        <f>data_fy13_base!A286</f>
        <v>6102</v>
      </c>
      <c r="B293" t="str">
        <f>data_fy13_base!B286</f>
        <v>Spencer</v>
      </c>
      <c r="C293">
        <f>data_fy13_base!C286</f>
        <v>6102</v>
      </c>
      <c r="D293">
        <f>data_fy13_base!D286</f>
        <v>5</v>
      </c>
      <c r="E293">
        <f>data_fy13_base!F286</f>
        <v>1937.47</v>
      </c>
      <c r="F293">
        <f>data_fy13_base!G286</f>
        <v>1950.68</v>
      </c>
      <c r="G293">
        <f>data_fy13_base!H286</f>
        <v>1966.53</v>
      </c>
      <c r="H293">
        <f>data_fy13_base!I286</f>
        <v>517.16999999999996</v>
      </c>
      <c r="I293">
        <f>data_fy13_base!J286</f>
        <v>58.57</v>
      </c>
      <c r="J293">
        <f>data_fy13_base!K286</f>
        <v>63.8</v>
      </c>
      <c r="K293">
        <f>data_fy13_base!L286</f>
        <v>27.07</v>
      </c>
      <c r="L293">
        <f>data_fy13_base!M286</f>
        <v>3.16</v>
      </c>
      <c r="M293">
        <f>data_fy13_base!N286</f>
        <v>1909.3</v>
      </c>
      <c r="N293">
        <f>data_fy13_base!O286</f>
        <v>525.32000000000005</v>
      </c>
      <c r="O293">
        <f>data_fy13_base!P286</f>
        <v>63.95</v>
      </c>
      <c r="P293">
        <f>data_fy13_base!Q286</f>
        <v>61.93</v>
      </c>
      <c r="Q293">
        <f>data_fy13_base!W286</f>
        <v>29.24</v>
      </c>
      <c r="R293">
        <f>data_fy13_base!Y286</f>
        <v>3.49</v>
      </c>
      <c r="S293">
        <f>data_fy13_base!S286</f>
        <v>1002993</v>
      </c>
      <c r="T293">
        <f>data_fy13_base!T286</f>
        <v>122100</v>
      </c>
      <c r="U293">
        <f>data_fy13_base!U286</f>
        <v>118243</v>
      </c>
      <c r="V293">
        <f>data_fy13_base!V286</f>
        <v>64317</v>
      </c>
      <c r="W293">
        <f>data_fy13_base!X286</f>
        <v>7677</v>
      </c>
      <c r="Y293">
        <f>data_fy13_base!E286</f>
        <v>1926.7</v>
      </c>
      <c r="Z293">
        <f t="shared" si="120"/>
        <v>1051997.47</v>
      </c>
      <c r="AA293">
        <f t="shared" si="121"/>
        <v>0</v>
      </c>
      <c r="AB293">
        <f t="shared" si="122"/>
        <v>1051997.47</v>
      </c>
      <c r="AC293">
        <f t="shared" si="123"/>
        <v>127720.94</v>
      </c>
      <c r="AD293">
        <f t="shared" si="124"/>
        <v>0</v>
      </c>
      <c r="AE293">
        <f t="shared" si="125"/>
        <v>127720.94</v>
      </c>
      <c r="AF293">
        <f t="shared" si="126"/>
        <v>124233.62</v>
      </c>
      <c r="AG293">
        <f t="shared" si="127"/>
        <v>0</v>
      </c>
      <c r="AH293">
        <f t="shared" si="128"/>
        <v>124233.62</v>
      </c>
      <c r="AI293">
        <f>data_fy13_base!Z286</f>
        <v>2209.79</v>
      </c>
      <c r="AJ293">
        <f t="shared" si="129"/>
        <v>67000.83</v>
      </c>
      <c r="AK293">
        <f t="shared" si="130"/>
        <v>0</v>
      </c>
      <c r="AL293">
        <f t="shared" si="131"/>
        <v>67000.83</v>
      </c>
      <c r="AM293">
        <f t="shared" si="132"/>
        <v>7999.44</v>
      </c>
      <c r="AN293">
        <f t="shared" si="133"/>
        <v>0</v>
      </c>
      <c r="AO293">
        <f t="shared" si="134"/>
        <v>7999.44</v>
      </c>
      <c r="AQ293">
        <f t="shared" si="135"/>
        <v>1099552.97</v>
      </c>
      <c r="AR293">
        <f t="shared" si="136"/>
        <v>0</v>
      </c>
      <c r="AS293">
        <f t="shared" si="137"/>
        <v>1099552.97</v>
      </c>
      <c r="AT293">
        <f t="shared" si="149"/>
        <v>133162.31</v>
      </c>
      <c r="AU293">
        <f t="shared" si="138"/>
        <v>0</v>
      </c>
      <c r="AV293">
        <f t="shared" si="139"/>
        <v>133162.31</v>
      </c>
      <c r="AW293">
        <f t="shared" si="140"/>
        <v>130062.36</v>
      </c>
      <c r="AX293">
        <f t="shared" si="141"/>
        <v>0</v>
      </c>
      <c r="AY293">
        <f t="shared" si="142"/>
        <v>130062.36</v>
      </c>
      <c r="AZ293">
        <f>data_fy13_base!AA286</f>
        <v>2223.4</v>
      </c>
      <c r="BA293">
        <f t="shared" si="143"/>
        <v>69925.929999999993</v>
      </c>
      <c r="BB293">
        <f t="shared" si="144"/>
        <v>0</v>
      </c>
      <c r="BC293">
        <f t="shared" si="145"/>
        <v>69925.929999999993</v>
      </c>
      <c r="BD293">
        <f t="shared" si="146"/>
        <v>8337.75</v>
      </c>
      <c r="BE293">
        <f t="shared" si="147"/>
        <v>0</v>
      </c>
      <c r="BF293">
        <f t="shared" si="148"/>
        <v>8337.75</v>
      </c>
    </row>
    <row r="294" spans="1:58" x14ac:dyDescent="0.2">
      <c r="A294">
        <f>data_fy13_base!A287</f>
        <v>6120</v>
      </c>
      <c r="B294" t="str">
        <f>data_fy13_base!B287</f>
        <v>Spirit Lake</v>
      </c>
      <c r="C294">
        <f>data_fy13_base!C287</f>
        <v>6120</v>
      </c>
      <c r="D294">
        <f>data_fy13_base!D287</f>
        <v>5</v>
      </c>
      <c r="E294">
        <f>data_fy13_base!F287</f>
        <v>1219.3</v>
      </c>
      <c r="F294">
        <f>data_fy13_base!G287</f>
        <v>1227.0899999999999</v>
      </c>
      <c r="G294">
        <f>data_fy13_base!H287</f>
        <v>1215.5</v>
      </c>
      <c r="H294">
        <f>data_fy13_base!I287</f>
        <v>517.16999999999996</v>
      </c>
      <c r="I294">
        <f>data_fy13_base!J287</f>
        <v>58.57</v>
      </c>
      <c r="J294">
        <f>data_fy13_base!K287</f>
        <v>63.8</v>
      </c>
      <c r="K294">
        <f>data_fy13_base!L287</f>
        <v>27.07</v>
      </c>
      <c r="L294">
        <f>data_fy13_base!M287</f>
        <v>3.16</v>
      </c>
      <c r="M294">
        <f>data_fy13_base!N287</f>
        <v>1198.2</v>
      </c>
      <c r="N294">
        <f>data_fy13_base!O287</f>
        <v>520.1</v>
      </c>
      <c r="O294">
        <f>data_fy13_base!P287</f>
        <v>62.05</v>
      </c>
      <c r="P294">
        <f>data_fy13_base!Q287</f>
        <v>58.28</v>
      </c>
      <c r="Q294">
        <f>data_fy13_base!W287</f>
        <v>29.24</v>
      </c>
      <c r="R294">
        <f>data_fy13_base!Y287</f>
        <v>3.49</v>
      </c>
      <c r="S294">
        <f>data_fy13_base!S287</f>
        <v>623184</v>
      </c>
      <c r="T294">
        <f>data_fy13_base!T287</f>
        <v>74348</v>
      </c>
      <c r="U294">
        <f>data_fy13_base!U287</f>
        <v>69831</v>
      </c>
      <c r="V294">
        <f>data_fy13_base!V287</f>
        <v>38580</v>
      </c>
      <c r="W294">
        <f>data_fy13_base!X287</f>
        <v>4605</v>
      </c>
      <c r="Y294">
        <f>data_fy13_base!E287</f>
        <v>1167.0999999999999</v>
      </c>
      <c r="Z294">
        <f t="shared" si="120"/>
        <v>631156.01</v>
      </c>
      <c r="AA294">
        <f t="shared" si="121"/>
        <v>0</v>
      </c>
      <c r="AB294">
        <f t="shared" si="122"/>
        <v>631156.01</v>
      </c>
      <c r="AC294">
        <f t="shared" si="123"/>
        <v>75149.570000000007</v>
      </c>
      <c r="AD294">
        <f t="shared" si="124"/>
        <v>0</v>
      </c>
      <c r="AE294">
        <f t="shared" si="125"/>
        <v>75149.570000000007</v>
      </c>
      <c r="AF294">
        <f t="shared" si="126"/>
        <v>70994.69</v>
      </c>
      <c r="AG294">
        <f t="shared" si="127"/>
        <v>0</v>
      </c>
      <c r="AH294">
        <f t="shared" si="128"/>
        <v>70994.69</v>
      </c>
      <c r="AI294">
        <f>data_fy13_base!Z287</f>
        <v>1276.6199999999999</v>
      </c>
      <c r="AJ294">
        <f t="shared" si="129"/>
        <v>38707.120000000003</v>
      </c>
      <c r="AK294">
        <f t="shared" si="130"/>
        <v>0</v>
      </c>
      <c r="AL294">
        <f t="shared" si="131"/>
        <v>38707.120000000003</v>
      </c>
      <c r="AM294">
        <f t="shared" si="132"/>
        <v>4621.3599999999997</v>
      </c>
      <c r="AN294">
        <f t="shared" si="133"/>
        <v>0</v>
      </c>
      <c r="AO294">
        <f t="shared" si="134"/>
        <v>4621.3599999999997</v>
      </c>
      <c r="AQ294">
        <f t="shared" si="135"/>
        <v>685612.39</v>
      </c>
      <c r="AR294">
        <f t="shared" si="136"/>
        <v>0</v>
      </c>
      <c r="AS294">
        <f t="shared" si="137"/>
        <v>685612.39</v>
      </c>
      <c r="AT294">
        <f t="shared" si="149"/>
        <v>81485.820000000007</v>
      </c>
      <c r="AU294">
        <f t="shared" si="138"/>
        <v>0</v>
      </c>
      <c r="AV294">
        <f t="shared" si="139"/>
        <v>81485.820000000007</v>
      </c>
      <c r="AW294">
        <f t="shared" si="140"/>
        <v>77401.16</v>
      </c>
      <c r="AX294">
        <f t="shared" si="141"/>
        <v>0</v>
      </c>
      <c r="AY294">
        <f t="shared" si="142"/>
        <v>77401.16</v>
      </c>
      <c r="AZ294">
        <f>data_fy13_base!AA287</f>
        <v>1329.92</v>
      </c>
      <c r="BA294">
        <f t="shared" si="143"/>
        <v>41825.980000000003</v>
      </c>
      <c r="BB294">
        <f t="shared" si="144"/>
        <v>0</v>
      </c>
      <c r="BC294">
        <f t="shared" si="145"/>
        <v>41825.980000000003</v>
      </c>
      <c r="BD294">
        <f t="shared" si="146"/>
        <v>4987.2</v>
      </c>
      <c r="BE294">
        <f t="shared" si="147"/>
        <v>0</v>
      </c>
      <c r="BF294">
        <f t="shared" si="148"/>
        <v>4987.2</v>
      </c>
    </row>
    <row r="295" spans="1:58" x14ac:dyDescent="0.2">
      <c r="A295">
        <f>data_fy13_base!A288</f>
        <v>6138</v>
      </c>
      <c r="B295" t="str">
        <f>data_fy13_base!B288</f>
        <v>Springville</v>
      </c>
      <c r="C295">
        <f>data_fy13_base!C288</f>
        <v>6138</v>
      </c>
      <c r="D295">
        <f>data_fy13_base!D288</f>
        <v>10</v>
      </c>
      <c r="E295">
        <f>data_fy13_base!F288</f>
        <v>366.59</v>
      </c>
      <c r="F295">
        <f>data_fy13_base!G288</f>
        <v>350.2</v>
      </c>
      <c r="G295">
        <f>data_fy13_base!H288</f>
        <v>330.79</v>
      </c>
      <c r="H295">
        <f>data_fy13_base!I288</f>
        <v>517.16999999999996</v>
      </c>
      <c r="I295">
        <f>data_fy13_base!J288</f>
        <v>58.57</v>
      </c>
      <c r="J295">
        <f>data_fy13_base!K288</f>
        <v>63.8</v>
      </c>
      <c r="K295">
        <f>data_fy13_base!L288</f>
        <v>27.07</v>
      </c>
      <c r="L295">
        <f>data_fy13_base!M288</f>
        <v>3.16</v>
      </c>
      <c r="M295">
        <f>data_fy13_base!N288</f>
        <v>387</v>
      </c>
      <c r="N295">
        <f>data_fy13_base!O288</f>
        <v>564.33000000000004</v>
      </c>
      <c r="O295">
        <f>data_fy13_base!P288</f>
        <v>52.9</v>
      </c>
      <c r="P295">
        <f>data_fy13_base!Q288</f>
        <v>47.58</v>
      </c>
      <c r="Q295">
        <f>data_fy13_base!W288</f>
        <v>24.33</v>
      </c>
      <c r="R295">
        <f>data_fy13_base!Y288</f>
        <v>2.83</v>
      </c>
      <c r="S295">
        <f>data_fy13_base!S288</f>
        <v>218396</v>
      </c>
      <c r="T295">
        <f>data_fy13_base!T288</f>
        <v>20472</v>
      </c>
      <c r="U295">
        <f>data_fy13_base!U288</f>
        <v>18413</v>
      </c>
      <c r="V295">
        <f>data_fy13_base!V288</f>
        <v>10367</v>
      </c>
      <c r="W295">
        <f>data_fy13_base!X288</f>
        <v>1206</v>
      </c>
      <c r="Y295">
        <f>data_fy13_base!E288</f>
        <v>377</v>
      </c>
      <c r="Z295">
        <f t="shared" si="120"/>
        <v>220552.54</v>
      </c>
      <c r="AA295">
        <f t="shared" si="121"/>
        <v>0</v>
      </c>
      <c r="AB295">
        <f t="shared" si="122"/>
        <v>220552.54</v>
      </c>
      <c r="AC295">
        <f t="shared" si="123"/>
        <v>20825.48</v>
      </c>
      <c r="AD295">
        <f t="shared" si="124"/>
        <v>0</v>
      </c>
      <c r="AE295">
        <f t="shared" si="125"/>
        <v>20825.48</v>
      </c>
      <c r="AF295">
        <f t="shared" si="126"/>
        <v>18899.009999999998</v>
      </c>
      <c r="AG295">
        <f t="shared" si="127"/>
        <v>0</v>
      </c>
      <c r="AH295">
        <f t="shared" si="128"/>
        <v>18899.009999999998</v>
      </c>
      <c r="AI295">
        <f>data_fy13_base!Z288</f>
        <v>418.74</v>
      </c>
      <c r="AJ295">
        <f t="shared" si="129"/>
        <v>10640.18</v>
      </c>
      <c r="AK295">
        <f t="shared" si="130"/>
        <v>0</v>
      </c>
      <c r="AL295">
        <f t="shared" si="131"/>
        <v>10640.18</v>
      </c>
      <c r="AM295">
        <f t="shared" si="132"/>
        <v>1239.47</v>
      </c>
      <c r="AN295">
        <f t="shared" si="133"/>
        <v>0</v>
      </c>
      <c r="AO295">
        <f t="shared" si="134"/>
        <v>1239.47</v>
      </c>
      <c r="AQ295">
        <f t="shared" si="135"/>
        <v>222347.83</v>
      </c>
      <c r="AR295">
        <f t="shared" si="136"/>
        <v>0</v>
      </c>
      <c r="AS295">
        <f t="shared" si="137"/>
        <v>222347.83</v>
      </c>
      <c r="AT295">
        <f t="shared" si="149"/>
        <v>21144.91</v>
      </c>
      <c r="AU295">
        <f t="shared" si="138"/>
        <v>0</v>
      </c>
      <c r="AV295">
        <f t="shared" si="139"/>
        <v>21144.91</v>
      </c>
      <c r="AW295">
        <f t="shared" si="140"/>
        <v>19348.62</v>
      </c>
      <c r="AX295">
        <f t="shared" si="141"/>
        <v>0</v>
      </c>
      <c r="AY295">
        <f t="shared" si="142"/>
        <v>19348.62</v>
      </c>
      <c r="AZ295">
        <f>data_fy13_base!AA288</f>
        <v>408.75</v>
      </c>
      <c r="BA295">
        <f t="shared" si="143"/>
        <v>10848.23</v>
      </c>
      <c r="BB295">
        <f t="shared" si="144"/>
        <v>0</v>
      </c>
      <c r="BC295">
        <f t="shared" si="145"/>
        <v>10848.23</v>
      </c>
      <c r="BD295">
        <f t="shared" si="146"/>
        <v>1263.04</v>
      </c>
      <c r="BE295">
        <f t="shared" si="147"/>
        <v>0</v>
      </c>
      <c r="BF295">
        <f t="shared" si="148"/>
        <v>1263.04</v>
      </c>
    </row>
    <row r="296" spans="1:58" x14ac:dyDescent="0.2">
      <c r="A296">
        <f>data_fy13_base!A289</f>
        <v>5751</v>
      </c>
      <c r="B296" t="str">
        <f>data_fy13_base!B289</f>
        <v>St Ansgar</v>
      </c>
      <c r="C296">
        <f>data_fy13_base!C289</f>
        <v>5751</v>
      </c>
      <c r="D296">
        <f>data_fy13_base!D289</f>
        <v>7</v>
      </c>
      <c r="E296">
        <f>data_fy13_base!F289</f>
        <v>606.54</v>
      </c>
      <c r="F296">
        <f>data_fy13_base!G289</f>
        <v>587.86</v>
      </c>
      <c r="G296">
        <f>data_fy13_base!H289</f>
        <v>580.64</v>
      </c>
      <c r="H296">
        <f>data_fy13_base!I289</f>
        <v>517.16999999999996</v>
      </c>
      <c r="I296">
        <f>data_fy13_base!J289</f>
        <v>58.57</v>
      </c>
      <c r="J296">
        <f>data_fy13_base!K289</f>
        <v>63.8</v>
      </c>
      <c r="K296">
        <f>data_fy13_base!L289</f>
        <v>27.07</v>
      </c>
      <c r="L296">
        <f>data_fy13_base!M289</f>
        <v>3.16</v>
      </c>
      <c r="M296">
        <f>data_fy13_base!N289</f>
        <v>631.79999999999995</v>
      </c>
      <c r="N296">
        <f>data_fy13_base!O289</f>
        <v>506.3</v>
      </c>
      <c r="O296">
        <f>data_fy13_base!P289</f>
        <v>59.62</v>
      </c>
      <c r="P296">
        <f>data_fy13_base!Q289</f>
        <v>55.66</v>
      </c>
      <c r="Q296">
        <f>data_fy13_base!W289</f>
        <v>34.51</v>
      </c>
      <c r="R296">
        <f>data_fy13_base!Y289</f>
        <v>3.96</v>
      </c>
      <c r="S296">
        <f>data_fy13_base!S289</f>
        <v>319880</v>
      </c>
      <c r="T296">
        <f>data_fy13_base!T289</f>
        <v>37668</v>
      </c>
      <c r="U296">
        <f>data_fy13_base!U289</f>
        <v>35166</v>
      </c>
      <c r="V296">
        <f>data_fy13_base!V289</f>
        <v>23888</v>
      </c>
      <c r="W296">
        <f>data_fy13_base!X289</f>
        <v>2741</v>
      </c>
      <c r="Y296">
        <f>data_fy13_base!E289</f>
        <v>641.9</v>
      </c>
      <c r="Z296">
        <f t="shared" si="120"/>
        <v>338274.88</v>
      </c>
      <c r="AA296">
        <f t="shared" si="121"/>
        <v>0</v>
      </c>
      <c r="AB296">
        <f t="shared" si="122"/>
        <v>338274.88</v>
      </c>
      <c r="AC296">
        <f t="shared" si="123"/>
        <v>39772.120000000003</v>
      </c>
      <c r="AD296">
        <f t="shared" si="124"/>
        <v>0</v>
      </c>
      <c r="AE296">
        <f t="shared" si="125"/>
        <v>39772.120000000003</v>
      </c>
      <c r="AF296">
        <f t="shared" si="126"/>
        <v>37365</v>
      </c>
      <c r="AG296">
        <f t="shared" si="127"/>
        <v>0</v>
      </c>
      <c r="AH296">
        <f t="shared" si="128"/>
        <v>37365</v>
      </c>
      <c r="AI296">
        <f>data_fy13_base!Z289</f>
        <v>713.01</v>
      </c>
      <c r="AJ296">
        <f t="shared" si="129"/>
        <v>25376.03</v>
      </c>
      <c r="AK296">
        <f t="shared" si="130"/>
        <v>0</v>
      </c>
      <c r="AL296">
        <f t="shared" si="131"/>
        <v>25376.03</v>
      </c>
      <c r="AM296">
        <f t="shared" si="132"/>
        <v>2916.21</v>
      </c>
      <c r="AN296">
        <f t="shared" si="133"/>
        <v>0</v>
      </c>
      <c r="AO296">
        <f t="shared" si="134"/>
        <v>2916.21</v>
      </c>
      <c r="AQ296">
        <f t="shared" si="135"/>
        <v>332687.19</v>
      </c>
      <c r="AR296">
        <f t="shared" si="136"/>
        <v>5587.6900000000023</v>
      </c>
      <c r="AS296">
        <f t="shared" si="137"/>
        <v>338274.88</v>
      </c>
      <c r="AT296">
        <f t="shared" si="149"/>
        <v>39061.18</v>
      </c>
      <c r="AU296">
        <f t="shared" si="138"/>
        <v>710.94000000000233</v>
      </c>
      <c r="AV296">
        <f t="shared" si="139"/>
        <v>39772.120000000003</v>
      </c>
      <c r="AW296">
        <f t="shared" si="140"/>
        <v>36914.019999999997</v>
      </c>
      <c r="AX296">
        <f t="shared" si="141"/>
        <v>450.9800000000032</v>
      </c>
      <c r="AY296">
        <f t="shared" si="142"/>
        <v>37365</v>
      </c>
      <c r="AZ296">
        <f>data_fy13_base!AA289</f>
        <v>678.36</v>
      </c>
      <c r="BA296">
        <f t="shared" si="143"/>
        <v>24909.38</v>
      </c>
      <c r="BB296">
        <f t="shared" si="144"/>
        <v>466.64999999999782</v>
      </c>
      <c r="BC296">
        <f t="shared" si="145"/>
        <v>25376.03</v>
      </c>
      <c r="BD296">
        <f t="shared" si="146"/>
        <v>2862.68</v>
      </c>
      <c r="BE296">
        <f t="shared" si="147"/>
        <v>53.5300000000002</v>
      </c>
      <c r="BF296">
        <f t="shared" si="148"/>
        <v>2916.21</v>
      </c>
    </row>
    <row r="297" spans="1:58" x14ac:dyDescent="0.2">
      <c r="A297">
        <f>data_fy13_base!A290</f>
        <v>6165</v>
      </c>
      <c r="B297" t="str">
        <f>data_fy13_base!B290</f>
        <v>Stanton</v>
      </c>
      <c r="C297">
        <f>data_fy13_base!C290</f>
        <v>6165</v>
      </c>
      <c r="D297">
        <f>data_fy13_base!D290</f>
        <v>13</v>
      </c>
      <c r="E297">
        <f>data_fy13_base!F290</f>
        <v>172.04</v>
      </c>
      <c r="F297">
        <f>data_fy13_base!G290</f>
        <v>163.9</v>
      </c>
      <c r="G297">
        <f>data_fy13_base!H290</f>
        <v>158.81</v>
      </c>
      <c r="H297">
        <f>data_fy13_base!I290</f>
        <v>517.16999999999996</v>
      </c>
      <c r="I297">
        <f>data_fy13_base!J290</f>
        <v>58.57</v>
      </c>
      <c r="J297">
        <f>data_fy13_base!K290</f>
        <v>63.8</v>
      </c>
      <c r="K297">
        <f>data_fy13_base!L290</f>
        <v>27.07</v>
      </c>
      <c r="L297">
        <f>data_fy13_base!M290</f>
        <v>3.16</v>
      </c>
      <c r="M297">
        <f>data_fy13_base!N290</f>
        <v>180</v>
      </c>
      <c r="N297">
        <f>data_fy13_base!O290</f>
        <v>608.59</v>
      </c>
      <c r="O297">
        <f>data_fy13_base!P290</f>
        <v>75.989999999999995</v>
      </c>
      <c r="P297">
        <f>data_fy13_base!Q290</f>
        <v>59.31</v>
      </c>
      <c r="Q297">
        <f>data_fy13_base!W290</f>
        <v>27.1</v>
      </c>
      <c r="R297">
        <f>data_fy13_base!Y290</f>
        <v>2.86</v>
      </c>
      <c r="S297">
        <f>data_fy13_base!S290</f>
        <v>109546</v>
      </c>
      <c r="T297">
        <f>data_fy13_base!T290</f>
        <v>13678</v>
      </c>
      <c r="U297">
        <f>data_fy13_base!U290</f>
        <v>10676</v>
      </c>
      <c r="V297">
        <f>data_fy13_base!V290</f>
        <v>5508</v>
      </c>
      <c r="W297">
        <f>data_fy13_base!X290</f>
        <v>581</v>
      </c>
      <c r="Y297">
        <f>data_fy13_base!E290</f>
        <v>182</v>
      </c>
      <c r="Z297">
        <f t="shared" si="120"/>
        <v>114528.96000000001</v>
      </c>
      <c r="AA297">
        <f t="shared" si="121"/>
        <v>0</v>
      </c>
      <c r="AB297">
        <f t="shared" si="122"/>
        <v>114528.96000000001</v>
      </c>
      <c r="AC297">
        <f t="shared" si="123"/>
        <v>14256.06</v>
      </c>
      <c r="AD297">
        <f t="shared" si="124"/>
        <v>0</v>
      </c>
      <c r="AE297">
        <f t="shared" si="125"/>
        <v>14256.06</v>
      </c>
      <c r="AF297">
        <f t="shared" si="126"/>
        <v>11258.52</v>
      </c>
      <c r="AG297">
        <f t="shared" si="127"/>
        <v>0</v>
      </c>
      <c r="AH297">
        <f t="shared" si="128"/>
        <v>11258.52</v>
      </c>
      <c r="AI297">
        <f>data_fy13_base!Z290</f>
        <v>206.44</v>
      </c>
      <c r="AJ297">
        <f t="shared" si="129"/>
        <v>5817.48</v>
      </c>
      <c r="AK297">
        <f t="shared" si="130"/>
        <v>0</v>
      </c>
      <c r="AL297">
        <f t="shared" si="131"/>
        <v>5817.48</v>
      </c>
      <c r="AM297">
        <f t="shared" si="132"/>
        <v>617.26</v>
      </c>
      <c r="AN297">
        <f t="shared" si="133"/>
        <v>0</v>
      </c>
      <c r="AO297">
        <f t="shared" si="134"/>
        <v>617.26</v>
      </c>
      <c r="AQ297">
        <f t="shared" si="135"/>
        <v>111961.91</v>
      </c>
      <c r="AR297">
        <f t="shared" si="136"/>
        <v>2567.0500000000029</v>
      </c>
      <c r="AS297">
        <f t="shared" si="137"/>
        <v>114528.96000000001</v>
      </c>
      <c r="AT297">
        <f t="shared" si="149"/>
        <v>13895.67</v>
      </c>
      <c r="AU297">
        <f t="shared" si="138"/>
        <v>360.38999999999942</v>
      </c>
      <c r="AV297">
        <f t="shared" si="139"/>
        <v>14256.06</v>
      </c>
      <c r="AW297">
        <f t="shared" si="140"/>
        <v>11098.3</v>
      </c>
      <c r="AX297">
        <f t="shared" si="141"/>
        <v>160.22000000000116</v>
      </c>
      <c r="AY297">
        <f t="shared" si="142"/>
        <v>11258.52</v>
      </c>
      <c r="AZ297">
        <f>data_fy13_base!AA290</f>
        <v>196.73</v>
      </c>
      <c r="BA297">
        <f t="shared" si="143"/>
        <v>5766.16</v>
      </c>
      <c r="BB297">
        <f t="shared" si="144"/>
        <v>51.319999999999709</v>
      </c>
      <c r="BC297">
        <f t="shared" si="145"/>
        <v>5817.48</v>
      </c>
      <c r="BD297">
        <f t="shared" si="146"/>
        <v>613.79999999999995</v>
      </c>
      <c r="BE297">
        <f t="shared" si="147"/>
        <v>3.4600000000000364</v>
      </c>
      <c r="BF297">
        <f t="shared" si="148"/>
        <v>617.26</v>
      </c>
    </row>
    <row r="298" spans="1:58" x14ac:dyDescent="0.2">
      <c r="A298">
        <f>data_fy13_base!A291</f>
        <v>6175</v>
      </c>
      <c r="B298" t="str">
        <f>data_fy13_base!B291</f>
        <v>Starmont</v>
      </c>
      <c r="C298">
        <f>data_fy13_base!C291</f>
        <v>6175</v>
      </c>
      <c r="D298">
        <f>data_fy13_base!D291</f>
        <v>1</v>
      </c>
      <c r="E298">
        <f>data_fy13_base!F291</f>
        <v>574.97</v>
      </c>
      <c r="F298">
        <f>data_fy13_base!G291</f>
        <v>575.61</v>
      </c>
      <c r="G298">
        <f>data_fy13_base!H291</f>
        <v>575.6</v>
      </c>
      <c r="H298">
        <f>data_fy13_base!I291</f>
        <v>517.16999999999996</v>
      </c>
      <c r="I298">
        <f>data_fy13_base!J291</f>
        <v>58.57</v>
      </c>
      <c r="J298">
        <f>data_fy13_base!K291</f>
        <v>63.8</v>
      </c>
      <c r="K298">
        <f>data_fy13_base!L291</f>
        <v>27.07</v>
      </c>
      <c r="L298">
        <f>data_fy13_base!M291</f>
        <v>3.16</v>
      </c>
      <c r="M298">
        <f>data_fy13_base!N291</f>
        <v>629.4</v>
      </c>
      <c r="N298">
        <f>data_fy13_base!O291</f>
        <v>572.97</v>
      </c>
      <c r="O298">
        <f>data_fy13_base!P291</f>
        <v>63.4</v>
      </c>
      <c r="P298">
        <f>data_fy13_base!Q291</f>
        <v>70.33</v>
      </c>
      <c r="Q298">
        <f>data_fy13_base!W291</f>
        <v>27.28</v>
      </c>
      <c r="R298">
        <f>data_fy13_base!Y291</f>
        <v>2.9</v>
      </c>
      <c r="S298">
        <f>data_fy13_base!S291</f>
        <v>360627</v>
      </c>
      <c r="T298">
        <f>data_fy13_base!T291</f>
        <v>39904</v>
      </c>
      <c r="U298">
        <f>data_fy13_base!U291</f>
        <v>44266</v>
      </c>
      <c r="V298">
        <f>data_fy13_base!V291</f>
        <v>19878</v>
      </c>
      <c r="W298">
        <f>data_fy13_base!X291</f>
        <v>2113</v>
      </c>
      <c r="Y298">
        <f>data_fy13_base!E291</f>
        <v>635</v>
      </c>
      <c r="Z298">
        <f t="shared" si="120"/>
        <v>376974.1</v>
      </c>
      <c r="AA298">
        <f t="shared" si="121"/>
        <v>0</v>
      </c>
      <c r="AB298">
        <f t="shared" si="122"/>
        <v>376974.1</v>
      </c>
      <c r="AC298">
        <f t="shared" si="123"/>
        <v>41744.9</v>
      </c>
      <c r="AD298">
        <f t="shared" si="124"/>
        <v>0</v>
      </c>
      <c r="AE298">
        <f t="shared" si="125"/>
        <v>41744.9</v>
      </c>
      <c r="AF298">
        <f t="shared" si="126"/>
        <v>46278.8</v>
      </c>
      <c r="AG298">
        <f t="shared" si="127"/>
        <v>0</v>
      </c>
      <c r="AH298">
        <f t="shared" si="128"/>
        <v>46278.8</v>
      </c>
      <c r="AI298">
        <f>data_fy13_base!Z291</f>
        <v>727.36</v>
      </c>
      <c r="AJ298">
        <f t="shared" si="129"/>
        <v>20627.93</v>
      </c>
      <c r="AK298">
        <f t="shared" si="130"/>
        <v>0</v>
      </c>
      <c r="AL298">
        <f t="shared" si="131"/>
        <v>20627.93</v>
      </c>
      <c r="AM298">
        <f t="shared" si="132"/>
        <v>2203.9</v>
      </c>
      <c r="AN298">
        <f t="shared" si="133"/>
        <v>0</v>
      </c>
      <c r="AO298">
        <f t="shared" si="134"/>
        <v>2203.9</v>
      </c>
      <c r="AQ298">
        <f t="shared" si="135"/>
        <v>353704.29</v>
      </c>
      <c r="AR298">
        <f t="shared" si="136"/>
        <v>23269.809999999998</v>
      </c>
      <c r="AS298">
        <f t="shared" si="137"/>
        <v>376974.1</v>
      </c>
      <c r="AT298">
        <f t="shared" si="149"/>
        <v>39201.449999999997</v>
      </c>
      <c r="AU298">
        <f t="shared" si="138"/>
        <v>2543.4500000000044</v>
      </c>
      <c r="AV298">
        <f t="shared" si="139"/>
        <v>41744.9</v>
      </c>
      <c r="AW298">
        <f t="shared" si="140"/>
        <v>43427.48</v>
      </c>
      <c r="AX298">
        <f t="shared" si="141"/>
        <v>2851.3199999999997</v>
      </c>
      <c r="AY298">
        <f t="shared" si="142"/>
        <v>46278.8</v>
      </c>
      <c r="AZ298">
        <f>data_fy13_base!AA291</f>
        <v>668.26</v>
      </c>
      <c r="BA298">
        <f t="shared" si="143"/>
        <v>19706.990000000002</v>
      </c>
      <c r="BB298">
        <f t="shared" si="144"/>
        <v>920.93999999999869</v>
      </c>
      <c r="BC298">
        <f t="shared" si="145"/>
        <v>20627.93</v>
      </c>
      <c r="BD298">
        <f t="shared" si="146"/>
        <v>2111.6999999999998</v>
      </c>
      <c r="BE298">
        <f t="shared" si="147"/>
        <v>92.200000000000273</v>
      </c>
      <c r="BF298">
        <f t="shared" si="148"/>
        <v>2203.9</v>
      </c>
    </row>
    <row r="299" spans="1:58" x14ac:dyDescent="0.2">
      <c r="A299">
        <f>data_fy13_base!A292</f>
        <v>6219</v>
      </c>
      <c r="B299" t="str">
        <f>data_fy13_base!B292</f>
        <v>Storm Lake</v>
      </c>
      <c r="C299">
        <f>data_fy13_base!C292</f>
        <v>6219</v>
      </c>
      <c r="D299">
        <f>data_fy13_base!D292</f>
        <v>5</v>
      </c>
      <c r="E299">
        <f>data_fy13_base!F292</f>
        <v>2291.19</v>
      </c>
      <c r="F299">
        <f>data_fy13_base!G292</f>
        <v>2355.52</v>
      </c>
      <c r="G299">
        <f>data_fy13_base!H292</f>
        <v>2430.2399999999998</v>
      </c>
      <c r="H299">
        <f>data_fy13_base!I292</f>
        <v>517.16999999999996</v>
      </c>
      <c r="I299">
        <f>data_fy13_base!J292</f>
        <v>58.57</v>
      </c>
      <c r="J299">
        <f>data_fy13_base!K292</f>
        <v>63.8</v>
      </c>
      <c r="K299">
        <f>data_fy13_base!L292</f>
        <v>27.07</v>
      </c>
      <c r="L299">
        <f>data_fy13_base!M292</f>
        <v>3.16</v>
      </c>
      <c r="M299">
        <f>data_fy13_base!N292</f>
        <v>2181.6</v>
      </c>
      <c r="N299">
        <f>data_fy13_base!O292</f>
        <v>503.6</v>
      </c>
      <c r="O299">
        <f>data_fy13_base!P292</f>
        <v>58.19</v>
      </c>
      <c r="P299">
        <f>data_fy13_base!Q292</f>
        <v>75.94</v>
      </c>
      <c r="Q299">
        <f>data_fy13_base!W292</f>
        <v>29.24</v>
      </c>
      <c r="R299">
        <f>data_fy13_base!Y292</f>
        <v>3.49</v>
      </c>
      <c r="S299">
        <f>data_fy13_base!S292</f>
        <v>1098654</v>
      </c>
      <c r="T299">
        <f>data_fy13_base!T292</f>
        <v>126947</v>
      </c>
      <c r="U299">
        <f>data_fy13_base!U292</f>
        <v>165671</v>
      </c>
      <c r="V299">
        <f>data_fy13_base!V292</f>
        <v>69597</v>
      </c>
      <c r="W299">
        <f>data_fy13_base!X292</f>
        <v>8307</v>
      </c>
      <c r="Y299">
        <f>data_fy13_base!E292</f>
        <v>2168.8000000000002</v>
      </c>
      <c r="Z299">
        <f t="shared" si="120"/>
        <v>1137080.1499999999</v>
      </c>
      <c r="AA299">
        <f t="shared" si="121"/>
        <v>0</v>
      </c>
      <c r="AB299">
        <f t="shared" si="122"/>
        <v>1137080.1499999999</v>
      </c>
      <c r="AC299">
        <f t="shared" si="123"/>
        <v>131277.46</v>
      </c>
      <c r="AD299">
        <f t="shared" si="124"/>
        <v>0</v>
      </c>
      <c r="AE299">
        <f t="shared" si="125"/>
        <v>131277.46</v>
      </c>
      <c r="AF299">
        <f t="shared" si="126"/>
        <v>170229.11</v>
      </c>
      <c r="AG299">
        <f t="shared" si="127"/>
        <v>0</v>
      </c>
      <c r="AH299">
        <f t="shared" si="128"/>
        <v>170229.11</v>
      </c>
      <c r="AI299">
        <f>data_fy13_base!Z292</f>
        <v>2364.5700000000002</v>
      </c>
      <c r="AJ299">
        <f t="shared" si="129"/>
        <v>71693.759999999995</v>
      </c>
      <c r="AK299">
        <f t="shared" si="130"/>
        <v>0</v>
      </c>
      <c r="AL299">
        <f t="shared" si="131"/>
        <v>71693.759999999995</v>
      </c>
      <c r="AM299">
        <f t="shared" si="132"/>
        <v>8559.74</v>
      </c>
      <c r="AN299">
        <f t="shared" si="133"/>
        <v>0</v>
      </c>
      <c r="AO299">
        <f t="shared" si="134"/>
        <v>8559.74</v>
      </c>
      <c r="AQ299">
        <f t="shared" si="135"/>
        <v>1250531.5</v>
      </c>
      <c r="AR299">
        <f t="shared" si="136"/>
        <v>0</v>
      </c>
      <c r="AS299">
        <f t="shared" si="137"/>
        <v>1250531.5</v>
      </c>
      <c r="AT299">
        <f t="shared" si="149"/>
        <v>144276.23000000001</v>
      </c>
      <c r="AU299">
        <f t="shared" si="138"/>
        <v>0</v>
      </c>
      <c r="AV299">
        <f t="shared" si="139"/>
        <v>144276.23000000001</v>
      </c>
      <c r="AW299">
        <f t="shared" si="140"/>
        <v>185907.16</v>
      </c>
      <c r="AX299">
        <f t="shared" si="141"/>
        <v>0</v>
      </c>
      <c r="AY299">
        <f t="shared" si="142"/>
        <v>185907.16</v>
      </c>
      <c r="AZ299">
        <f>data_fy13_base!AA292</f>
        <v>2488.92</v>
      </c>
      <c r="BA299">
        <f t="shared" si="143"/>
        <v>78276.53</v>
      </c>
      <c r="BB299">
        <f t="shared" si="144"/>
        <v>0</v>
      </c>
      <c r="BC299">
        <f t="shared" si="145"/>
        <v>78276.53</v>
      </c>
      <c r="BD299">
        <f t="shared" si="146"/>
        <v>9333.4500000000007</v>
      </c>
      <c r="BE299">
        <f t="shared" si="147"/>
        <v>0</v>
      </c>
      <c r="BF299">
        <f t="shared" si="148"/>
        <v>9333.4500000000007</v>
      </c>
    </row>
    <row r="300" spans="1:58" x14ac:dyDescent="0.2">
      <c r="A300">
        <f>data_fy13_base!A293</f>
        <v>6246</v>
      </c>
      <c r="B300" t="str">
        <f>data_fy13_base!B293</f>
        <v>Stratford</v>
      </c>
      <c r="C300">
        <f>data_fy13_base!C293</f>
        <v>6246</v>
      </c>
      <c r="D300">
        <f>data_fy13_base!D293</f>
        <v>5</v>
      </c>
      <c r="E300">
        <f>data_fy13_base!F293</f>
        <v>161.93</v>
      </c>
      <c r="F300">
        <f>data_fy13_base!G293</f>
        <v>161.25</v>
      </c>
      <c r="G300">
        <f>data_fy13_base!H293</f>
        <v>160.88</v>
      </c>
      <c r="H300">
        <f>data_fy13_base!I293</f>
        <v>517.16999999999996</v>
      </c>
      <c r="I300">
        <f>data_fy13_base!J293</f>
        <v>58.57</v>
      </c>
      <c r="J300">
        <f>data_fy13_base!K293</f>
        <v>63.8</v>
      </c>
      <c r="K300">
        <f>data_fy13_base!L293</f>
        <v>27.07</v>
      </c>
      <c r="L300">
        <f>data_fy13_base!M293</f>
        <v>3.16</v>
      </c>
      <c r="M300">
        <f>data_fy13_base!N293</f>
        <v>164.5</v>
      </c>
      <c r="N300">
        <f>data_fy13_base!O293</f>
        <v>495.99</v>
      </c>
      <c r="O300">
        <f>data_fy13_base!P293</f>
        <v>47.38</v>
      </c>
      <c r="P300">
        <f>data_fy13_base!Q293</f>
        <v>54.37</v>
      </c>
      <c r="Q300">
        <f>data_fy13_base!W293</f>
        <v>29.24</v>
      </c>
      <c r="R300">
        <f>data_fy13_base!Y293</f>
        <v>3.49</v>
      </c>
      <c r="S300">
        <f>data_fy13_base!S293</f>
        <v>81590</v>
      </c>
      <c r="T300">
        <f>data_fy13_base!T293</f>
        <v>7794</v>
      </c>
      <c r="U300">
        <f>data_fy13_base!U293</f>
        <v>8944</v>
      </c>
      <c r="V300">
        <f>data_fy13_base!V293</f>
        <v>5496</v>
      </c>
      <c r="W300">
        <f>data_fy13_base!X293</f>
        <v>656</v>
      </c>
      <c r="Y300">
        <f>data_fy13_base!E293</f>
        <v>160.30000000000001</v>
      </c>
      <c r="Z300">
        <f t="shared" si="120"/>
        <v>82823.8</v>
      </c>
      <c r="AA300">
        <f t="shared" si="121"/>
        <v>0</v>
      </c>
      <c r="AB300">
        <f t="shared" si="122"/>
        <v>82823.8</v>
      </c>
      <c r="AC300">
        <f t="shared" si="123"/>
        <v>7970.12</v>
      </c>
      <c r="AD300">
        <f t="shared" si="124"/>
        <v>0</v>
      </c>
      <c r="AE300">
        <f t="shared" si="125"/>
        <v>7970.12</v>
      </c>
      <c r="AF300">
        <f t="shared" si="126"/>
        <v>9124.2800000000007</v>
      </c>
      <c r="AG300">
        <f t="shared" si="127"/>
        <v>0</v>
      </c>
      <c r="AH300">
        <f t="shared" si="128"/>
        <v>9124.2800000000007</v>
      </c>
      <c r="AI300">
        <f>data_fy13_base!Z293</f>
        <v>179.18</v>
      </c>
      <c r="AJ300">
        <f t="shared" si="129"/>
        <v>5432.74</v>
      </c>
      <c r="AK300">
        <f t="shared" si="130"/>
        <v>63.260000000000218</v>
      </c>
      <c r="AL300">
        <f t="shared" si="131"/>
        <v>5496</v>
      </c>
      <c r="AM300">
        <f t="shared" si="132"/>
        <v>648.63</v>
      </c>
      <c r="AN300">
        <f t="shared" si="133"/>
        <v>7.3700000000000045</v>
      </c>
      <c r="AO300">
        <f t="shared" si="134"/>
        <v>656</v>
      </c>
      <c r="AQ300">
        <f t="shared" si="135"/>
        <v>87149.11</v>
      </c>
      <c r="AR300">
        <f t="shared" si="136"/>
        <v>0</v>
      </c>
      <c r="AS300">
        <f t="shared" si="137"/>
        <v>87149.11</v>
      </c>
      <c r="AT300">
        <f t="shared" si="149"/>
        <v>8446.27</v>
      </c>
      <c r="AU300">
        <f t="shared" si="138"/>
        <v>0</v>
      </c>
      <c r="AV300">
        <f t="shared" si="139"/>
        <v>8446.27</v>
      </c>
      <c r="AW300">
        <f t="shared" si="140"/>
        <v>9646.17</v>
      </c>
      <c r="AX300">
        <f t="shared" si="141"/>
        <v>0</v>
      </c>
      <c r="AY300">
        <f t="shared" si="142"/>
        <v>9646.17</v>
      </c>
      <c r="AZ300">
        <f>data_fy13_base!AA293</f>
        <v>181</v>
      </c>
      <c r="BA300">
        <f t="shared" si="143"/>
        <v>5692.45</v>
      </c>
      <c r="BB300">
        <f t="shared" si="144"/>
        <v>0</v>
      </c>
      <c r="BC300">
        <f t="shared" si="145"/>
        <v>5692.45</v>
      </c>
      <c r="BD300">
        <f t="shared" si="146"/>
        <v>678.75</v>
      </c>
      <c r="BE300">
        <f t="shared" si="147"/>
        <v>0</v>
      </c>
      <c r="BF300">
        <f t="shared" si="148"/>
        <v>678.75</v>
      </c>
    </row>
    <row r="301" spans="1:58" x14ac:dyDescent="0.2">
      <c r="A301">
        <f>data_fy13_base!A294</f>
        <v>6273</v>
      </c>
      <c r="B301" t="str">
        <f>data_fy13_base!B294</f>
        <v>Sumner</v>
      </c>
      <c r="C301">
        <f>data_fy13_base!C294</f>
        <v>6273</v>
      </c>
      <c r="D301">
        <f>data_fy13_base!D294</f>
        <v>7</v>
      </c>
      <c r="E301">
        <f>data_fy13_base!F294</f>
        <v>538.03</v>
      </c>
      <c r="F301">
        <f>data_fy13_base!G294</f>
        <v>542.83000000000004</v>
      </c>
      <c r="G301">
        <f>data_fy13_base!H294</f>
        <v>545.72</v>
      </c>
      <c r="H301">
        <f>data_fy13_base!I294</f>
        <v>517.16999999999996</v>
      </c>
      <c r="I301">
        <f>data_fy13_base!J294</f>
        <v>58.57</v>
      </c>
      <c r="J301">
        <f>data_fy13_base!K294</f>
        <v>63.8</v>
      </c>
      <c r="K301">
        <f>data_fy13_base!L294</f>
        <v>27.07</v>
      </c>
      <c r="L301">
        <f>data_fy13_base!M294</f>
        <v>3.16</v>
      </c>
      <c r="M301">
        <f>data_fy13_base!N294</f>
        <v>566.29999999999995</v>
      </c>
      <c r="N301">
        <f>data_fy13_base!O294</f>
        <v>518.83000000000004</v>
      </c>
      <c r="O301">
        <f>data_fy13_base!P294</f>
        <v>52.11</v>
      </c>
      <c r="P301">
        <f>data_fy13_base!Q294</f>
        <v>49.64</v>
      </c>
      <c r="Q301">
        <f>data_fy13_base!W294</f>
        <v>34.51</v>
      </c>
      <c r="R301">
        <f>data_fy13_base!Y294</f>
        <v>3.96</v>
      </c>
      <c r="S301">
        <f>data_fy13_base!S294</f>
        <v>293813</v>
      </c>
      <c r="T301">
        <f>data_fy13_base!T294</f>
        <v>29510</v>
      </c>
      <c r="U301">
        <f>data_fy13_base!U294</f>
        <v>28111</v>
      </c>
      <c r="V301">
        <f>data_fy13_base!V294</f>
        <v>21957</v>
      </c>
      <c r="W301">
        <f>data_fy13_base!X294</f>
        <v>2520</v>
      </c>
      <c r="Y301">
        <f>data_fy13_base!E294</f>
        <v>573.5</v>
      </c>
      <c r="Z301">
        <f t="shared" si="120"/>
        <v>309414.71999999997</v>
      </c>
      <c r="AA301">
        <f t="shared" si="121"/>
        <v>0</v>
      </c>
      <c r="AB301">
        <f t="shared" si="122"/>
        <v>309414.71999999997</v>
      </c>
      <c r="AC301">
        <f t="shared" si="123"/>
        <v>31227.08</v>
      </c>
      <c r="AD301">
        <f t="shared" si="124"/>
        <v>0</v>
      </c>
      <c r="AE301">
        <f t="shared" si="125"/>
        <v>31227.08</v>
      </c>
      <c r="AF301">
        <f t="shared" si="126"/>
        <v>29930.97</v>
      </c>
      <c r="AG301">
        <f t="shared" si="127"/>
        <v>0</v>
      </c>
      <c r="AH301">
        <f t="shared" si="128"/>
        <v>29930.97</v>
      </c>
      <c r="AI301">
        <f>data_fy13_base!Z294</f>
        <v>644.54999999999995</v>
      </c>
      <c r="AJ301">
        <f t="shared" si="129"/>
        <v>22939.53</v>
      </c>
      <c r="AK301">
        <f t="shared" si="130"/>
        <v>0</v>
      </c>
      <c r="AL301">
        <f t="shared" si="131"/>
        <v>22939.53</v>
      </c>
      <c r="AM301">
        <f t="shared" si="132"/>
        <v>2636.21</v>
      </c>
      <c r="AN301">
        <f t="shared" si="133"/>
        <v>0</v>
      </c>
      <c r="AO301">
        <f t="shared" si="134"/>
        <v>2636.21</v>
      </c>
      <c r="AQ301">
        <f t="shared" si="135"/>
        <v>301850.96999999997</v>
      </c>
      <c r="AR301">
        <f t="shared" si="136"/>
        <v>7563.75</v>
      </c>
      <c r="AS301">
        <f t="shared" si="137"/>
        <v>309414.71999999997</v>
      </c>
      <c r="AT301">
        <f t="shared" si="149"/>
        <v>30608.53</v>
      </c>
      <c r="AU301">
        <f t="shared" si="138"/>
        <v>618.55000000000291</v>
      </c>
      <c r="AV301">
        <f t="shared" si="139"/>
        <v>31227.08</v>
      </c>
      <c r="AW301">
        <f t="shared" si="140"/>
        <v>29505.57</v>
      </c>
      <c r="AX301">
        <f t="shared" si="141"/>
        <v>425.40000000000146</v>
      </c>
      <c r="AY301">
        <f t="shared" si="142"/>
        <v>29930.97</v>
      </c>
      <c r="AZ301">
        <f>data_fy13_base!AA294</f>
        <v>609.79</v>
      </c>
      <c r="BA301">
        <f t="shared" si="143"/>
        <v>22391.49</v>
      </c>
      <c r="BB301">
        <f t="shared" si="144"/>
        <v>548.03999999999724</v>
      </c>
      <c r="BC301">
        <f t="shared" si="145"/>
        <v>22939.53</v>
      </c>
      <c r="BD301">
        <f t="shared" si="146"/>
        <v>2573.31</v>
      </c>
      <c r="BE301">
        <f t="shared" si="147"/>
        <v>62.900000000000091</v>
      </c>
      <c r="BF301">
        <f t="shared" si="148"/>
        <v>2636.21</v>
      </c>
    </row>
    <row r="302" spans="1:58" x14ac:dyDescent="0.2">
      <c r="A302">
        <f>data_fy13_base!A295</f>
        <v>6408</v>
      </c>
      <c r="B302" t="str">
        <f>data_fy13_base!B295</f>
        <v>Tipton</v>
      </c>
      <c r="C302">
        <f>data_fy13_base!C295</f>
        <v>6408</v>
      </c>
      <c r="D302">
        <f>data_fy13_base!D295</f>
        <v>10</v>
      </c>
      <c r="E302">
        <f>data_fy13_base!F295</f>
        <v>828.8</v>
      </c>
      <c r="F302">
        <f>data_fy13_base!G295</f>
        <v>826.86</v>
      </c>
      <c r="G302">
        <f>data_fy13_base!H295</f>
        <v>834.39</v>
      </c>
      <c r="H302">
        <f>data_fy13_base!I295</f>
        <v>517.16999999999996</v>
      </c>
      <c r="I302">
        <f>data_fy13_base!J295</f>
        <v>58.57</v>
      </c>
      <c r="J302">
        <f>data_fy13_base!K295</f>
        <v>63.8</v>
      </c>
      <c r="K302">
        <f>data_fy13_base!L295</f>
        <v>27.07</v>
      </c>
      <c r="L302">
        <f>data_fy13_base!M295</f>
        <v>3.16</v>
      </c>
      <c r="M302">
        <f>data_fy13_base!N295</f>
        <v>836.6</v>
      </c>
      <c r="N302">
        <f>data_fy13_base!O295</f>
        <v>506.84</v>
      </c>
      <c r="O302">
        <f>data_fy13_base!P295</f>
        <v>53.48</v>
      </c>
      <c r="P302">
        <f>data_fy13_base!Q295</f>
        <v>59</v>
      </c>
      <c r="Q302">
        <f>data_fy13_base!W295</f>
        <v>24.33</v>
      </c>
      <c r="R302">
        <f>data_fy13_base!Y295</f>
        <v>2.83</v>
      </c>
      <c r="S302">
        <f>data_fy13_base!S295</f>
        <v>424022</v>
      </c>
      <c r="T302">
        <f>data_fy13_base!T295</f>
        <v>44741</v>
      </c>
      <c r="U302">
        <f>data_fy13_base!U295</f>
        <v>49359</v>
      </c>
      <c r="V302">
        <f>data_fy13_base!V295</f>
        <v>23203</v>
      </c>
      <c r="W302">
        <f>data_fy13_base!X295</f>
        <v>2699</v>
      </c>
      <c r="Y302">
        <f>data_fy13_base!E295</f>
        <v>846.2</v>
      </c>
      <c r="Z302">
        <f t="shared" si="120"/>
        <v>446395.89</v>
      </c>
      <c r="AA302">
        <f t="shared" si="121"/>
        <v>0</v>
      </c>
      <c r="AB302">
        <f t="shared" si="122"/>
        <v>446395.89</v>
      </c>
      <c r="AC302">
        <f t="shared" si="123"/>
        <v>47234.879999999997</v>
      </c>
      <c r="AD302">
        <f t="shared" si="124"/>
        <v>0</v>
      </c>
      <c r="AE302">
        <f t="shared" si="125"/>
        <v>47234.879999999997</v>
      </c>
      <c r="AF302">
        <f t="shared" si="126"/>
        <v>52083.61</v>
      </c>
      <c r="AG302">
        <f t="shared" si="127"/>
        <v>0</v>
      </c>
      <c r="AH302">
        <f t="shared" si="128"/>
        <v>52083.61</v>
      </c>
      <c r="AI302">
        <f>data_fy13_base!Z295</f>
        <v>959.78</v>
      </c>
      <c r="AJ302">
        <f t="shared" si="129"/>
        <v>24388.01</v>
      </c>
      <c r="AK302">
        <f t="shared" si="130"/>
        <v>0</v>
      </c>
      <c r="AL302">
        <f t="shared" si="131"/>
        <v>24388.01</v>
      </c>
      <c r="AM302">
        <f t="shared" si="132"/>
        <v>2840.95</v>
      </c>
      <c r="AN302">
        <f t="shared" si="133"/>
        <v>0</v>
      </c>
      <c r="AO302">
        <f t="shared" si="134"/>
        <v>2840.95</v>
      </c>
      <c r="AQ302">
        <f t="shared" si="135"/>
        <v>455044.35</v>
      </c>
      <c r="AR302">
        <f t="shared" si="136"/>
        <v>0</v>
      </c>
      <c r="AS302">
        <f t="shared" si="137"/>
        <v>455044.35</v>
      </c>
      <c r="AT302">
        <f t="shared" si="149"/>
        <v>48285.89</v>
      </c>
      <c r="AU302">
        <f t="shared" si="138"/>
        <v>0</v>
      </c>
      <c r="AV302">
        <f t="shared" si="139"/>
        <v>48285.89</v>
      </c>
      <c r="AW302">
        <f t="shared" si="140"/>
        <v>53208.959999999999</v>
      </c>
      <c r="AX302">
        <f t="shared" si="141"/>
        <v>0</v>
      </c>
      <c r="AY302">
        <f t="shared" si="142"/>
        <v>53208.959999999999</v>
      </c>
      <c r="AZ302">
        <f>data_fy13_base!AA295</f>
        <v>943.51</v>
      </c>
      <c r="BA302">
        <f t="shared" si="143"/>
        <v>25040.76</v>
      </c>
      <c r="BB302">
        <f t="shared" si="144"/>
        <v>0</v>
      </c>
      <c r="BC302">
        <f t="shared" si="145"/>
        <v>25040.76</v>
      </c>
      <c r="BD302">
        <f t="shared" si="146"/>
        <v>2915.45</v>
      </c>
      <c r="BE302">
        <f t="shared" si="147"/>
        <v>0</v>
      </c>
      <c r="BF302">
        <f t="shared" si="148"/>
        <v>2915.45</v>
      </c>
    </row>
    <row r="303" spans="1:58" x14ac:dyDescent="0.2">
      <c r="A303">
        <f>data_fy13_base!A296</f>
        <v>6417</v>
      </c>
      <c r="B303" t="str">
        <f>data_fy13_base!B296</f>
        <v>Titonka Consolidated</v>
      </c>
      <c r="C303">
        <f>data_fy13_base!C296</f>
        <v>6417</v>
      </c>
      <c r="D303">
        <f>data_fy13_base!D296</f>
        <v>5</v>
      </c>
      <c r="E303">
        <f>data_fy13_base!F296</f>
        <v>147.72999999999999</v>
      </c>
      <c r="F303">
        <f>data_fy13_base!G296</f>
        <v>146.22</v>
      </c>
      <c r="G303">
        <f>data_fy13_base!H296</f>
        <v>146.19999999999999</v>
      </c>
      <c r="H303">
        <f>data_fy13_base!I296</f>
        <v>517.16999999999996</v>
      </c>
      <c r="I303">
        <f>data_fy13_base!J296</f>
        <v>58.57</v>
      </c>
      <c r="J303">
        <f>data_fy13_base!K296</f>
        <v>63.8</v>
      </c>
      <c r="K303">
        <f>data_fy13_base!L296</f>
        <v>27.07</v>
      </c>
      <c r="L303">
        <f>data_fy13_base!M296</f>
        <v>3.16</v>
      </c>
      <c r="M303">
        <f>data_fy13_base!N296</f>
        <v>151</v>
      </c>
      <c r="N303">
        <f>data_fy13_base!O296</f>
        <v>608.94000000000005</v>
      </c>
      <c r="O303">
        <f>data_fy13_base!P296</f>
        <v>64.599999999999994</v>
      </c>
      <c r="P303">
        <f>data_fy13_base!Q296</f>
        <v>46.77</v>
      </c>
      <c r="Q303">
        <f>data_fy13_base!W296</f>
        <v>29.24</v>
      </c>
      <c r="R303">
        <f>data_fy13_base!Y296</f>
        <v>3.49</v>
      </c>
      <c r="S303">
        <f>data_fy13_base!S296</f>
        <v>91950</v>
      </c>
      <c r="T303">
        <f>data_fy13_base!T296</f>
        <v>9755</v>
      </c>
      <c r="U303">
        <f>data_fy13_base!U296</f>
        <v>7062</v>
      </c>
      <c r="V303">
        <f>data_fy13_base!V296</f>
        <v>4854</v>
      </c>
      <c r="W303">
        <f>data_fy13_base!X296</f>
        <v>579</v>
      </c>
      <c r="Y303">
        <f>data_fy13_base!E296</f>
        <v>145</v>
      </c>
      <c r="Z303">
        <f t="shared" si="120"/>
        <v>91296.35</v>
      </c>
      <c r="AA303">
        <f t="shared" si="121"/>
        <v>653.64999999999418</v>
      </c>
      <c r="AB303">
        <f t="shared" si="122"/>
        <v>91950</v>
      </c>
      <c r="AC303">
        <f t="shared" si="123"/>
        <v>9706.2999999999993</v>
      </c>
      <c r="AD303">
        <f t="shared" si="124"/>
        <v>48.700000000000728</v>
      </c>
      <c r="AE303">
        <f t="shared" si="125"/>
        <v>9755</v>
      </c>
      <c r="AF303">
        <f t="shared" si="126"/>
        <v>7151.4</v>
      </c>
      <c r="AG303">
        <f t="shared" si="127"/>
        <v>0</v>
      </c>
      <c r="AH303">
        <f t="shared" si="128"/>
        <v>7151.4</v>
      </c>
      <c r="AI303">
        <f>data_fy13_base!Z296</f>
        <v>160.72999999999999</v>
      </c>
      <c r="AJ303">
        <f t="shared" si="129"/>
        <v>4873.33</v>
      </c>
      <c r="AK303">
        <f t="shared" si="130"/>
        <v>0</v>
      </c>
      <c r="AL303">
        <f t="shared" si="131"/>
        <v>4873.33</v>
      </c>
      <c r="AM303">
        <f t="shared" si="132"/>
        <v>581.84</v>
      </c>
      <c r="AN303">
        <f t="shared" si="133"/>
        <v>0</v>
      </c>
      <c r="AO303">
        <f t="shared" si="134"/>
        <v>581.84</v>
      </c>
      <c r="AQ303">
        <f t="shared" si="135"/>
        <v>96192.91</v>
      </c>
      <c r="AR303">
        <f t="shared" si="136"/>
        <v>0</v>
      </c>
      <c r="AS303">
        <f t="shared" si="137"/>
        <v>96192.91</v>
      </c>
      <c r="AT303">
        <f t="shared" si="149"/>
        <v>10249.51</v>
      </c>
      <c r="AU303">
        <f t="shared" si="138"/>
        <v>0</v>
      </c>
      <c r="AV303">
        <f t="shared" si="139"/>
        <v>10249.51</v>
      </c>
      <c r="AW303">
        <f t="shared" si="140"/>
        <v>7677.53</v>
      </c>
      <c r="AX303">
        <f t="shared" si="141"/>
        <v>0</v>
      </c>
      <c r="AY303">
        <f t="shared" si="142"/>
        <v>7677.53</v>
      </c>
      <c r="AZ303">
        <f>data_fy13_base!AA296</f>
        <v>163.62</v>
      </c>
      <c r="BA303">
        <f t="shared" si="143"/>
        <v>5145.8500000000004</v>
      </c>
      <c r="BB303">
        <f t="shared" si="144"/>
        <v>0</v>
      </c>
      <c r="BC303">
        <f t="shared" si="145"/>
        <v>5145.8500000000004</v>
      </c>
      <c r="BD303">
        <f t="shared" si="146"/>
        <v>613.58000000000004</v>
      </c>
      <c r="BE303">
        <f t="shared" si="147"/>
        <v>0</v>
      </c>
      <c r="BF303">
        <f t="shared" si="148"/>
        <v>613.58000000000004</v>
      </c>
    </row>
    <row r="304" spans="1:58" x14ac:dyDescent="0.2">
      <c r="A304">
        <f>data_fy13_base!A297</f>
        <v>6453</v>
      </c>
      <c r="B304" t="str">
        <f>data_fy13_base!B297</f>
        <v>Treynor</v>
      </c>
      <c r="C304">
        <f>data_fy13_base!C297</f>
        <v>6453</v>
      </c>
      <c r="D304">
        <f>data_fy13_base!D297</f>
        <v>13</v>
      </c>
      <c r="E304">
        <f>data_fy13_base!F297</f>
        <v>605.52</v>
      </c>
      <c r="F304">
        <f>data_fy13_base!G297</f>
        <v>605.27</v>
      </c>
      <c r="G304">
        <f>data_fy13_base!H297</f>
        <v>611.12</v>
      </c>
      <c r="H304">
        <f>data_fy13_base!I297</f>
        <v>517.16999999999996</v>
      </c>
      <c r="I304">
        <f>data_fy13_base!J297</f>
        <v>58.57</v>
      </c>
      <c r="J304">
        <f>data_fy13_base!K297</f>
        <v>63.8</v>
      </c>
      <c r="K304">
        <f>data_fy13_base!L297</f>
        <v>27.07</v>
      </c>
      <c r="L304">
        <f>data_fy13_base!M297</f>
        <v>3.16</v>
      </c>
      <c r="M304">
        <f>data_fy13_base!N297</f>
        <v>598.20000000000005</v>
      </c>
      <c r="N304">
        <f>data_fy13_base!O297</f>
        <v>524.35</v>
      </c>
      <c r="O304">
        <f>data_fy13_base!P297</f>
        <v>54.54</v>
      </c>
      <c r="P304">
        <f>data_fy13_base!Q297</f>
        <v>56.74</v>
      </c>
      <c r="Q304">
        <f>data_fy13_base!W297</f>
        <v>27.1</v>
      </c>
      <c r="R304">
        <f>data_fy13_base!Y297</f>
        <v>2.86</v>
      </c>
      <c r="S304">
        <f>data_fy13_base!S297</f>
        <v>313666</v>
      </c>
      <c r="T304">
        <f>data_fy13_base!T297</f>
        <v>32626</v>
      </c>
      <c r="U304">
        <f>data_fy13_base!U297</f>
        <v>33942</v>
      </c>
      <c r="V304">
        <f>data_fy13_base!V297</f>
        <v>17375</v>
      </c>
      <c r="W304">
        <f>data_fy13_base!X297</f>
        <v>1834</v>
      </c>
      <c r="Y304">
        <f>data_fy13_base!E297</f>
        <v>596</v>
      </c>
      <c r="Z304">
        <f t="shared" si="120"/>
        <v>324843.84000000003</v>
      </c>
      <c r="AA304">
        <f t="shared" si="121"/>
        <v>0</v>
      </c>
      <c r="AB304">
        <f t="shared" si="122"/>
        <v>324843.84000000003</v>
      </c>
      <c r="AC304">
        <f t="shared" si="123"/>
        <v>33900.480000000003</v>
      </c>
      <c r="AD304">
        <f t="shared" si="124"/>
        <v>0</v>
      </c>
      <c r="AE304">
        <f t="shared" si="125"/>
        <v>33900.480000000003</v>
      </c>
      <c r="AF304">
        <f t="shared" si="126"/>
        <v>35336.839999999997</v>
      </c>
      <c r="AG304">
        <f t="shared" si="127"/>
        <v>0</v>
      </c>
      <c r="AH304">
        <f t="shared" si="128"/>
        <v>35336.839999999997</v>
      </c>
      <c r="AI304">
        <f>data_fy13_base!Z297</f>
        <v>633</v>
      </c>
      <c r="AJ304">
        <f t="shared" si="129"/>
        <v>17837.939999999999</v>
      </c>
      <c r="AK304">
        <f t="shared" si="130"/>
        <v>0</v>
      </c>
      <c r="AL304">
        <f t="shared" si="131"/>
        <v>17837.939999999999</v>
      </c>
      <c r="AM304">
        <f t="shared" si="132"/>
        <v>1892.67</v>
      </c>
      <c r="AN304">
        <f t="shared" si="133"/>
        <v>0</v>
      </c>
      <c r="AO304">
        <f t="shared" si="134"/>
        <v>1892.67</v>
      </c>
      <c r="AQ304">
        <f t="shared" si="135"/>
        <v>343057.36</v>
      </c>
      <c r="AR304">
        <f t="shared" si="136"/>
        <v>0</v>
      </c>
      <c r="AS304">
        <f t="shared" si="137"/>
        <v>343057.36</v>
      </c>
      <c r="AT304">
        <f t="shared" si="149"/>
        <v>35919.449999999997</v>
      </c>
      <c r="AU304">
        <f t="shared" si="138"/>
        <v>0</v>
      </c>
      <c r="AV304">
        <f t="shared" si="139"/>
        <v>35919.449999999997</v>
      </c>
      <c r="AW304">
        <f t="shared" si="140"/>
        <v>37505.910000000003</v>
      </c>
      <c r="AX304">
        <f t="shared" si="141"/>
        <v>0</v>
      </c>
      <c r="AY304">
        <f t="shared" si="142"/>
        <v>37505.910000000003</v>
      </c>
      <c r="AZ304">
        <f>data_fy13_base!AA297</f>
        <v>642.89</v>
      </c>
      <c r="BA304">
        <f t="shared" si="143"/>
        <v>18843.11</v>
      </c>
      <c r="BB304">
        <f t="shared" si="144"/>
        <v>0</v>
      </c>
      <c r="BC304">
        <f t="shared" si="145"/>
        <v>18843.11</v>
      </c>
      <c r="BD304">
        <f t="shared" si="146"/>
        <v>2005.82</v>
      </c>
      <c r="BE304">
        <f t="shared" si="147"/>
        <v>0</v>
      </c>
      <c r="BF304">
        <f t="shared" si="148"/>
        <v>2005.82</v>
      </c>
    </row>
    <row r="305" spans="1:58" x14ac:dyDescent="0.2">
      <c r="A305">
        <f>data_fy13_base!A298</f>
        <v>6460</v>
      </c>
      <c r="B305" t="str">
        <f>data_fy13_base!B298</f>
        <v>Tri-Center</v>
      </c>
      <c r="C305">
        <f>data_fy13_base!C298</f>
        <v>6460</v>
      </c>
      <c r="D305">
        <f>data_fy13_base!D298</f>
        <v>13</v>
      </c>
      <c r="E305">
        <f>data_fy13_base!F298</f>
        <v>612.62</v>
      </c>
      <c r="F305">
        <f>data_fy13_base!G298</f>
        <v>609.29</v>
      </c>
      <c r="G305">
        <f>data_fy13_base!H298</f>
        <v>608.77</v>
      </c>
      <c r="H305">
        <f>data_fy13_base!I298</f>
        <v>517.16999999999996</v>
      </c>
      <c r="I305">
        <f>data_fy13_base!J298</f>
        <v>58.57</v>
      </c>
      <c r="J305">
        <f>data_fy13_base!K298</f>
        <v>63.8</v>
      </c>
      <c r="K305">
        <f>data_fy13_base!L298</f>
        <v>27.07</v>
      </c>
      <c r="L305">
        <f>data_fy13_base!M298</f>
        <v>3.16</v>
      </c>
      <c r="M305">
        <f>data_fy13_base!N298</f>
        <v>677.2</v>
      </c>
      <c r="N305">
        <f>data_fy13_base!O298</f>
        <v>521.52</v>
      </c>
      <c r="O305">
        <f>data_fy13_base!P298</f>
        <v>58.32</v>
      </c>
      <c r="P305">
        <f>data_fy13_base!Q298</f>
        <v>56.11</v>
      </c>
      <c r="Q305">
        <f>data_fy13_base!W298</f>
        <v>27.1</v>
      </c>
      <c r="R305">
        <f>data_fy13_base!Y298</f>
        <v>2.86</v>
      </c>
      <c r="S305">
        <f>data_fy13_base!S298</f>
        <v>353173</v>
      </c>
      <c r="T305">
        <f>data_fy13_base!T298</f>
        <v>39494</v>
      </c>
      <c r="U305">
        <f>data_fy13_base!U298</f>
        <v>37998</v>
      </c>
      <c r="V305">
        <f>data_fy13_base!V298</f>
        <v>20729</v>
      </c>
      <c r="W305">
        <f>data_fy13_base!X298</f>
        <v>2188</v>
      </c>
      <c r="Y305">
        <f>data_fy13_base!E298</f>
        <v>678.2</v>
      </c>
      <c r="Z305">
        <f t="shared" si="120"/>
        <v>367726.82</v>
      </c>
      <c r="AA305">
        <f t="shared" si="121"/>
        <v>0</v>
      </c>
      <c r="AB305">
        <f t="shared" si="122"/>
        <v>367726.82</v>
      </c>
      <c r="AC305">
        <f t="shared" si="123"/>
        <v>41139.61</v>
      </c>
      <c r="AD305">
        <f t="shared" si="124"/>
        <v>0</v>
      </c>
      <c r="AE305">
        <f t="shared" si="125"/>
        <v>41139.61</v>
      </c>
      <c r="AF305">
        <f t="shared" si="126"/>
        <v>39783.21</v>
      </c>
      <c r="AG305">
        <f t="shared" si="127"/>
        <v>0</v>
      </c>
      <c r="AH305">
        <f t="shared" si="128"/>
        <v>39783.21</v>
      </c>
      <c r="AI305">
        <f>data_fy13_base!Z298</f>
        <v>762</v>
      </c>
      <c r="AJ305">
        <f t="shared" si="129"/>
        <v>21473.16</v>
      </c>
      <c r="AK305">
        <f t="shared" si="130"/>
        <v>0</v>
      </c>
      <c r="AL305">
        <f t="shared" si="131"/>
        <v>21473.16</v>
      </c>
      <c r="AM305">
        <f t="shared" si="132"/>
        <v>2278.38</v>
      </c>
      <c r="AN305">
        <f t="shared" si="133"/>
        <v>0</v>
      </c>
      <c r="AO305">
        <f t="shared" si="134"/>
        <v>2278.38</v>
      </c>
      <c r="AQ305">
        <f t="shared" si="135"/>
        <v>345346.15</v>
      </c>
      <c r="AR305">
        <f t="shared" si="136"/>
        <v>22380.669999999984</v>
      </c>
      <c r="AS305">
        <f t="shared" si="137"/>
        <v>367726.82</v>
      </c>
      <c r="AT305">
        <f t="shared" si="149"/>
        <v>38656.32</v>
      </c>
      <c r="AU305">
        <f t="shared" si="138"/>
        <v>2483.2900000000009</v>
      </c>
      <c r="AV305">
        <f t="shared" si="139"/>
        <v>41139.61</v>
      </c>
      <c r="AW305">
        <f t="shared" si="140"/>
        <v>37559.730000000003</v>
      </c>
      <c r="AX305">
        <f t="shared" si="141"/>
        <v>2223.4799999999959</v>
      </c>
      <c r="AY305">
        <f t="shared" si="142"/>
        <v>39783.21</v>
      </c>
      <c r="AZ305">
        <f>data_fy13_base!AA298</f>
        <v>697.25</v>
      </c>
      <c r="BA305">
        <f t="shared" si="143"/>
        <v>20436.400000000001</v>
      </c>
      <c r="BB305">
        <f t="shared" si="144"/>
        <v>1036.7599999999984</v>
      </c>
      <c r="BC305">
        <f t="shared" si="145"/>
        <v>21473.16</v>
      </c>
      <c r="BD305">
        <f t="shared" si="146"/>
        <v>2175.42</v>
      </c>
      <c r="BE305">
        <f t="shared" si="147"/>
        <v>102.96000000000004</v>
      </c>
      <c r="BF305">
        <f t="shared" si="148"/>
        <v>2278.38</v>
      </c>
    </row>
    <row r="306" spans="1:58" x14ac:dyDescent="0.2">
      <c r="A306">
        <f>data_fy13_base!A299</f>
        <v>6462</v>
      </c>
      <c r="B306" t="str">
        <f>data_fy13_base!B299</f>
        <v>Tri-County</v>
      </c>
      <c r="C306">
        <f>data_fy13_base!C299</f>
        <v>6462</v>
      </c>
      <c r="D306">
        <f>data_fy13_base!D299</f>
        <v>15</v>
      </c>
      <c r="E306">
        <f>data_fy13_base!F299</f>
        <v>255.01</v>
      </c>
      <c r="F306">
        <f>data_fy13_base!G299</f>
        <v>234.78</v>
      </c>
      <c r="G306">
        <f>data_fy13_base!H299</f>
        <v>229.78</v>
      </c>
      <c r="H306">
        <f>data_fy13_base!I299</f>
        <v>517.16999999999996</v>
      </c>
      <c r="I306">
        <f>data_fy13_base!J299</f>
        <v>58.57</v>
      </c>
      <c r="J306">
        <f>data_fy13_base!K299</f>
        <v>63.8</v>
      </c>
      <c r="K306">
        <f>data_fy13_base!L299</f>
        <v>27.07</v>
      </c>
      <c r="L306">
        <f>data_fy13_base!M299</f>
        <v>3.16</v>
      </c>
      <c r="M306">
        <f>data_fy13_base!N299</f>
        <v>268</v>
      </c>
      <c r="N306">
        <f>data_fy13_base!O299</f>
        <v>608.54</v>
      </c>
      <c r="O306">
        <f>data_fy13_base!P299</f>
        <v>54.32</v>
      </c>
      <c r="P306">
        <f>data_fy13_base!Q299</f>
        <v>70.959999999999994</v>
      </c>
      <c r="Q306">
        <f>data_fy13_base!W299</f>
        <v>26.11</v>
      </c>
      <c r="R306">
        <f>data_fy13_base!Y299</f>
        <v>2.81</v>
      </c>
      <c r="S306">
        <f>data_fy13_base!S299</f>
        <v>163089</v>
      </c>
      <c r="T306">
        <f>data_fy13_base!T299</f>
        <v>14558</v>
      </c>
      <c r="U306">
        <f>data_fy13_base!U299</f>
        <v>19017</v>
      </c>
      <c r="V306">
        <f>data_fy13_base!V299</f>
        <v>7946</v>
      </c>
      <c r="W306">
        <f>data_fy13_base!X299</f>
        <v>855</v>
      </c>
      <c r="Y306">
        <f>data_fy13_base!E299</f>
        <v>271</v>
      </c>
      <c r="Z306">
        <f t="shared" si="120"/>
        <v>170521.33</v>
      </c>
      <c r="AA306">
        <f t="shared" si="121"/>
        <v>0</v>
      </c>
      <c r="AB306">
        <f t="shared" si="122"/>
        <v>170521.33</v>
      </c>
      <c r="AC306">
        <f t="shared" si="123"/>
        <v>15354.86</v>
      </c>
      <c r="AD306">
        <f t="shared" si="124"/>
        <v>0</v>
      </c>
      <c r="AE306">
        <f t="shared" si="125"/>
        <v>15354.86</v>
      </c>
      <c r="AF306">
        <f t="shared" si="126"/>
        <v>19921.21</v>
      </c>
      <c r="AG306">
        <f t="shared" si="127"/>
        <v>0</v>
      </c>
      <c r="AH306">
        <f t="shared" si="128"/>
        <v>19921.21</v>
      </c>
      <c r="AI306">
        <f>data_fy13_base!Z299</f>
        <v>302.41000000000003</v>
      </c>
      <c r="AJ306">
        <f t="shared" si="129"/>
        <v>8222.5300000000007</v>
      </c>
      <c r="AK306">
        <f t="shared" si="130"/>
        <v>0</v>
      </c>
      <c r="AL306">
        <f t="shared" si="131"/>
        <v>8222.5300000000007</v>
      </c>
      <c r="AM306">
        <f t="shared" si="132"/>
        <v>889.09</v>
      </c>
      <c r="AN306">
        <f t="shared" si="133"/>
        <v>0</v>
      </c>
      <c r="AO306">
        <f t="shared" si="134"/>
        <v>889.09</v>
      </c>
      <c r="AQ306">
        <f t="shared" si="135"/>
        <v>165945.21</v>
      </c>
      <c r="AR306">
        <f t="shared" si="136"/>
        <v>4576.1199999999953</v>
      </c>
      <c r="AS306">
        <f t="shared" si="137"/>
        <v>170521.33</v>
      </c>
      <c r="AT306">
        <f t="shared" si="149"/>
        <v>15071.09</v>
      </c>
      <c r="AU306">
        <f t="shared" si="138"/>
        <v>283.77000000000044</v>
      </c>
      <c r="AV306">
        <f t="shared" si="139"/>
        <v>15354.86</v>
      </c>
      <c r="AW306">
        <f t="shared" si="140"/>
        <v>19421.560000000001</v>
      </c>
      <c r="AX306">
        <f t="shared" si="141"/>
        <v>499.64999999999782</v>
      </c>
      <c r="AY306">
        <f t="shared" si="142"/>
        <v>19921.21</v>
      </c>
      <c r="AZ306">
        <f>data_fy13_base!AA299</f>
        <v>286.73</v>
      </c>
      <c r="BA306">
        <f t="shared" si="143"/>
        <v>8120.19</v>
      </c>
      <c r="BB306">
        <f t="shared" si="144"/>
        <v>102.34000000000106</v>
      </c>
      <c r="BC306">
        <f t="shared" si="145"/>
        <v>8222.5300000000007</v>
      </c>
      <c r="BD306">
        <f t="shared" si="146"/>
        <v>880.26</v>
      </c>
      <c r="BE306">
        <f t="shared" si="147"/>
        <v>8.8300000000000409</v>
      </c>
      <c r="BF306">
        <f t="shared" si="148"/>
        <v>889.09</v>
      </c>
    </row>
    <row r="307" spans="1:58" x14ac:dyDescent="0.2">
      <c r="A307">
        <f>data_fy13_base!A300</f>
        <v>6471</v>
      </c>
      <c r="B307" t="str">
        <f>data_fy13_base!B300</f>
        <v>Tripoli</v>
      </c>
      <c r="C307">
        <f>data_fy13_base!C300</f>
        <v>6471</v>
      </c>
      <c r="D307">
        <f>data_fy13_base!D300</f>
        <v>7</v>
      </c>
      <c r="E307">
        <f>data_fy13_base!F300</f>
        <v>439.22</v>
      </c>
      <c r="F307">
        <f>data_fy13_base!G300</f>
        <v>440.71</v>
      </c>
      <c r="G307">
        <f>data_fy13_base!H300</f>
        <v>440.86</v>
      </c>
      <c r="H307">
        <f>data_fy13_base!I300</f>
        <v>517.16999999999996</v>
      </c>
      <c r="I307">
        <f>data_fy13_base!J300</f>
        <v>58.57</v>
      </c>
      <c r="J307">
        <f>data_fy13_base!K300</f>
        <v>63.8</v>
      </c>
      <c r="K307">
        <f>data_fy13_base!L300</f>
        <v>27.07</v>
      </c>
      <c r="L307">
        <f>data_fy13_base!M300</f>
        <v>3.16</v>
      </c>
      <c r="M307">
        <f>data_fy13_base!N300</f>
        <v>460</v>
      </c>
      <c r="N307">
        <f>data_fy13_base!O300</f>
        <v>569.86</v>
      </c>
      <c r="O307">
        <f>data_fy13_base!P300</f>
        <v>58.12</v>
      </c>
      <c r="P307">
        <f>data_fy13_base!Q300</f>
        <v>59.5</v>
      </c>
      <c r="Q307">
        <f>data_fy13_base!W300</f>
        <v>34.51</v>
      </c>
      <c r="R307">
        <f>data_fy13_base!Y300</f>
        <v>3.96</v>
      </c>
      <c r="S307">
        <f>data_fy13_base!S300</f>
        <v>262136</v>
      </c>
      <c r="T307">
        <f>data_fy13_base!T300</f>
        <v>26735</v>
      </c>
      <c r="U307">
        <f>data_fy13_base!U300</f>
        <v>27370</v>
      </c>
      <c r="V307">
        <f>data_fy13_base!V300</f>
        <v>18223</v>
      </c>
      <c r="W307">
        <f>data_fy13_base!X300</f>
        <v>2091</v>
      </c>
      <c r="Y307">
        <f>data_fy13_base!E300</f>
        <v>444</v>
      </c>
      <c r="Z307">
        <f t="shared" si="120"/>
        <v>262204.2</v>
      </c>
      <c r="AA307">
        <f t="shared" si="121"/>
        <v>0</v>
      </c>
      <c r="AB307">
        <f t="shared" si="122"/>
        <v>262204.2</v>
      </c>
      <c r="AC307">
        <f t="shared" si="123"/>
        <v>26844.240000000002</v>
      </c>
      <c r="AD307">
        <f t="shared" si="124"/>
        <v>0</v>
      </c>
      <c r="AE307">
        <f t="shared" si="125"/>
        <v>26844.240000000002</v>
      </c>
      <c r="AF307">
        <f t="shared" si="126"/>
        <v>27550.2</v>
      </c>
      <c r="AG307">
        <f t="shared" si="127"/>
        <v>0</v>
      </c>
      <c r="AH307">
        <f t="shared" si="128"/>
        <v>27550.2</v>
      </c>
      <c r="AI307">
        <f>data_fy13_base!Z300</f>
        <v>495.26</v>
      </c>
      <c r="AJ307">
        <f t="shared" si="129"/>
        <v>17626.3</v>
      </c>
      <c r="AK307">
        <f t="shared" si="130"/>
        <v>596.70000000000073</v>
      </c>
      <c r="AL307">
        <f t="shared" si="131"/>
        <v>18223</v>
      </c>
      <c r="AM307">
        <f t="shared" si="132"/>
        <v>2025.61</v>
      </c>
      <c r="AN307">
        <f t="shared" si="133"/>
        <v>65.3900000000001</v>
      </c>
      <c r="AO307">
        <f t="shared" si="134"/>
        <v>2091</v>
      </c>
      <c r="AQ307">
        <f t="shared" si="135"/>
        <v>268828.99</v>
      </c>
      <c r="AR307">
        <f t="shared" si="136"/>
        <v>0</v>
      </c>
      <c r="AS307">
        <f t="shared" si="137"/>
        <v>268828.99</v>
      </c>
      <c r="AT307">
        <f t="shared" si="149"/>
        <v>27626.94</v>
      </c>
      <c r="AU307">
        <f t="shared" si="138"/>
        <v>0</v>
      </c>
      <c r="AV307">
        <f t="shared" si="139"/>
        <v>27626.94</v>
      </c>
      <c r="AW307">
        <f t="shared" si="140"/>
        <v>28417.53</v>
      </c>
      <c r="AX307">
        <f t="shared" si="141"/>
        <v>0</v>
      </c>
      <c r="AY307">
        <f t="shared" si="142"/>
        <v>28417.53</v>
      </c>
      <c r="AZ307">
        <f>data_fy13_base!AA300</f>
        <v>491</v>
      </c>
      <c r="BA307">
        <f t="shared" si="143"/>
        <v>18029.52</v>
      </c>
      <c r="BB307">
        <f t="shared" si="144"/>
        <v>0</v>
      </c>
      <c r="BC307">
        <f t="shared" si="145"/>
        <v>18029.52</v>
      </c>
      <c r="BD307">
        <f t="shared" si="146"/>
        <v>2072.02</v>
      </c>
      <c r="BE307">
        <f t="shared" si="147"/>
        <v>0</v>
      </c>
      <c r="BF307">
        <f t="shared" si="148"/>
        <v>2072.02</v>
      </c>
    </row>
    <row r="308" spans="1:58" x14ac:dyDescent="0.2">
      <c r="A308">
        <f>data_fy13_base!A301</f>
        <v>6509</v>
      </c>
      <c r="B308" t="str">
        <f>data_fy13_base!B301</f>
        <v>Turkey Valley</v>
      </c>
      <c r="C308">
        <f>data_fy13_base!C301</f>
        <v>6509</v>
      </c>
      <c r="D308">
        <f>data_fy13_base!D301</f>
        <v>1</v>
      </c>
      <c r="E308">
        <f>data_fy13_base!F301</f>
        <v>341.9</v>
      </c>
      <c r="F308">
        <f>data_fy13_base!G301</f>
        <v>342.62</v>
      </c>
      <c r="G308">
        <f>data_fy13_base!H301</f>
        <v>322.36</v>
      </c>
      <c r="H308">
        <f>data_fy13_base!I301</f>
        <v>517.16999999999996</v>
      </c>
      <c r="I308">
        <f>data_fy13_base!J301</f>
        <v>58.57</v>
      </c>
      <c r="J308">
        <f>data_fy13_base!K301</f>
        <v>63.8</v>
      </c>
      <c r="K308">
        <f>data_fy13_base!L301</f>
        <v>27.07</v>
      </c>
      <c r="L308">
        <f>data_fy13_base!M301</f>
        <v>3.16</v>
      </c>
      <c r="M308">
        <f>data_fy13_base!N301</f>
        <v>388.2</v>
      </c>
      <c r="N308">
        <f>data_fy13_base!O301</f>
        <v>564.09</v>
      </c>
      <c r="O308">
        <f>data_fy13_base!P301</f>
        <v>64.739999999999995</v>
      </c>
      <c r="P308">
        <f>data_fy13_base!Q301</f>
        <v>43.84</v>
      </c>
      <c r="Q308">
        <f>data_fy13_base!W301</f>
        <v>27.28</v>
      </c>
      <c r="R308">
        <f>data_fy13_base!Y301</f>
        <v>2.9</v>
      </c>
      <c r="S308">
        <f>data_fy13_base!S301</f>
        <v>218980</v>
      </c>
      <c r="T308">
        <f>data_fy13_base!T301</f>
        <v>25132</v>
      </c>
      <c r="U308">
        <f>data_fy13_base!U301</f>
        <v>17019</v>
      </c>
      <c r="V308">
        <f>data_fy13_base!V301</f>
        <v>12041</v>
      </c>
      <c r="W308">
        <f>data_fy13_base!X301</f>
        <v>1280</v>
      </c>
      <c r="Y308">
        <f>data_fy13_base!E301</f>
        <v>381.3</v>
      </c>
      <c r="Z308">
        <f t="shared" si="120"/>
        <v>222976.61</v>
      </c>
      <c r="AA308">
        <f t="shared" si="121"/>
        <v>0</v>
      </c>
      <c r="AB308">
        <f t="shared" si="122"/>
        <v>222976.61</v>
      </c>
      <c r="AC308">
        <f t="shared" si="123"/>
        <v>25577.599999999999</v>
      </c>
      <c r="AD308">
        <f t="shared" si="124"/>
        <v>0</v>
      </c>
      <c r="AE308">
        <f t="shared" si="125"/>
        <v>25577.599999999999</v>
      </c>
      <c r="AF308">
        <f t="shared" si="126"/>
        <v>17688.509999999998</v>
      </c>
      <c r="AG308">
        <f t="shared" si="127"/>
        <v>0</v>
      </c>
      <c r="AH308">
        <f t="shared" si="128"/>
        <v>17688.509999999998</v>
      </c>
      <c r="AI308">
        <f>data_fy13_base!Z301</f>
        <v>427.7</v>
      </c>
      <c r="AJ308">
        <f t="shared" si="129"/>
        <v>12129.57</v>
      </c>
      <c r="AK308">
        <f t="shared" si="130"/>
        <v>0</v>
      </c>
      <c r="AL308">
        <f t="shared" si="131"/>
        <v>12129.57</v>
      </c>
      <c r="AM308">
        <f t="shared" si="132"/>
        <v>1295.93</v>
      </c>
      <c r="AN308">
        <f t="shared" si="133"/>
        <v>0</v>
      </c>
      <c r="AO308">
        <f t="shared" si="134"/>
        <v>1295.93</v>
      </c>
      <c r="AQ308">
        <f t="shared" si="135"/>
        <v>207290.55</v>
      </c>
      <c r="AR308">
        <f t="shared" si="136"/>
        <v>15686.059999999998</v>
      </c>
      <c r="AS308">
        <f t="shared" si="137"/>
        <v>222976.61</v>
      </c>
      <c r="AT308">
        <f t="shared" si="149"/>
        <v>23768.89</v>
      </c>
      <c r="AU308">
        <f t="shared" si="138"/>
        <v>1808.7099999999991</v>
      </c>
      <c r="AV308">
        <f t="shared" si="139"/>
        <v>25577.599999999999</v>
      </c>
      <c r="AW308">
        <f t="shared" si="140"/>
        <v>16766.78</v>
      </c>
      <c r="AX308">
        <f t="shared" si="141"/>
        <v>921.72999999999956</v>
      </c>
      <c r="AY308">
        <f t="shared" si="142"/>
        <v>17688.509999999998</v>
      </c>
      <c r="AZ308">
        <f>data_fy13_base!AA301</f>
        <v>388.77</v>
      </c>
      <c r="BA308">
        <f t="shared" si="143"/>
        <v>11464.83</v>
      </c>
      <c r="BB308">
        <f t="shared" si="144"/>
        <v>664.73999999999978</v>
      </c>
      <c r="BC308">
        <f t="shared" si="145"/>
        <v>12129.57</v>
      </c>
      <c r="BD308">
        <f t="shared" si="146"/>
        <v>1228.51</v>
      </c>
      <c r="BE308">
        <f t="shared" si="147"/>
        <v>67.420000000000073</v>
      </c>
      <c r="BF308">
        <f t="shared" si="148"/>
        <v>1295.93</v>
      </c>
    </row>
    <row r="309" spans="1:58" x14ac:dyDescent="0.2">
      <c r="A309">
        <f>data_fy13_base!A302</f>
        <v>6512</v>
      </c>
      <c r="B309" t="str">
        <f>data_fy13_base!B302</f>
        <v>Twin Cedars</v>
      </c>
      <c r="C309">
        <f>data_fy13_base!C302</f>
        <v>6512</v>
      </c>
      <c r="D309">
        <f>data_fy13_base!D302</f>
        <v>11</v>
      </c>
      <c r="E309">
        <f>data_fy13_base!F302</f>
        <v>357.37</v>
      </c>
      <c r="F309">
        <f>data_fy13_base!G302</f>
        <v>340.29</v>
      </c>
      <c r="G309">
        <f>data_fy13_base!H302</f>
        <v>333.81</v>
      </c>
      <c r="H309">
        <f>data_fy13_base!I302</f>
        <v>517.16999999999996</v>
      </c>
      <c r="I309">
        <f>data_fy13_base!J302</f>
        <v>58.57</v>
      </c>
      <c r="J309">
        <f>data_fy13_base!K302</f>
        <v>63.8</v>
      </c>
      <c r="K309">
        <f>data_fy13_base!L302</f>
        <v>27.07</v>
      </c>
      <c r="L309">
        <f>data_fy13_base!M302</f>
        <v>3.16</v>
      </c>
      <c r="M309">
        <f>data_fy13_base!N302</f>
        <v>392.4</v>
      </c>
      <c r="N309">
        <f>data_fy13_base!O302</f>
        <v>572.89</v>
      </c>
      <c r="O309">
        <f>data_fy13_base!P302</f>
        <v>59.22</v>
      </c>
      <c r="P309">
        <f>data_fy13_base!Q302</f>
        <v>69.67</v>
      </c>
      <c r="Q309">
        <f>data_fy13_base!W302</f>
        <v>20.56</v>
      </c>
      <c r="R309">
        <f>data_fy13_base!Y302</f>
        <v>2.64</v>
      </c>
      <c r="S309">
        <f>data_fy13_base!S302</f>
        <v>224802</v>
      </c>
      <c r="T309">
        <f>data_fy13_base!T302</f>
        <v>23238</v>
      </c>
      <c r="U309">
        <f>data_fy13_base!U302</f>
        <v>27339</v>
      </c>
      <c r="V309">
        <f>data_fy13_base!V302</f>
        <v>9126</v>
      </c>
      <c r="W309">
        <f>data_fy13_base!X302</f>
        <v>1172</v>
      </c>
      <c r="Y309">
        <f>data_fy13_base!E302</f>
        <v>375.8</v>
      </c>
      <c r="Z309">
        <f t="shared" si="120"/>
        <v>223067.36</v>
      </c>
      <c r="AA309">
        <f t="shared" si="121"/>
        <v>1734.640000000014</v>
      </c>
      <c r="AB309">
        <f t="shared" si="122"/>
        <v>224802</v>
      </c>
      <c r="AC309">
        <f t="shared" si="123"/>
        <v>23134.25</v>
      </c>
      <c r="AD309">
        <f t="shared" si="124"/>
        <v>103.75</v>
      </c>
      <c r="AE309">
        <f t="shared" si="125"/>
        <v>23238</v>
      </c>
      <c r="AF309">
        <f t="shared" si="126"/>
        <v>27140.28</v>
      </c>
      <c r="AG309">
        <f t="shared" si="127"/>
        <v>198.72000000000116</v>
      </c>
      <c r="AH309">
        <f t="shared" si="128"/>
        <v>27339</v>
      </c>
      <c r="AI309">
        <f>data_fy13_base!Z302</f>
        <v>424.64</v>
      </c>
      <c r="AJ309">
        <f t="shared" si="129"/>
        <v>9189.2099999999991</v>
      </c>
      <c r="AK309">
        <f t="shared" si="130"/>
        <v>0</v>
      </c>
      <c r="AL309">
        <f t="shared" si="131"/>
        <v>9189.2099999999991</v>
      </c>
      <c r="AM309">
        <f t="shared" si="132"/>
        <v>1176.25</v>
      </c>
      <c r="AN309">
        <f t="shared" si="133"/>
        <v>0</v>
      </c>
      <c r="AO309">
        <f t="shared" si="134"/>
        <v>1176.25</v>
      </c>
      <c r="AQ309">
        <f t="shared" si="135"/>
        <v>219814.71</v>
      </c>
      <c r="AR309">
        <f t="shared" si="136"/>
        <v>3252.6499999999942</v>
      </c>
      <c r="AS309">
        <f t="shared" si="137"/>
        <v>223067.36</v>
      </c>
      <c r="AT309">
        <f t="shared" si="149"/>
        <v>22871.68</v>
      </c>
      <c r="AU309">
        <f t="shared" si="138"/>
        <v>262.56999999999971</v>
      </c>
      <c r="AV309">
        <f t="shared" si="139"/>
        <v>23134.25</v>
      </c>
      <c r="AW309">
        <f t="shared" si="140"/>
        <v>26756.29</v>
      </c>
      <c r="AX309">
        <f t="shared" si="141"/>
        <v>383.98999999999796</v>
      </c>
      <c r="AY309">
        <f t="shared" si="142"/>
        <v>27140.28</v>
      </c>
      <c r="AZ309">
        <f>data_fy13_base!AA302</f>
        <v>406.69</v>
      </c>
      <c r="BA309">
        <f t="shared" si="143"/>
        <v>9260.33</v>
      </c>
      <c r="BB309">
        <f t="shared" si="144"/>
        <v>0</v>
      </c>
      <c r="BC309">
        <f t="shared" si="145"/>
        <v>9260.33</v>
      </c>
      <c r="BD309">
        <f t="shared" si="146"/>
        <v>1179.4000000000001</v>
      </c>
      <c r="BE309">
        <f t="shared" si="147"/>
        <v>0</v>
      </c>
      <c r="BF309">
        <f t="shared" si="148"/>
        <v>1179.4000000000001</v>
      </c>
    </row>
    <row r="310" spans="1:58" x14ac:dyDescent="0.2">
      <c r="A310">
        <f>data_fy13_base!A303</f>
        <v>6516</v>
      </c>
      <c r="B310" t="str">
        <f>data_fy13_base!B303</f>
        <v>Twin Rivers</v>
      </c>
      <c r="C310">
        <f>data_fy13_base!C303</f>
        <v>6516</v>
      </c>
      <c r="D310">
        <f>data_fy13_base!D303</f>
        <v>5</v>
      </c>
      <c r="E310">
        <f>data_fy13_base!F303</f>
        <v>167.1</v>
      </c>
      <c r="F310">
        <f>data_fy13_base!G303</f>
        <v>168.25</v>
      </c>
      <c r="G310">
        <f>data_fy13_base!H303</f>
        <v>168.13</v>
      </c>
      <c r="H310">
        <f>data_fy13_base!I303</f>
        <v>517.16999999999996</v>
      </c>
      <c r="I310">
        <f>data_fy13_base!J303</f>
        <v>58.57</v>
      </c>
      <c r="J310">
        <f>data_fy13_base!K303</f>
        <v>63.8</v>
      </c>
      <c r="K310">
        <f>data_fy13_base!L303</f>
        <v>27.07</v>
      </c>
      <c r="L310">
        <f>data_fy13_base!M303</f>
        <v>3.16</v>
      </c>
      <c r="M310">
        <f>data_fy13_base!N303</f>
        <v>169</v>
      </c>
      <c r="N310">
        <f>data_fy13_base!O303</f>
        <v>594.02</v>
      </c>
      <c r="O310">
        <f>data_fy13_base!P303</f>
        <v>57.27</v>
      </c>
      <c r="P310">
        <f>data_fy13_base!Q303</f>
        <v>55.88</v>
      </c>
      <c r="Q310">
        <f>data_fy13_base!W303</f>
        <v>29.24</v>
      </c>
      <c r="R310">
        <f>data_fy13_base!Y303</f>
        <v>3.49</v>
      </c>
      <c r="S310">
        <f>data_fy13_base!S303</f>
        <v>100389</v>
      </c>
      <c r="T310">
        <f>data_fy13_base!T303</f>
        <v>9679</v>
      </c>
      <c r="U310">
        <f>data_fy13_base!U303</f>
        <v>9444</v>
      </c>
      <c r="V310">
        <f>data_fy13_base!V303</f>
        <v>5489</v>
      </c>
      <c r="W310">
        <f>data_fy13_base!X303</f>
        <v>655</v>
      </c>
      <c r="Y310">
        <f>data_fy13_base!E303</f>
        <v>169</v>
      </c>
      <c r="Z310">
        <f t="shared" si="120"/>
        <v>103885.99</v>
      </c>
      <c r="AA310">
        <f t="shared" si="121"/>
        <v>0</v>
      </c>
      <c r="AB310">
        <f t="shared" si="122"/>
        <v>103885.99</v>
      </c>
      <c r="AC310">
        <f t="shared" si="123"/>
        <v>10074.09</v>
      </c>
      <c r="AD310">
        <f t="shared" si="124"/>
        <v>0</v>
      </c>
      <c r="AE310">
        <f t="shared" si="125"/>
        <v>10074.09</v>
      </c>
      <c r="AF310">
        <f t="shared" si="126"/>
        <v>9874.67</v>
      </c>
      <c r="AG310">
        <f t="shared" si="127"/>
        <v>0</v>
      </c>
      <c r="AH310">
        <f t="shared" si="128"/>
        <v>9874.67</v>
      </c>
      <c r="AI310">
        <f>data_fy13_base!Z303</f>
        <v>184.49</v>
      </c>
      <c r="AJ310">
        <f t="shared" si="129"/>
        <v>5593.74</v>
      </c>
      <c r="AK310">
        <f t="shared" si="130"/>
        <v>0</v>
      </c>
      <c r="AL310">
        <f t="shared" si="131"/>
        <v>5593.74</v>
      </c>
      <c r="AM310">
        <f t="shared" si="132"/>
        <v>667.85</v>
      </c>
      <c r="AN310">
        <f t="shared" si="133"/>
        <v>0</v>
      </c>
      <c r="AO310">
        <f t="shared" si="134"/>
        <v>667.85</v>
      </c>
      <c r="AQ310">
        <f t="shared" si="135"/>
        <v>106312.36</v>
      </c>
      <c r="AR310">
        <f t="shared" si="136"/>
        <v>0</v>
      </c>
      <c r="AS310">
        <f t="shared" si="137"/>
        <v>106312.36</v>
      </c>
      <c r="AT310">
        <f t="shared" si="149"/>
        <v>10368.56</v>
      </c>
      <c r="AU310">
        <f t="shared" si="138"/>
        <v>0</v>
      </c>
      <c r="AV310">
        <f t="shared" si="139"/>
        <v>10368.56</v>
      </c>
      <c r="AW310">
        <f t="shared" si="140"/>
        <v>10206.469999999999</v>
      </c>
      <c r="AX310">
        <f t="shared" si="141"/>
        <v>0</v>
      </c>
      <c r="AY310">
        <f t="shared" si="142"/>
        <v>10206.469999999999</v>
      </c>
      <c r="AZ310">
        <f>data_fy13_base!AA303</f>
        <v>182.74</v>
      </c>
      <c r="BA310">
        <f t="shared" si="143"/>
        <v>5747.17</v>
      </c>
      <c r="BB310">
        <f t="shared" si="144"/>
        <v>0</v>
      </c>
      <c r="BC310">
        <f t="shared" si="145"/>
        <v>5747.17</v>
      </c>
      <c r="BD310">
        <f t="shared" si="146"/>
        <v>685.28</v>
      </c>
      <c r="BE310">
        <f t="shared" si="147"/>
        <v>0</v>
      </c>
      <c r="BF310">
        <f t="shared" si="148"/>
        <v>685.28</v>
      </c>
    </row>
    <row r="311" spans="1:58" x14ac:dyDescent="0.2">
      <c r="A311">
        <f>data_fy13_base!A304</f>
        <v>6534</v>
      </c>
      <c r="B311" t="str">
        <f>data_fy13_base!B304</f>
        <v>Underwood</v>
      </c>
      <c r="C311">
        <f>data_fy13_base!C304</f>
        <v>6534</v>
      </c>
      <c r="D311">
        <f>data_fy13_base!D304</f>
        <v>13</v>
      </c>
      <c r="E311">
        <f>data_fy13_base!F304</f>
        <v>725.52</v>
      </c>
      <c r="F311">
        <f>data_fy13_base!G304</f>
        <v>728.05</v>
      </c>
      <c r="G311">
        <f>data_fy13_base!H304</f>
        <v>734.7</v>
      </c>
      <c r="H311">
        <f>data_fy13_base!I304</f>
        <v>517.16999999999996</v>
      </c>
      <c r="I311">
        <f>data_fy13_base!J304</f>
        <v>58.57</v>
      </c>
      <c r="J311">
        <f>data_fy13_base!K304</f>
        <v>63.8</v>
      </c>
      <c r="K311">
        <f>data_fy13_base!L304</f>
        <v>27.07</v>
      </c>
      <c r="L311">
        <f>data_fy13_base!M304</f>
        <v>3.16</v>
      </c>
      <c r="M311">
        <f>data_fy13_base!N304</f>
        <v>735</v>
      </c>
      <c r="N311">
        <f>data_fy13_base!O304</f>
        <v>489.68</v>
      </c>
      <c r="O311">
        <f>data_fy13_base!P304</f>
        <v>49.82</v>
      </c>
      <c r="P311">
        <f>data_fy13_base!Q304</f>
        <v>55.11</v>
      </c>
      <c r="Q311">
        <f>data_fy13_base!W304</f>
        <v>27.1</v>
      </c>
      <c r="R311">
        <f>data_fy13_base!Y304</f>
        <v>2.86</v>
      </c>
      <c r="S311">
        <f>data_fy13_base!S304</f>
        <v>359915</v>
      </c>
      <c r="T311">
        <f>data_fy13_base!T304</f>
        <v>36618</v>
      </c>
      <c r="U311">
        <f>data_fy13_base!U304</f>
        <v>40506</v>
      </c>
      <c r="V311">
        <f>data_fy13_base!V304</f>
        <v>21859</v>
      </c>
      <c r="W311">
        <f>data_fy13_base!X304</f>
        <v>2307</v>
      </c>
      <c r="Y311">
        <f>data_fy13_base!E304</f>
        <v>721.4</v>
      </c>
      <c r="Z311">
        <f t="shared" si="120"/>
        <v>368180.92</v>
      </c>
      <c r="AA311">
        <f t="shared" si="121"/>
        <v>0</v>
      </c>
      <c r="AB311">
        <f t="shared" si="122"/>
        <v>368180.92</v>
      </c>
      <c r="AC311">
        <f t="shared" si="123"/>
        <v>37628.22</v>
      </c>
      <c r="AD311">
        <f t="shared" si="124"/>
        <v>0</v>
      </c>
      <c r="AE311">
        <f t="shared" si="125"/>
        <v>37628.22</v>
      </c>
      <c r="AF311">
        <f t="shared" si="126"/>
        <v>41595.919999999998</v>
      </c>
      <c r="AG311">
        <f t="shared" si="127"/>
        <v>0</v>
      </c>
      <c r="AH311">
        <f t="shared" si="128"/>
        <v>41595.919999999998</v>
      </c>
      <c r="AI311">
        <f>data_fy13_base!Z304</f>
        <v>783.77</v>
      </c>
      <c r="AJ311">
        <f t="shared" si="129"/>
        <v>22086.639999999999</v>
      </c>
      <c r="AK311">
        <f t="shared" si="130"/>
        <v>0</v>
      </c>
      <c r="AL311">
        <f t="shared" si="131"/>
        <v>22086.639999999999</v>
      </c>
      <c r="AM311">
        <f t="shared" si="132"/>
        <v>2343.4699999999998</v>
      </c>
      <c r="AN311">
        <f t="shared" si="133"/>
        <v>0</v>
      </c>
      <c r="AO311">
        <f t="shared" si="134"/>
        <v>2343.4699999999998</v>
      </c>
      <c r="AQ311">
        <f t="shared" si="135"/>
        <v>385889.58</v>
      </c>
      <c r="AR311">
        <f t="shared" si="136"/>
        <v>0</v>
      </c>
      <c r="AS311">
        <f t="shared" si="137"/>
        <v>385889.58</v>
      </c>
      <c r="AT311">
        <f t="shared" si="149"/>
        <v>39613.39</v>
      </c>
      <c r="AU311">
        <f t="shared" si="138"/>
        <v>0</v>
      </c>
      <c r="AV311">
        <f t="shared" si="139"/>
        <v>39613.39</v>
      </c>
      <c r="AW311">
        <f t="shared" si="140"/>
        <v>43756.11</v>
      </c>
      <c r="AX311">
        <f t="shared" si="141"/>
        <v>0</v>
      </c>
      <c r="AY311">
        <f t="shared" si="142"/>
        <v>43756.11</v>
      </c>
      <c r="AZ311">
        <f>data_fy13_base!AA304</f>
        <v>788.51</v>
      </c>
      <c r="BA311">
        <f t="shared" si="143"/>
        <v>23111.23</v>
      </c>
      <c r="BB311">
        <f t="shared" si="144"/>
        <v>0</v>
      </c>
      <c r="BC311">
        <f t="shared" si="145"/>
        <v>23111.23</v>
      </c>
      <c r="BD311">
        <f t="shared" si="146"/>
        <v>2460.15</v>
      </c>
      <c r="BE311">
        <f t="shared" si="147"/>
        <v>0</v>
      </c>
      <c r="BF311">
        <f t="shared" si="148"/>
        <v>2460.15</v>
      </c>
    </row>
    <row r="312" spans="1:58" x14ac:dyDescent="0.2">
      <c r="A312">
        <f>data_fy13_base!A305</f>
        <v>1935</v>
      </c>
      <c r="B312" t="str">
        <f>data_fy13_base!B305</f>
        <v>Union</v>
      </c>
      <c r="C312">
        <f>data_fy13_base!C305</f>
        <v>6536</v>
      </c>
      <c r="D312">
        <f>data_fy13_base!D305</f>
        <v>7</v>
      </c>
      <c r="E312">
        <f>data_fy13_base!F305</f>
        <v>1201.21</v>
      </c>
      <c r="F312">
        <f>data_fy13_base!G305</f>
        <v>1193.21</v>
      </c>
      <c r="G312">
        <f>data_fy13_base!H305</f>
        <v>1166.21</v>
      </c>
      <c r="H312">
        <f>data_fy13_base!I305</f>
        <v>517.16999999999996</v>
      </c>
      <c r="I312">
        <f>data_fy13_base!J305</f>
        <v>58.57</v>
      </c>
      <c r="J312">
        <f>data_fy13_base!K305</f>
        <v>63.8</v>
      </c>
      <c r="K312">
        <f>data_fy13_base!L305</f>
        <v>27.07</v>
      </c>
      <c r="L312">
        <f>data_fy13_base!M305</f>
        <v>3.16</v>
      </c>
      <c r="M312">
        <f>data_fy13_base!N305</f>
        <v>1236.8</v>
      </c>
      <c r="N312">
        <f>data_fy13_base!O305</f>
        <v>535.76</v>
      </c>
      <c r="O312">
        <f>data_fy13_base!P305</f>
        <v>45.19</v>
      </c>
      <c r="P312">
        <f>data_fy13_base!Q305</f>
        <v>55.55</v>
      </c>
      <c r="Q312">
        <f>data_fy13_base!W305</f>
        <v>34.51</v>
      </c>
      <c r="R312">
        <f>data_fy13_base!Y305</f>
        <v>3.96</v>
      </c>
      <c r="S312">
        <f>data_fy13_base!S305</f>
        <v>662628</v>
      </c>
      <c r="T312">
        <f>data_fy13_base!T305</f>
        <v>55891</v>
      </c>
      <c r="U312">
        <f>data_fy13_base!U305</f>
        <v>68704</v>
      </c>
      <c r="V312">
        <f>data_fy13_base!V305</f>
        <v>48507</v>
      </c>
      <c r="W312">
        <f>data_fy13_base!X305</f>
        <v>5566</v>
      </c>
      <c r="Y312">
        <f>data_fy13_base!E305</f>
        <v>1212.9000000000001</v>
      </c>
      <c r="Z312">
        <f t="shared" si="120"/>
        <v>674918.21</v>
      </c>
      <c r="AA312">
        <f t="shared" si="121"/>
        <v>0</v>
      </c>
      <c r="AB312">
        <f t="shared" si="122"/>
        <v>674918.21</v>
      </c>
      <c r="AC312">
        <f t="shared" si="123"/>
        <v>57649.14</v>
      </c>
      <c r="AD312">
        <f t="shared" si="124"/>
        <v>0</v>
      </c>
      <c r="AE312">
        <f t="shared" si="125"/>
        <v>57649.14</v>
      </c>
      <c r="AF312">
        <f t="shared" si="126"/>
        <v>70469.490000000005</v>
      </c>
      <c r="AG312">
        <f t="shared" si="127"/>
        <v>0</v>
      </c>
      <c r="AH312">
        <f t="shared" si="128"/>
        <v>70469.490000000005</v>
      </c>
      <c r="AI312">
        <f>data_fy13_base!Z305</f>
        <v>1379.91</v>
      </c>
      <c r="AJ312">
        <f t="shared" si="129"/>
        <v>49111</v>
      </c>
      <c r="AK312">
        <f t="shared" si="130"/>
        <v>0</v>
      </c>
      <c r="AL312">
        <f t="shared" si="131"/>
        <v>49111</v>
      </c>
      <c r="AM312">
        <f t="shared" si="132"/>
        <v>5643.83</v>
      </c>
      <c r="AN312">
        <f t="shared" si="133"/>
        <v>0</v>
      </c>
      <c r="AO312">
        <f t="shared" si="134"/>
        <v>5643.83</v>
      </c>
      <c r="AQ312">
        <f t="shared" si="135"/>
        <v>694251.33</v>
      </c>
      <c r="AR312">
        <f t="shared" si="136"/>
        <v>0</v>
      </c>
      <c r="AS312">
        <f t="shared" si="137"/>
        <v>694251.33</v>
      </c>
      <c r="AT312">
        <f t="shared" si="149"/>
        <v>60024.46</v>
      </c>
      <c r="AU312">
        <f t="shared" si="138"/>
        <v>0</v>
      </c>
      <c r="AV312">
        <f t="shared" si="139"/>
        <v>60024.46</v>
      </c>
      <c r="AW312">
        <f t="shared" si="140"/>
        <v>72973.509999999995</v>
      </c>
      <c r="AX312">
        <f t="shared" si="141"/>
        <v>0</v>
      </c>
      <c r="AY312">
        <f t="shared" si="142"/>
        <v>72973.509999999995</v>
      </c>
      <c r="AZ312">
        <f>data_fy13_base!AA305</f>
        <v>1369.89</v>
      </c>
      <c r="BA312">
        <f t="shared" si="143"/>
        <v>50302.36</v>
      </c>
      <c r="BB312">
        <f t="shared" si="144"/>
        <v>0</v>
      </c>
      <c r="BC312">
        <f t="shared" si="145"/>
        <v>50302.36</v>
      </c>
      <c r="BD312">
        <f t="shared" si="146"/>
        <v>5780.94</v>
      </c>
      <c r="BE312">
        <f t="shared" si="147"/>
        <v>0</v>
      </c>
      <c r="BF312">
        <f t="shared" si="148"/>
        <v>5780.94</v>
      </c>
    </row>
    <row r="313" spans="1:58" x14ac:dyDescent="0.2">
      <c r="A313">
        <f>data_fy13_base!A306</f>
        <v>6561</v>
      </c>
      <c r="B313" t="str">
        <f>data_fy13_base!B306</f>
        <v>United</v>
      </c>
      <c r="C313">
        <f>data_fy13_base!C306</f>
        <v>6561</v>
      </c>
      <c r="D313">
        <f>data_fy13_base!D306</f>
        <v>11</v>
      </c>
      <c r="E313">
        <f>data_fy13_base!F306</f>
        <v>306.45999999999998</v>
      </c>
      <c r="F313">
        <f>data_fy13_base!G306</f>
        <v>306.64999999999998</v>
      </c>
      <c r="G313">
        <f>data_fy13_base!H306</f>
        <v>307.86</v>
      </c>
      <c r="H313">
        <f>data_fy13_base!I306</f>
        <v>517.16999999999996</v>
      </c>
      <c r="I313">
        <f>data_fy13_base!J306</f>
        <v>58.57</v>
      </c>
      <c r="J313">
        <f>data_fy13_base!K306</f>
        <v>63.8</v>
      </c>
      <c r="K313">
        <f>data_fy13_base!L306</f>
        <v>27.07</v>
      </c>
      <c r="L313">
        <f>data_fy13_base!M306</f>
        <v>3.16</v>
      </c>
      <c r="M313">
        <f>data_fy13_base!N306</f>
        <v>307.89999999999998</v>
      </c>
      <c r="N313">
        <f>data_fy13_base!O306</f>
        <v>440.45</v>
      </c>
      <c r="O313">
        <f>data_fy13_base!P306</f>
        <v>36.049999999999997</v>
      </c>
      <c r="P313">
        <f>data_fy13_base!Q306</f>
        <v>60.31</v>
      </c>
      <c r="Q313">
        <f>data_fy13_base!W306</f>
        <v>20.56</v>
      </c>
      <c r="R313">
        <f>data_fy13_base!Y306</f>
        <v>2.64</v>
      </c>
      <c r="S313">
        <f>data_fy13_base!S306</f>
        <v>135615</v>
      </c>
      <c r="T313">
        <f>data_fy13_base!T306</f>
        <v>11100</v>
      </c>
      <c r="U313">
        <f>data_fy13_base!U306</f>
        <v>18569</v>
      </c>
      <c r="V313">
        <f>data_fy13_base!V306</f>
        <v>6958</v>
      </c>
      <c r="W313">
        <f>data_fy13_base!X306</f>
        <v>893</v>
      </c>
      <c r="Y313">
        <f>data_fy13_base!E306</f>
        <v>327.10000000000002</v>
      </c>
      <c r="Z313">
        <f t="shared" si="120"/>
        <v>150838.89000000001</v>
      </c>
      <c r="AA313">
        <f t="shared" si="121"/>
        <v>0</v>
      </c>
      <c r="AB313">
        <f t="shared" si="122"/>
        <v>150838.89000000001</v>
      </c>
      <c r="AC313">
        <f t="shared" si="123"/>
        <v>12557.37</v>
      </c>
      <c r="AD313">
        <f t="shared" si="124"/>
        <v>0</v>
      </c>
      <c r="AE313">
        <f t="shared" si="125"/>
        <v>12557.37</v>
      </c>
      <c r="AF313">
        <f t="shared" si="126"/>
        <v>20561.509999999998</v>
      </c>
      <c r="AG313">
        <f t="shared" si="127"/>
        <v>0</v>
      </c>
      <c r="AH313">
        <f t="shared" si="128"/>
        <v>20561.509999999998</v>
      </c>
      <c r="AI313">
        <f>data_fy13_base!Z306</f>
        <v>355.83</v>
      </c>
      <c r="AJ313">
        <f t="shared" si="129"/>
        <v>7700.16</v>
      </c>
      <c r="AK313">
        <f t="shared" si="130"/>
        <v>0</v>
      </c>
      <c r="AL313">
        <f t="shared" si="131"/>
        <v>7700.16</v>
      </c>
      <c r="AM313">
        <f t="shared" si="132"/>
        <v>985.65</v>
      </c>
      <c r="AN313">
        <f t="shared" si="133"/>
        <v>0</v>
      </c>
      <c r="AO313">
        <f t="shared" si="134"/>
        <v>985.65</v>
      </c>
      <c r="AQ313">
        <f t="shared" si="135"/>
        <v>147912.92000000001</v>
      </c>
      <c r="AR313">
        <f t="shared" si="136"/>
        <v>2925.9700000000012</v>
      </c>
      <c r="AS313">
        <f t="shared" si="137"/>
        <v>150838.89000000001</v>
      </c>
      <c r="AT313">
        <f t="shared" si="149"/>
        <v>12512.76</v>
      </c>
      <c r="AU313">
        <f t="shared" si="138"/>
        <v>44.610000000000582</v>
      </c>
      <c r="AV313">
        <f t="shared" si="139"/>
        <v>12557.37</v>
      </c>
      <c r="AW313">
        <f t="shared" si="140"/>
        <v>20076.189999999999</v>
      </c>
      <c r="AX313">
        <f t="shared" si="141"/>
        <v>485.31999999999971</v>
      </c>
      <c r="AY313">
        <f t="shared" si="142"/>
        <v>20561.509999999998</v>
      </c>
      <c r="AZ313">
        <f>data_fy13_base!AA306</f>
        <v>335.47</v>
      </c>
      <c r="BA313">
        <f t="shared" si="143"/>
        <v>7638.65</v>
      </c>
      <c r="BB313">
        <f t="shared" si="144"/>
        <v>61.510000000000218</v>
      </c>
      <c r="BC313">
        <f t="shared" si="145"/>
        <v>7700.16</v>
      </c>
      <c r="BD313">
        <f t="shared" si="146"/>
        <v>972.86</v>
      </c>
      <c r="BE313">
        <f t="shared" si="147"/>
        <v>12.789999999999964</v>
      </c>
      <c r="BF313">
        <f t="shared" si="148"/>
        <v>985.65</v>
      </c>
    </row>
    <row r="314" spans="1:58" x14ac:dyDescent="0.2">
      <c r="A314">
        <f>data_fy13_base!A307</f>
        <v>6579</v>
      </c>
      <c r="B314" t="str">
        <f>data_fy13_base!B307</f>
        <v>Urbandale</v>
      </c>
      <c r="C314">
        <f>data_fy13_base!C307</f>
        <v>6579</v>
      </c>
      <c r="D314">
        <f>data_fy13_base!D307</f>
        <v>11</v>
      </c>
      <c r="E314">
        <f>data_fy13_base!F307</f>
        <v>3372.46</v>
      </c>
      <c r="F314">
        <f>data_fy13_base!G307</f>
        <v>3410.07</v>
      </c>
      <c r="G314">
        <f>data_fy13_base!H307</f>
        <v>3400.27</v>
      </c>
      <c r="H314">
        <f>data_fy13_base!I307</f>
        <v>517.16999999999996</v>
      </c>
      <c r="I314">
        <f>data_fy13_base!J307</f>
        <v>58.57</v>
      </c>
      <c r="J314">
        <f>data_fy13_base!K307</f>
        <v>63.8</v>
      </c>
      <c r="K314">
        <f>data_fy13_base!L307</f>
        <v>27.07</v>
      </c>
      <c r="L314">
        <f>data_fy13_base!M307</f>
        <v>3.16</v>
      </c>
      <c r="M314">
        <f>data_fy13_base!N307</f>
        <v>3311.9</v>
      </c>
      <c r="N314">
        <f>data_fy13_base!O307</f>
        <v>524.99</v>
      </c>
      <c r="O314">
        <f>data_fy13_base!P307</f>
        <v>62.21</v>
      </c>
      <c r="P314">
        <f>data_fy13_base!Q307</f>
        <v>58.91</v>
      </c>
      <c r="Q314">
        <f>data_fy13_base!W307</f>
        <v>20.56</v>
      </c>
      <c r="R314">
        <f>data_fy13_base!Y307</f>
        <v>2.64</v>
      </c>
      <c r="S314">
        <f>data_fy13_base!S307</f>
        <v>1738714</v>
      </c>
      <c r="T314">
        <f>data_fy13_base!T307</f>
        <v>206033</v>
      </c>
      <c r="U314">
        <f>data_fy13_base!U307</f>
        <v>195104</v>
      </c>
      <c r="V314">
        <f>data_fy13_base!V307</f>
        <v>74461</v>
      </c>
      <c r="W314">
        <f>data_fy13_base!X307</f>
        <v>9561</v>
      </c>
      <c r="Y314">
        <f>data_fy13_base!E307</f>
        <v>3386.8</v>
      </c>
      <c r="Z314">
        <f t="shared" si="120"/>
        <v>1848109.02</v>
      </c>
      <c r="AA314">
        <f t="shared" si="121"/>
        <v>0</v>
      </c>
      <c r="AB314">
        <f t="shared" si="122"/>
        <v>1848109.02</v>
      </c>
      <c r="AC314">
        <f t="shared" si="123"/>
        <v>218617.94</v>
      </c>
      <c r="AD314">
        <f t="shared" si="124"/>
        <v>0</v>
      </c>
      <c r="AE314">
        <f t="shared" si="125"/>
        <v>218617.94</v>
      </c>
      <c r="AF314">
        <f t="shared" si="126"/>
        <v>208152.73</v>
      </c>
      <c r="AG314">
        <f t="shared" si="127"/>
        <v>0</v>
      </c>
      <c r="AH314">
        <f t="shared" si="128"/>
        <v>208152.73</v>
      </c>
      <c r="AI314">
        <f>data_fy13_base!Z307</f>
        <v>3702.32</v>
      </c>
      <c r="AJ314">
        <f t="shared" si="129"/>
        <v>80118.2</v>
      </c>
      <c r="AK314">
        <f t="shared" si="130"/>
        <v>0</v>
      </c>
      <c r="AL314">
        <f t="shared" si="131"/>
        <v>80118.2</v>
      </c>
      <c r="AM314">
        <f t="shared" si="132"/>
        <v>10255.43</v>
      </c>
      <c r="AN314">
        <f t="shared" si="133"/>
        <v>0</v>
      </c>
      <c r="AO314">
        <f t="shared" si="134"/>
        <v>10255.43</v>
      </c>
      <c r="AQ314">
        <f t="shared" si="135"/>
        <v>1912825.59</v>
      </c>
      <c r="AR314">
        <f t="shared" si="136"/>
        <v>0</v>
      </c>
      <c r="AS314">
        <f t="shared" si="137"/>
        <v>1912825.59</v>
      </c>
      <c r="AT314">
        <f t="shared" si="149"/>
        <v>225921.1</v>
      </c>
      <c r="AU314">
        <f t="shared" si="138"/>
        <v>0</v>
      </c>
      <c r="AV314">
        <f t="shared" si="139"/>
        <v>225921.1</v>
      </c>
      <c r="AW314">
        <f t="shared" si="140"/>
        <v>216208.41</v>
      </c>
      <c r="AX314">
        <f t="shared" si="141"/>
        <v>0</v>
      </c>
      <c r="AY314">
        <f t="shared" si="142"/>
        <v>216208.41</v>
      </c>
      <c r="AZ314">
        <f>data_fy13_base!AA307</f>
        <v>3691.13</v>
      </c>
      <c r="BA314">
        <f t="shared" si="143"/>
        <v>84047.03</v>
      </c>
      <c r="BB314">
        <f t="shared" si="144"/>
        <v>0</v>
      </c>
      <c r="BC314">
        <f t="shared" si="145"/>
        <v>84047.03</v>
      </c>
      <c r="BD314">
        <f t="shared" si="146"/>
        <v>10704.28</v>
      </c>
      <c r="BE314">
        <f t="shared" si="147"/>
        <v>0</v>
      </c>
      <c r="BF314">
        <f t="shared" si="148"/>
        <v>10704.28</v>
      </c>
    </row>
    <row r="315" spans="1:58" x14ac:dyDescent="0.2">
      <c r="A315">
        <f>data_fy13_base!A308</f>
        <v>6591</v>
      </c>
      <c r="B315" t="str">
        <f>data_fy13_base!B308</f>
        <v>Valley</v>
      </c>
      <c r="C315">
        <f>data_fy13_base!C308</f>
        <v>6591</v>
      </c>
      <c r="D315">
        <f>data_fy13_base!D308</f>
        <v>1</v>
      </c>
      <c r="E315">
        <f>data_fy13_base!F308</f>
        <v>394.45</v>
      </c>
      <c r="F315">
        <f>data_fy13_base!G308</f>
        <v>395.37</v>
      </c>
      <c r="G315">
        <f>data_fy13_base!H308</f>
        <v>391.75</v>
      </c>
      <c r="H315">
        <f>data_fy13_base!I308</f>
        <v>517.16999999999996</v>
      </c>
      <c r="I315">
        <f>data_fy13_base!J308</f>
        <v>58.57</v>
      </c>
      <c r="J315">
        <f>data_fy13_base!K308</f>
        <v>63.8</v>
      </c>
      <c r="K315">
        <f>data_fy13_base!L308</f>
        <v>27.07</v>
      </c>
      <c r="L315">
        <f>data_fy13_base!M308</f>
        <v>3.16</v>
      </c>
      <c r="M315">
        <f>data_fy13_base!N308</f>
        <v>445.6</v>
      </c>
      <c r="N315">
        <f>data_fy13_base!O308</f>
        <v>531.48</v>
      </c>
      <c r="O315">
        <f>data_fy13_base!P308</f>
        <v>57.51</v>
      </c>
      <c r="P315">
        <f>data_fy13_base!Q308</f>
        <v>59.94</v>
      </c>
      <c r="Q315">
        <f>data_fy13_base!W308</f>
        <v>27.28</v>
      </c>
      <c r="R315">
        <f>data_fy13_base!Y308</f>
        <v>2.9</v>
      </c>
      <c r="S315">
        <f>data_fy13_base!S308</f>
        <v>236827</v>
      </c>
      <c r="T315">
        <f>data_fy13_base!T308</f>
        <v>25626</v>
      </c>
      <c r="U315">
        <f>data_fy13_base!U308</f>
        <v>26709</v>
      </c>
      <c r="V315">
        <f>data_fy13_base!V308</f>
        <v>13656</v>
      </c>
      <c r="W315">
        <f>data_fy13_base!X308</f>
        <v>1452</v>
      </c>
      <c r="Y315">
        <f>data_fy13_base!E308</f>
        <v>412</v>
      </c>
      <c r="Z315">
        <f t="shared" si="120"/>
        <v>227494.04</v>
      </c>
      <c r="AA315">
        <f t="shared" si="121"/>
        <v>9332.9599999999919</v>
      </c>
      <c r="AB315">
        <f t="shared" si="122"/>
        <v>236827</v>
      </c>
      <c r="AC315">
        <f t="shared" si="123"/>
        <v>24658.2</v>
      </c>
      <c r="AD315">
        <f t="shared" si="124"/>
        <v>967.79999999999927</v>
      </c>
      <c r="AE315">
        <f t="shared" si="125"/>
        <v>25626</v>
      </c>
      <c r="AF315">
        <f t="shared" si="126"/>
        <v>25745.88</v>
      </c>
      <c r="AG315">
        <f t="shared" si="127"/>
        <v>963.11999999999898</v>
      </c>
      <c r="AH315">
        <f t="shared" si="128"/>
        <v>26709</v>
      </c>
      <c r="AI315">
        <f>data_fy13_base!Z308</f>
        <v>458.07</v>
      </c>
      <c r="AJ315">
        <f t="shared" si="129"/>
        <v>12990.87</v>
      </c>
      <c r="AK315">
        <f t="shared" si="130"/>
        <v>665.1299999999992</v>
      </c>
      <c r="AL315">
        <f t="shared" si="131"/>
        <v>13656</v>
      </c>
      <c r="AM315">
        <f t="shared" si="132"/>
        <v>1387.95</v>
      </c>
      <c r="AN315">
        <f t="shared" si="133"/>
        <v>64.049999999999955</v>
      </c>
      <c r="AO315">
        <f t="shared" si="134"/>
        <v>1452</v>
      </c>
      <c r="AQ315">
        <f t="shared" si="135"/>
        <v>226288.08</v>
      </c>
      <c r="AR315">
        <f t="shared" si="136"/>
        <v>1205.960000000021</v>
      </c>
      <c r="AS315">
        <f t="shared" si="137"/>
        <v>227494.04</v>
      </c>
      <c r="AT315">
        <f t="shared" si="149"/>
        <v>24570.29</v>
      </c>
      <c r="AU315">
        <f t="shared" si="138"/>
        <v>87.909999999999854</v>
      </c>
      <c r="AV315">
        <f t="shared" si="139"/>
        <v>24658.2</v>
      </c>
      <c r="AW315">
        <f t="shared" si="140"/>
        <v>25694.47</v>
      </c>
      <c r="AX315">
        <f t="shared" si="141"/>
        <v>51.409999999999854</v>
      </c>
      <c r="AY315">
        <f t="shared" si="142"/>
        <v>25745.88</v>
      </c>
      <c r="AZ315">
        <f>data_fy13_base!AA308</f>
        <v>440.98</v>
      </c>
      <c r="BA315">
        <f t="shared" si="143"/>
        <v>13004.5</v>
      </c>
      <c r="BB315">
        <f t="shared" si="144"/>
        <v>0</v>
      </c>
      <c r="BC315">
        <f t="shared" si="145"/>
        <v>13004.5</v>
      </c>
      <c r="BD315">
        <f t="shared" si="146"/>
        <v>1393.5</v>
      </c>
      <c r="BE315">
        <f t="shared" si="147"/>
        <v>0</v>
      </c>
      <c r="BF315">
        <f t="shared" si="148"/>
        <v>1393.5</v>
      </c>
    </row>
    <row r="316" spans="1:58" x14ac:dyDescent="0.2">
      <c r="A316">
        <f>data_fy13_base!A309</f>
        <v>6592</v>
      </c>
      <c r="B316" t="str">
        <f>data_fy13_base!B309</f>
        <v>Van Buren</v>
      </c>
      <c r="C316">
        <f>data_fy13_base!C309</f>
        <v>6592</v>
      </c>
      <c r="D316">
        <f>data_fy13_base!D309</f>
        <v>15</v>
      </c>
      <c r="E316">
        <f>data_fy13_base!F309</f>
        <v>607.63</v>
      </c>
      <c r="F316">
        <f>data_fy13_base!G309</f>
        <v>604.09</v>
      </c>
      <c r="G316">
        <f>data_fy13_base!H309</f>
        <v>602.21</v>
      </c>
      <c r="H316">
        <f>data_fy13_base!I309</f>
        <v>517.16999999999996</v>
      </c>
      <c r="I316">
        <f>data_fy13_base!J309</f>
        <v>58.57</v>
      </c>
      <c r="J316">
        <f>data_fy13_base!K309</f>
        <v>63.8</v>
      </c>
      <c r="K316">
        <f>data_fy13_base!L309</f>
        <v>27.07</v>
      </c>
      <c r="L316">
        <f>data_fy13_base!M309</f>
        <v>3.16</v>
      </c>
      <c r="M316">
        <f>data_fy13_base!N309</f>
        <v>658.4</v>
      </c>
      <c r="N316">
        <f>data_fy13_base!O309</f>
        <v>521.96</v>
      </c>
      <c r="O316">
        <f>data_fy13_base!P309</f>
        <v>51.11</v>
      </c>
      <c r="P316">
        <f>data_fy13_base!Q309</f>
        <v>62.34</v>
      </c>
      <c r="Q316">
        <f>data_fy13_base!W309</f>
        <v>26.11</v>
      </c>
      <c r="R316">
        <f>data_fy13_base!Y309</f>
        <v>2.81</v>
      </c>
      <c r="S316">
        <f>data_fy13_base!S309</f>
        <v>343658</v>
      </c>
      <c r="T316">
        <f>data_fy13_base!T309</f>
        <v>33651</v>
      </c>
      <c r="U316">
        <f>data_fy13_base!U309</f>
        <v>41045</v>
      </c>
      <c r="V316">
        <f>data_fy13_base!V309</f>
        <v>19643</v>
      </c>
      <c r="W316">
        <f>data_fy13_base!X309</f>
        <v>2114</v>
      </c>
      <c r="Y316">
        <f>data_fy13_base!E309</f>
        <v>628.4</v>
      </c>
      <c r="Z316">
        <f t="shared" si="120"/>
        <v>341001.26</v>
      </c>
      <c r="AA316">
        <f t="shared" si="121"/>
        <v>2656.7399999999907</v>
      </c>
      <c r="AB316">
        <f t="shared" si="122"/>
        <v>343658</v>
      </c>
      <c r="AC316">
        <f t="shared" si="123"/>
        <v>33587.980000000003</v>
      </c>
      <c r="AD316">
        <f t="shared" si="124"/>
        <v>63.019999999996799</v>
      </c>
      <c r="AE316">
        <f t="shared" si="125"/>
        <v>33651</v>
      </c>
      <c r="AF316">
        <f t="shared" si="126"/>
        <v>40776.879999999997</v>
      </c>
      <c r="AG316">
        <f t="shared" si="127"/>
        <v>268.12000000000262</v>
      </c>
      <c r="AH316">
        <f t="shared" si="128"/>
        <v>41045</v>
      </c>
      <c r="AI316">
        <f>data_fy13_base!Z309</f>
        <v>718.74</v>
      </c>
      <c r="AJ316">
        <f t="shared" si="129"/>
        <v>19542.54</v>
      </c>
      <c r="AK316">
        <f t="shared" si="130"/>
        <v>100.45999999999913</v>
      </c>
      <c r="AL316">
        <f t="shared" si="131"/>
        <v>19643</v>
      </c>
      <c r="AM316">
        <f t="shared" si="132"/>
        <v>2113.1</v>
      </c>
      <c r="AN316">
        <f t="shared" si="133"/>
        <v>0.90000000000009095</v>
      </c>
      <c r="AO316">
        <f t="shared" si="134"/>
        <v>2114</v>
      </c>
      <c r="AQ316">
        <f t="shared" si="135"/>
        <v>342800.54</v>
      </c>
      <c r="AR316">
        <f t="shared" si="136"/>
        <v>0</v>
      </c>
      <c r="AS316">
        <f t="shared" si="137"/>
        <v>342800.54</v>
      </c>
      <c r="AT316">
        <f t="shared" si="149"/>
        <v>33960.44</v>
      </c>
      <c r="AU316">
        <f t="shared" si="138"/>
        <v>0</v>
      </c>
      <c r="AV316">
        <f t="shared" si="139"/>
        <v>33960.44</v>
      </c>
      <c r="AW316">
        <f t="shared" si="140"/>
        <v>41039.33</v>
      </c>
      <c r="AX316">
        <f t="shared" si="141"/>
        <v>0</v>
      </c>
      <c r="AY316">
        <f t="shared" si="142"/>
        <v>41039.33</v>
      </c>
      <c r="AZ316">
        <f>data_fy13_base!AA309</f>
        <v>698.87</v>
      </c>
      <c r="BA316">
        <f t="shared" si="143"/>
        <v>19792</v>
      </c>
      <c r="BB316">
        <f t="shared" si="144"/>
        <v>0</v>
      </c>
      <c r="BC316">
        <f t="shared" si="145"/>
        <v>19792</v>
      </c>
      <c r="BD316">
        <f t="shared" si="146"/>
        <v>2145.5300000000002</v>
      </c>
      <c r="BE316">
        <f t="shared" si="147"/>
        <v>0</v>
      </c>
      <c r="BF316">
        <f t="shared" si="148"/>
        <v>2145.5300000000002</v>
      </c>
    </row>
    <row r="317" spans="1:58" x14ac:dyDescent="0.2">
      <c r="A317">
        <f>data_fy13_base!A310</f>
        <v>6615</v>
      </c>
      <c r="B317" t="str">
        <f>data_fy13_base!B310</f>
        <v>Van Meter</v>
      </c>
      <c r="C317">
        <f>data_fy13_base!C310</f>
        <v>6615</v>
      </c>
      <c r="D317">
        <f>data_fy13_base!D310</f>
        <v>11</v>
      </c>
      <c r="E317">
        <f>data_fy13_base!F310</f>
        <v>618.26</v>
      </c>
      <c r="F317">
        <f>data_fy13_base!G310</f>
        <v>628.21</v>
      </c>
      <c r="G317">
        <f>data_fy13_base!H310</f>
        <v>633.76</v>
      </c>
      <c r="H317">
        <f>data_fy13_base!I310</f>
        <v>517.16999999999996</v>
      </c>
      <c r="I317">
        <f>data_fy13_base!J310</f>
        <v>58.57</v>
      </c>
      <c r="J317">
        <f>data_fy13_base!K310</f>
        <v>63.8</v>
      </c>
      <c r="K317">
        <f>data_fy13_base!L310</f>
        <v>27.07</v>
      </c>
      <c r="L317">
        <f>data_fy13_base!M310</f>
        <v>3.16</v>
      </c>
      <c r="M317">
        <f>data_fy13_base!N310</f>
        <v>585.29999999999995</v>
      </c>
      <c r="N317">
        <f>data_fy13_base!O310</f>
        <v>535.27</v>
      </c>
      <c r="O317">
        <f>data_fy13_base!P310</f>
        <v>54.6</v>
      </c>
      <c r="P317">
        <f>data_fy13_base!Q310</f>
        <v>57.13</v>
      </c>
      <c r="Q317">
        <f>data_fy13_base!W310</f>
        <v>20.56</v>
      </c>
      <c r="R317">
        <f>data_fy13_base!Y310</f>
        <v>2.64</v>
      </c>
      <c r="S317">
        <f>data_fy13_base!S310</f>
        <v>313294</v>
      </c>
      <c r="T317">
        <f>data_fy13_base!T310</f>
        <v>31957</v>
      </c>
      <c r="U317">
        <f>data_fy13_base!U310</f>
        <v>33438</v>
      </c>
      <c r="V317">
        <f>data_fy13_base!V310</f>
        <v>12902</v>
      </c>
      <c r="W317">
        <f>data_fy13_base!X310</f>
        <v>1657</v>
      </c>
      <c r="Y317">
        <f>data_fy13_base!E310</f>
        <v>590.1</v>
      </c>
      <c r="Z317">
        <f t="shared" si="120"/>
        <v>328072</v>
      </c>
      <c r="AA317">
        <f t="shared" si="121"/>
        <v>0</v>
      </c>
      <c r="AB317">
        <f t="shared" si="122"/>
        <v>328072</v>
      </c>
      <c r="AC317">
        <f t="shared" si="123"/>
        <v>33600.29</v>
      </c>
      <c r="AD317">
        <f t="shared" si="124"/>
        <v>0</v>
      </c>
      <c r="AE317">
        <f t="shared" si="125"/>
        <v>33600.29</v>
      </c>
      <c r="AF317">
        <f t="shared" si="126"/>
        <v>35217.17</v>
      </c>
      <c r="AG317">
        <f t="shared" si="127"/>
        <v>0</v>
      </c>
      <c r="AH317">
        <f t="shared" si="128"/>
        <v>35217.17</v>
      </c>
      <c r="AI317">
        <f>data_fy13_base!Z310</f>
        <v>631.96</v>
      </c>
      <c r="AJ317">
        <f t="shared" si="129"/>
        <v>13675.61</v>
      </c>
      <c r="AK317">
        <f t="shared" si="130"/>
        <v>0</v>
      </c>
      <c r="AL317">
        <f t="shared" si="131"/>
        <v>13675.61</v>
      </c>
      <c r="AM317">
        <f t="shared" si="132"/>
        <v>1750.53</v>
      </c>
      <c r="AN317">
        <f t="shared" si="133"/>
        <v>0</v>
      </c>
      <c r="AO317">
        <f t="shared" si="134"/>
        <v>1750.53</v>
      </c>
      <c r="AQ317">
        <f t="shared" si="135"/>
        <v>357026.6</v>
      </c>
      <c r="AR317">
        <f t="shared" si="136"/>
        <v>0</v>
      </c>
      <c r="AS317">
        <f t="shared" si="137"/>
        <v>357026.6</v>
      </c>
      <c r="AT317">
        <f t="shared" si="149"/>
        <v>36712.28</v>
      </c>
      <c r="AU317">
        <f t="shared" si="138"/>
        <v>0</v>
      </c>
      <c r="AV317">
        <f t="shared" si="139"/>
        <v>36712.28</v>
      </c>
      <c r="AW317">
        <f t="shared" si="140"/>
        <v>38536.15</v>
      </c>
      <c r="AX317">
        <f t="shared" si="141"/>
        <v>0</v>
      </c>
      <c r="AY317">
        <f t="shared" si="142"/>
        <v>38536.15</v>
      </c>
      <c r="AZ317">
        <f>data_fy13_base!AA310</f>
        <v>660.53</v>
      </c>
      <c r="BA317">
        <f t="shared" si="143"/>
        <v>15040.27</v>
      </c>
      <c r="BB317">
        <f t="shared" si="144"/>
        <v>0</v>
      </c>
      <c r="BC317">
        <f t="shared" si="145"/>
        <v>15040.27</v>
      </c>
      <c r="BD317">
        <f t="shared" si="146"/>
        <v>1915.54</v>
      </c>
      <c r="BE317">
        <f t="shared" si="147"/>
        <v>0</v>
      </c>
      <c r="BF317">
        <f t="shared" si="148"/>
        <v>1915.54</v>
      </c>
    </row>
    <row r="318" spans="1:58" x14ac:dyDescent="0.2">
      <c r="A318">
        <f>data_fy13_base!A311</f>
        <v>6633</v>
      </c>
      <c r="B318" t="str">
        <f>data_fy13_base!B311</f>
        <v>Ventura</v>
      </c>
      <c r="C318">
        <f>data_fy13_base!C311</f>
        <v>6633</v>
      </c>
      <c r="D318">
        <f>data_fy13_base!D311</f>
        <v>7</v>
      </c>
      <c r="E318">
        <f>data_fy13_base!F311</f>
        <v>250.38</v>
      </c>
      <c r="F318">
        <f>data_fy13_base!G311</f>
        <v>239.52</v>
      </c>
      <c r="G318">
        <f>data_fy13_base!H311</f>
        <v>225.24</v>
      </c>
      <c r="H318">
        <f>data_fy13_base!I311</f>
        <v>517.16999999999996</v>
      </c>
      <c r="I318">
        <f>data_fy13_base!J311</f>
        <v>58.57</v>
      </c>
      <c r="J318">
        <f>data_fy13_base!K311</f>
        <v>63.8</v>
      </c>
      <c r="K318">
        <f>data_fy13_base!L311</f>
        <v>27.07</v>
      </c>
      <c r="L318">
        <f>data_fy13_base!M311</f>
        <v>3.16</v>
      </c>
      <c r="M318">
        <f>data_fy13_base!N311</f>
        <v>259.39999999999998</v>
      </c>
      <c r="N318">
        <f>data_fy13_base!O311</f>
        <v>583.42999999999995</v>
      </c>
      <c r="O318">
        <f>data_fy13_base!P311</f>
        <v>64.94</v>
      </c>
      <c r="P318">
        <f>data_fy13_base!Q311</f>
        <v>57.82</v>
      </c>
      <c r="Q318">
        <f>data_fy13_base!W311</f>
        <v>34.51</v>
      </c>
      <c r="R318">
        <f>data_fy13_base!Y311</f>
        <v>3.96</v>
      </c>
      <c r="S318">
        <f>data_fy13_base!S311</f>
        <v>151342</v>
      </c>
      <c r="T318">
        <f>data_fy13_base!T311</f>
        <v>16845</v>
      </c>
      <c r="U318">
        <f>data_fy13_base!U311</f>
        <v>14999</v>
      </c>
      <c r="V318">
        <f>data_fy13_base!V311</f>
        <v>9679</v>
      </c>
      <c r="W318">
        <f>data_fy13_base!X311</f>
        <v>1111</v>
      </c>
      <c r="Y318">
        <f>data_fy13_base!E311</f>
        <v>227.7</v>
      </c>
      <c r="Z318">
        <f t="shared" si="120"/>
        <v>137558.12</v>
      </c>
      <c r="AA318">
        <f t="shared" si="121"/>
        <v>13783.880000000005</v>
      </c>
      <c r="AB318">
        <f t="shared" si="122"/>
        <v>151342</v>
      </c>
      <c r="AC318">
        <f t="shared" si="123"/>
        <v>15319.66</v>
      </c>
      <c r="AD318">
        <f t="shared" si="124"/>
        <v>1525.3400000000001</v>
      </c>
      <c r="AE318">
        <f t="shared" si="125"/>
        <v>16845</v>
      </c>
      <c r="AF318">
        <f t="shared" si="126"/>
        <v>13746.25</v>
      </c>
      <c r="AG318">
        <f t="shared" si="127"/>
        <v>1252.75</v>
      </c>
      <c r="AH318">
        <f t="shared" si="128"/>
        <v>14999</v>
      </c>
      <c r="AI318">
        <f>data_fy13_base!Z311</f>
        <v>242.57</v>
      </c>
      <c r="AJ318">
        <f t="shared" si="129"/>
        <v>8633.07</v>
      </c>
      <c r="AK318">
        <f t="shared" si="130"/>
        <v>1045.9300000000003</v>
      </c>
      <c r="AL318">
        <f t="shared" si="131"/>
        <v>9679</v>
      </c>
      <c r="AM318">
        <f t="shared" si="132"/>
        <v>992.11</v>
      </c>
      <c r="AN318">
        <f t="shared" si="133"/>
        <v>118.88999999999999</v>
      </c>
      <c r="AO318">
        <f t="shared" si="134"/>
        <v>1111</v>
      </c>
      <c r="AQ318">
        <f t="shared" si="135"/>
        <v>156645.24</v>
      </c>
      <c r="AR318">
        <f t="shared" si="136"/>
        <v>0</v>
      </c>
      <c r="AS318">
        <f t="shared" si="137"/>
        <v>156645.24</v>
      </c>
      <c r="AT318">
        <f t="shared" si="149"/>
        <v>17456.490000000002</v>
      </c>
      <c r="AU318">
        <f t="shared" si="138"/>
        <v>0</v>
      </c>
      <c r="AV318">
        <f t="shared" si="139"/>
        <v>17456.490000000002</v>
      </c>
      <c r="AW318">
        <f t="shared" si="140"/>
        <v>15778.95</v>
      </c>
      <c r="AX318">
        <f t="shared" si="141"/>
        <v>0</v>
      </c>
      <c r="AY318">
        <f t="shared" si="142"/>
        <v>15778.95</v>
      </c>
      <c r="AZ318">
        <f>data_fy13_base!AA311</f>
        <v>265.39999999999998</v>
      </c>
      <c r="BA318">
        <f t="shared" si="143"/>
        <v>9745.49</v>
      </c>
      <c r="BB318">
        <f t="shared" si="144"/>
        <v>0</v>
      </c>
      <c r="BC318">
        <f t="shared" si="145"/>
        <v>9745.49</v>
      </c>
      <c r="BD318">
        <f t="shared" si="146"/>
        <v>1119.99</v>
      </c>
      <c r="BE318">
        <f t="shared" si="147"/>
        <v>0</v>
      </c>
      <c r="BF318">
        <f t="shared" si="148"/>
        <v>1119.99</v>
      </c>
    </row>
    <row r="319" spans="1:58" x14ac:dyDescent="0.2">
      <c r="A319">
        <f>data_fy13_base!A312</f>
        <v>6651</v>
      </c>
      <c r="B319" t="str">
        <f>data_fy13_base!B312</f>
        <v>Villisca</v>
      </c>
      <c r="C319">
        <f>data_fy13_base!C312</f>
        <v>6651</v>
      </c>
      <c r="D319">
        <f>data_fy13_base!D312</f>
        <v>13</v>
      </c>
      <c r="E319">
        <f>data_fy13_base!F312</f>
        <v>346.95</v>
      </c>
      <c r="F319">
        <f>data_fy13_base!G312</f>
        <v>348.73</v>
      </c>
      <c r="G319">
        <f>data_fy13_base!H312</f>
        <v>346.09</v>
      </c>
      <c r="H319">
        <f>data_fy13_base!I312</f>
        <v>517.16999999999996</v>
      </c>
      <c r="I319">
        <f>data_fy13_base!J312</f>
        <v>58.57</v>
      </c>
      <c r="J319">
        <f>data_fy13_base!K312</f>
        <v>63.8</v>
      </c>
      <c r="K319">
        <f>data_fy13_base!L312</f>
        <v>27.07</v>
      </c>
      <c r="L319">
        <f>data_fy13_base!M312</f>
        <v>3.16</v>
      </c>
      <c r="M319">
        <f>data_fy13_base!N312</f>
        <v>362.1</v>
      </c>
      <c r="N319">
        <f>data_fy13_base!O312</f>
        <v>531.05999999999995</v>
      </c>
      <c r="O319">
        <f>data_fy13_base!P312</f>
        <v>56.73</v>
      </c>
      <c r="P319">
        <f>data_fy13_base!Q312</f>
        <v>64.959999999999994</v>
      </c>
      <c r="Q319">
        <f>data_fy13_base!W312</f>
        <v>27.1</v>
      </c>
      <c r="R319">
        <f>data_fy13_base!Y312</f>
        <v>2.86</v>
      </c>
      <c r="S319">
        <f>data_fy13_base!S312</f>
        <v>192297</v>
      </c>
      <c r="T319">
        <f>data_fy13_base!T312</f>
        <v>20542</v>
      </c>
      <c r="U319">
        <f>data_fy13_base!U312</f>
        <v>23522</v>
      </c>
      <c r="V319">
        <f>data_fy13_base!V312</f>
        <v>11277</v>
      </c>
      <c r="W319">
        <f>data_fy13_base!X312</f>
        <v>1190</v>
      </c>
      <c r="Y319">
        <f>data_fy13_base!E312</f>
        <v>334</v>
      </c>
      <c r="Z319">
        <f t="shared" si="120"/>
        <v>184284.5</v>
      </c>
      <c r="AA319">
        <f t="shared" si="121"/>
        <v>8012.5</v>
      </c>
      <c r="AB319">
        <f t="shared" si="122"/>
        <v>192297</v>
      </c>
      <c r="AC319">
        <f t="shared" si="123"/>
        <v>19729.38</v>
      </c>
      <c r="AD319">
        <f t="shared" si="124"/>
        <v>812.61999999999898</v>
      </c>
      <c r="AE319">
        <f t="shared" si="125"/>
        <v>20542</v>
      </c>
      <c r="AF319">
        <f t="shared" si="126"/>
        <v>22548.34</v>
      </c>
      <c r="AG319">
        <f t="shared" si="127"/>
        <v>973.65999999999985</v>
      </c>
      <c r="AH319">
        <f t="shared" si="128"/>
        <v>23522</v>
      </c>
      <c r="AI319">
        <f>data_fy13_base!Z312</f>
        <v>379.18</v>
      </c>
      <c r="AJ319">
        <f t="shared" si="129"/>
        <v>10685.29</v>
      </c>
      <c r="AK319">
        <f t="shared" si="130"/>
        <v>591.70999999999913</v>
      </c>
      <c r="AL319">
        <f t="shared" si="131"/>
        <v>11277</v>
      </c>
      <c r="AM319">
        <f t="shared" si="132"/>
        <v>1133.75</v>
      </c>
      <c r="AN319">
        <f t="shared" si="133"/>
        <v>56.25</v>
      </c>
      <c r="AO319">
        <f t="shared" si="134"/>
        <v>1190</v>
      </c>
      <c r="AQ319">
        <f t="shared" si="135"/>
        <v>198892.56</v>
      </c>
      <c r="AR319">
        <f t="shared" si="136"/>
        <v>0</v>
      </c>
      <c r="AS319">
        <f t="shared" si="137"/>
        <v>198892.56</v>
      </c>
      <c r="AT319">
        <f t="shared" si="149"/>
        <v>21340.89</v>
      </c>
      <c r="AU319">
        <f t="shared" si="138"/>
        <v>0</v>
      </c>
      <c r="AV319">
        <f t="shared" si="139"/>
        <v>21340.89</v>
      </c>
      <c r="AW319">
        <f t="shared" si="140"/>
        <v>24342.01</v>
      </c>
      <c r="AX319">
        <f t="shared" si="141"/>
        <v>0</v>
      </c>
      <c r="AY319">
        <f t="shared" si="142"/>
        <v>24342.01</v>
      </c>
      <c r="AZ319">
        <f>data_fy13_base!AA312</f>
        <v>392.58</v>
      </c>
      <c r="BA319">
        <f t="shared" si="143"/>
        <v>11506.52</v>
      </c>
      <c r="BB319">
        <f t="shared" si="144"/>
        <v>0</v>
      </c>
      <c r="BC319">
        <f t="shared" si="145"/>
        <v>11506.52</v>
      </c>
      <c r="BD319">
        <f t="shared" si="146"/>
        <v>1224.8499999999999</v>
      </c>
      <c r="BE319">
        <f t="shared" si="147"/>
        <v>0</v>
      </c>
      <c r="BF319">
        <f t="shared" si="148"/>
        <v>1224.8499999999999</v>
      </c>
    </row>
    <row r="320" spans="1:58" x14ac:dyDescent="0.2">
      <c r="A320">
        <f>data_fy13_base!A313</f>
        <v>6660</v>
      </c>
      <c r="B320" t="str">
        <f>data_fy13_base!B313</f>
        <v>Vinton-Shellsburg</v>
      </c>
      <c r="C320">
        <f>data_fy13_base!C313</f>
        <v>6660</v>
      </c>
      <c r="D320">
        <f>data_fy13_base!D313</f>
        <v>10</v>
      </c>
      <c r="E320">
        <f>data_fy13_base!F313</f>
        <v>1630.98</v>
      </c>
      <c r="F320">
        <f>data_fy13_base!G313</f>
        <v>1623.4</v>
      </c>
      <c r="G320">
        <f>data_fy13_base!H313</f>
        <v>1623.47</v>
      </c>
      <c r="H320">
        <f>data_fy13_base!I313</f>
        <v>517.16999999999996</v>
      </c>
      <c r="I320">
        <f>data_fy13_base!J313</f>
        <v>58.57</v>
      </c>
      <c r="J320">
        <f>data_fy13_base!K313</f>
        <v>63.8</v>
      </c>
      <c r="K320">
        <f>data_fy13_base!L313</f>
        <v>27.07</v>
      </c>
      <c r="L320">
        <f>data_fy13_base!M313</f>
        <v>3.16</v>
      </c>
      <c r="M320">
        <f>data_fy13_base!N313</f>
        <v>1687.1</v>
      </c>
      <c r="N320">
        <f>data_fy13_base!O313</f>
        <v>538.94000000000005</v>
      </c>
      <c r="O320">
        <f>data_fy13_base!P313</f>
        <v>60.58</v>
      </c>
      <c r="P320">
        <f>data_fy13_base!Q313</f>
        <v>57.64</v>
      </c>
      <c r="Q320">
        <f>data_fy13_base!W313</f>
        <v>24.33</v>
      </c>
      <c r="R320">
        <f>data_fy13_base!Y313</f>
        <v>2.83</v>
      </c>
      <c r="S320">
        <f>data_fy13_base!S313</f>
        <v>909246</v>
      </c>
      <c r="T320">
        <f>data_fy13_base!T313</f>
        <v>102205</v>
      </c>
      <c r="U320">
        <f>data_fy13_base!U313</f>
        <v>97244</v>
      </c>
      <c r="V320">
        <f>data_fy13_base!V313</f>
        <v>46548</v>
      </c>
      <c r="W320">
        <f>data_fy13_base!X313</f>
        <v>5414</v>
      </c>
      <c r="Y320">
        <f>data_fy13_base!E313</f>
        <v>1648.3</v>
      </c>
      <c r="Z320">
        <f t="shared" si="120"/>
        <v>922438.13</v>
      </c>
      <c r="AA320">
        <f t="shared" si="121"/>
        <v>0</v>
      </c>
      <c r="AB320">
        <f t="shared" si="122"/>
        <v>922438.13</v>
      </c>
      <c r="AC320">
        <f t="shared" si="123"/>
        <v>103711.03999999999</v>
      </c>
      <c r="AD320">
        <f t="shared" si="124"/>
        <v>0</v>
      </c>
      <c r="AE320">
        <f t="shared" si="125"/>
        <v>103711.03999999999</v>
      </c>
      <c r="AF320">
        <f t="shared" si="126"/>
        <v>99211.18</v>
      </c>
      <c r="AG320">
        <f t="shared" si="127"/>
        <v>0</v>
      </c>
      <c r="AH320">
        <f t="shared" si="128"/>
        <v>99211.18</v>
      </c>
      <c r="AI320">
        <f>data_fy13_base!Z313</f>
        <v>1882.96</v>
      </c>
      <c r="AJ320">
        <f t="shared" si="129"/>
        <v>47846.01</v>
      </c>
      <c r="AK320">
        <f t="shared" si="130"/>
        <v>0</v>
      </c>
      <c r="AL320">
        <f t="shared" si="131"/>
        <v>47846.01</v>
      </c>
      <c r="AM320">
        <f t="shared" si="132"/>
        <v>5573.56</v>
      </c>
      <c r="AN320">
        <f t="shared" si="133"/>
        <v>0</v>
      </c>
      <c r="AO320">
        <f t="shared" si="134"/>
        <v>5573.56</v>
      </c>
      <c r="AQ320">
        <f t="shared" si="135"/>
        <v>947827.72</v>
      </c>
      <c r="AR320">
        <f t="shared" si="136"/>
        <v>0</v>
      </c>
      <c r="AS320">
        <f t="shared" si="137"/>
        <v>947827.72</v>
      </c>
      <c r="AT320">
        <f t="shared" si="149"/>
        <v>106600.85</v>
      </c>
      <c r="AU320">
        <f t="shared" si="138"/>
        <v>0</v>
      </c>
      <c r="AV320">
        <f t="shared" si="139"/>
        <v>106600.85</v>
      </c>
      <c r="AW320">
        <f t="shared" si="140"/>
        <v>102490.78</v>
      </c>
      <c r="AX320">
        <f t="shared" si="141"/>
        <v>0</v>
      </c>
      <c r="AY320">
        <f t="shared" si="142"/>
        <v>102490.78</v>
      </c>
      <c r="AZ320">
        <f>data_fy13_base!AA313</f>
        <v>1867.98</v>
      </c>
      <c r="BA320">
        <f t="shared" si="143"/>
        <v>49576.19</v>
      </c>
      <c r="BB320">
        <f t="shared" si="144"/>
        <v>0</v>
      </c>
      <c r="BC320">
        <f t="shared" si="145"/>
        <v>49576.19</v>
      </c>
      <c r="BD320">
        <f t="shared" si="146"/>
        <v>5772.06</v>
      </c>
      <c r="BE320">
        <f t="shared" si="147"/>
        <v>0</v>
      </c>
      <c r="BF320">
        <f t="shared" si="148"/>
        <v>5772.06</v>
      </c>
    </row>
    <row r="321" spans="1:58" x14ac:dyDescent="0.2">
      <c r="A321">
        <f>data_fy13_base!A314</f>
        <v>6700</v>
      </c>
      <c r="B321" t="str">
        <f>data_fy13_base!B314</f>
        <v>Waco</v>
      </c>
      <c r="C321">
        <f>data_fy13_base!C314</f>
        <v>6700</v>
      </c>
      <c r="D321">
        <f>data_fy13_base!D314</f>
        <v>15</v>
      </c>
      <c r="E321">
        <f>data_fy13_base!F314</f>
        <v>489.04</v>
      </c>
      <c r="F321">
        <f>data_fy13_base!G314</f>
        <v>491.7</v>
      </c>
      <c r="G321">
        <f>data_fy13_base!H314</f>
        <v>494.37</v>
      </c>
      <c r="H321">
        <f>data_fy13_base!I314</f>
        <v>517.16999999999996</v>
      </c>
      <c r="I321">
        <f>data_fy13_base!J314</f>
        <v>58.57</v>
      </c>
      <c r="J321">
        <f>data_fy13_base!K314</f>
        <v>63.8</v>
      </c>
      <c r="K321">
        <f>data_fy13_base!L314</f>
        <v>27.07</v>
      </c>
      <c r="L321">
        <f>data_fy13_base!M314</f>
        <v>3.16</v>
      </c>
      <c r="M321">
        <f>data_fy13_base!N314</f>
        <v>514.70000000000005</v>
      </c>
      <c r="N321">
        <f>data_fy13_base!O314</f>
        <v>590.07000000000005</v>
      </c>
      <c r="O321">
        <f>data_fy13_base!P314</f>
        <v>62.73</v>
      </c>
      <c r="P321">
        <f>data_fy13_base!Q314</f>
        <v>62.5</v>
      </c>
      <c r="Q321">
        <f>data_fy13_base!W314</f>
        <v>26.11</v>
      </c>
      <c r="R321">
        <f>data_fy13_base!Y314</f>
        <v>2.81</v>
      </c>
      <c r="S321">
        <f>data_fy13_base!S314</f>
        <v>303709</v>
      </c>
      <c r="T321">
        <f>data_fy13_base!T314</f>
        <v>32287</v>
      </c>
      <c r="U321">
        <f>data_fy13_base!U314</f>
        <v>32169</v>
      </c>
      <c r="V321">
        <f>data_fy13_base!V314</f>
        <v>15346</v>
      </c>
      <c r="W321">
        <f>data_fy13_base!X314</f>
        <v>1652</v>
      </c>
      <c r="Y321">
        <f>data_fy13_base!E314</f>
        <v>498</v>
      </c>
      <c r="Z321">
        <f t="shared" si="120"/>
        <v>304158.48</v>
      </c>
      <c r="AA321">
        <f t="shared" si="121"/>
        <v>0</v>
      </c>
      <c r="AB321">
        <f t="shared" si="122"/>
        <v>304158.48</v>
      </c>
      <c r="AC321">
        <f t="shared" si="123"/>
        <v>32404.86</v>
      </c>
      <c r="AD321">
        <f t="shared" si="124"/>
        <v>0</v>
      </c>
      <c r="AE321">
        <f t="shared" si="125"/>
        <v>32404.86</v>
      </c>
      <c r="AF321">
        <f t="shared" si="126"/>
        <v>32394.9</v>
      </c>
      <c r="AG321">
        <f t="shared" si="127"/>
        <v>0</v>
      </c>
      <c r="AH321">
        <f t="shared" si="128"/>
        <v>32394.9</v>
      </c>
      <c r="AI321">
        <f>data_fy13_base!Z314</f>
        <v>574.77</v>
      </c>
      <c r="AJ321">
        <f t="shared" si="129"/>
        <v>15628</v>
      </c>
      <c r="AK321">
        <f t="shared" si="130"/>
        <v>0</v>
      </c>
      <c r="AL321">
        <f t="shared" si="131"/>
        <v>15628</v>
      </c>
      <c r="AM321">
        <f t="shared" si="132"/>
        <v>1689.82</v>
      </c>
      <c r="AN321">
        <f t="shared" si="133"/>
        <v>0</v>
      </c>
      <c r="AO321">
        <f t="shared" si="134"/>
        <v>1689.82</v>
      </c>
      <c r="AQ321">
        <f t="shared" si="135"/>
        <v>309205.32</v>
      </c>
      <c r="AR321">
        <f t="shared" si="136"/>
        <v>0</v>
      </c>
      <c r="AS321">
        <f t="shared" si="137"/>
        <v>309205.32</v>
      </c>
      <c r="AT321">
        <f t="shared" si="149"/>
        <v>33015.089999999997</v>
      </c>
      <c r="AU321">
        <f t="shared" si="138"/>
        <v>0</v>
      </c>
      <c r="AV321">
        <f t="shared" si="139"/>
        <v>33015.089999999997</v>
      </c>
      <c r="AW321">
        <f t="shared" si="140"/>
        <v>33108.01</v>
      </c>
      <c r="AX321">
        <f t="shared" si="141"/>
        <v>0</v>
      </c>
      <c r="AY321">
        <f t="shared" si="142"/>
        <v>33108.01</v>
      </c>
      <c r="AZ321">
        <f>data_fy13_base!AA314</f>
        <v>566.58000000000004</v>
      </c>
      <c r="BA321">
        <f t="shared" si="143"/>
        <v>16045.55</v>
      </c>
      <c r="BB321">
        <f t="shared" si="144"/>
        <v>0</v>
      </c>
      <c r="BC321">
        <f t="shared" si="145"/>
        <v>16045.55</v>
      </c>
      <c r="BD321">
        <f t="shared" si="146"/>
        <v>1739.4</v>
      </c>
      <c r="BE321">
        <f t="shared" si="147"/>
        <v>0</v>
      </c>
      <c r="BF321">
        <f t="shared" si="148"/>
        <v>1739.4</v>
      </c>
    </row>
    <row r="322" spans="1:58" x14ac:dyDescent="0.2">
      <c r="A322">
        <f>data_fy13_base!A315</f>
        <v>6750</v>
      </c>
      <c r="B322" t="str">
        <f>data_fy13_base!B315</f>
        <v>Walnut</v>
      </c>
      <c r="C322">
        <f>data_fy13_base!C315</f>
        <v>6750</v>
      </c>
      <c r="D322">
        <f>data_fy13_base!D315</f>
        <v>13</v>
      </c>
      <c r="E322">
        <f>data_fy13_base!F315</f>
        <v>186.59</v>
      </c>
      <c r="F322">
        <f>data_fy13_base!G315</f>
        <v>183.47</v>
      </c>
      <c r="G322">
        <f>data_fy13_base!H315</f>
        <v>179.77</v>
      </c>
      <c r="H322">
        <f>data_fy13_base!I315</f>
        <v>517.16999999999996</v>
      </c>
      <c r="I322">
        <f>data_fy13_base!J315</f>
        <v>58.57</v>
      </c>
      <c r="J322">
        <f>data_fy13_base!K315</f>
        <v>63.8</v>
      </c>
      <c r="K322">
        <f>data_fy13_base!L315</f>
        <v>27.07</v>
      </c>
      <c r="L322">
        <f>data_fy13_base!M315</f>
        <v>3.16</v>
      </c>
      <c r="M322">
        <f>data_fy13_base!N315</f>
        <v>201</v>
      </c>
      <c r="N322">
        <f>data_fy13_base!O315</f>
        <v>534.38</v>
      </c>
      <c r="O322">
        <f>data_fy13_base!P315</f>
        <v>47.11</v>
      </c>
      <c r="P322">
        <f>data_fy13_base!Q315</f>
        <v>63.9</v>
      </c>
      <c r="Q322">
        <f>data_fy13_base!W315</f>
        <v>27.1</v>
      </c>
      <c r="R322">
        <f>data_fy13_base!Y315</f>
        <v>2.86</v>
      </c>
      <c r="S322">
        <f>data_fy13_base!S315</f>
        <v>107410</v>
      </c>
      <c r="T322">
        <f>data_fy13_base!T315</f>
        <v>9469</v>
      </c>
      <c r="U322">
        <f>data_fy13_base!U315</f>
        <v>12844</v>
      </c>
      <c r="V322">
        <f>data_fy13_base!V315</f>
        <v>5941</v>
      </c>
      <c r="W322">
        <f>data_fy13_base!X315</f>
        <v>627</v>
      </c>
      <c r="Y322">
        <f>data_fy13_base!E315</f>
        <v>190.2</v>
      </c>
      <c r="Z322">
        <f t="shared" si="120"/>
        <v>105574.31</v>
      </c>
      <c r="AA322">
        <f t="shared" si="121"/>
        <v>1835.6900000000023</v>
      </c>
      <c r="AB322">
        <f t="shared" si="122"/>
        <v>107410</v>
      </c>
      <c r="AC322">
        <f t="shared" si="123"/>
        <v>9405.39</v>
      </c>
      <c r="AD322">
        <f t="shared" si="124"/>
        <v>63.610000000000582</v>
      </c>
      <c r="AE322">
        <f t="shared" si="125"/>
        <v>9469</v>
      </c>
      <c r="AF322">
        <f t="shared" si="126"/>
        <v>12638.79</v>
      </c>
      <c r="AG322">
        <f t="shared" si="127"/>
        <v>205.20999999999913</v>
      </c>
      <c r="AH322">
        <f t="shared" si="128"/>
        <v>12844</v>
      </c>
      <c r="AI322">
        <f>data_fy13_base!Z315</f>
        <v>211.57</v>
      </c>
      <c r="AJ322">
        <f t="shared" si="129"/>
        <v>5962.04</v>
      </c>
      <c r="AK322">
        <f t="shared" si="130"/>
        <v>0</v>
      </c>
      <c r="AL322">
        <f t="shared" si="131"/>
        <v>5962.04</v>
      </c>
      <c r="AM322">
        <f t="shared" si="132"/>
        <v>632.59</v>
      </c>
      <c r="AN322">
        <f t="shared" si="133"/>
        <v>0</v>
      </c>
      <c r="AO322">
        <f t="shared" si="134"/>
        <v>632.59</v>
      </c>
      <c r="AQ322">
        <f t="shared" si="135"/>
        <v>107584.06</v>
      </c>
      <c r="AR322">
        <f t="shared" si="136"/>
        <v>0</v>
      </c>
      <c r="AS322">
        <f t="shared" si="137"/>
        <v>107584.06</v>
      </c>
      <c r="AT322">
        <f t="shared" si="149"/>
        <v>9682.16</v>
      </c>
      <c r="AU322">
        <f t="shared" si="138"/>
        <v>0</v>
      </c>
      <c r="AV322">
        <f t="shared" si="139"/>
        <v>9682.16</v>
      </c>
      <c r="AW322">
        <f t="shared" si="140"/>
        <v>12893.37</v>
      </c>
      <c r="AX322">
        <f t="shared" si="141"/>
        <v>0</v>
      </c>
      <c r="AY322">
        <f t="shared" si="142"/>
        <v>12893.37</v>
      </c>
      <c r="AZ322">
        <f>data_fy13_base!AA315</f>
        <v>208.17</v>
      </c>
      <c r="BA322">
        <f t="shared" si="143"/>
        <v>6101.46</v>
      </c>
      <c r="BB322">
        <f t="shared" si="144"/>
        <v>0</v>
      </c>
      <c r="BC322">
        <f t="shared" si="145"/>
        <v>6101.46</v>
      </c>
      <c r="BD322">
        <f t="shared" si="146"/>
        <v>649.49</v>
      </c>
      <c r="BE322">
        <f t="shared" si="147"/>
        <v>0</v>
      </c>
      <c r="BF322">
        <f t="shared" si="148"/>
        <v>649.49</v>
      </c>
    </row>
    <row r="323" spans="1:58" x14ac:dyDescent="0.2">
      <c r="A323">
        <f>data_fy13_base!A316</f>
        <v>6759</v>
      </c>
      <c r="B323" t="str">
        <f>data_fy13_base!B316</f>
        <v>Wapello</v>
      </c>
      <c r="C323">
        <f>data_fy13_base!C316</f>
        <v>6759</v>
      </c>
      <c r="D323">
        <f>data_fy13_base!D316</f>
        <v>15</v>
      </c>
      <c r="E323">
        <f>data_fy13_base!F316</f>
        <v>688.42</v>
      </c>
      <c r="F323">
        <f>data_fy13_base!G316</f>
        <v>672.72</v>
      </c>
      <c r="G323">
        <f>data_fy13_base!H316</f>
        <v>655.65</v>
      </c>
      <c r="H323">
        <f>data_fy13_base!I316</f>
        <v>517.16999999999996</v>
      </c>
      <c r="I323">
        <f>data_fy13_base!J316</f>
        <v>58.57</v>
      </c>
      <c r="J323">
        <f>data_fy13_base!K316</f>
        <v>63.8</v>
      </c>
      <c r="K323">
        <f>data_fy13_base!L316</f>
        <v>27.07</v>
      </c>
      <c r="L323">
        <f>data_fy13_base!M316</f>
        <v>3.16</v>
      </c>
      <c r="M323">
        <f>data_fy13_base!N316</f>
        <v>723.6</v>
      </c>
      <c r="N323">
        <f>data_fy13_base!O316</f>
        <v>552.04999999999995</v>
      </c>
      <c r="O323">
        <f>data_fy13_base!P316</f>
        <v>56.54</v>
      </c>
      <c r="P323">
        <f>data_fy13_base!Q316</f>
        <v>68.88</v>
      </c>
      <c r="Q323">
        <f>data_fy13_base!W316</f>
        <v>26.11</v>
      </c>
      <c r="R323">
        <f>data_fy13_base!Y316</f>
        <v>2.81</v>
      </c>
      <c r="S323">
        <f>data_fy13_base!S316</f>
        <v>399463</v>
      </c>
      <c r="T323">
        <f>data_fy13_base!T316</f>
        <v>40912</v>
      </c>
      <c r="U323">
        <f>data_fy13_base!U316</f>
        <v>49842</v>
      </c>
      <c r="V323">
        <f>data_fy13_base!V316</f>
        <v>22125</v>
      </c>
      <c r="W323">
        <f>data_fy13_base!X316</f>
        <v>2381</v>
      </c>
      <c r="Y323">
        <f>data_fy13_base!E316</f>
        <v>726.4</v>
      </c>
      <c r="Z323">
        <f t="shared" si="120"/>
        <v>416038.34</v>
      </c>
      <c r="AA323">
        <f t="shared" si="121"/>
        <v>0</v>
      </c>
      <c r="AB323">
        <f t="shared" si="122"/>
        <v>416038.34</v>
      </c>
      <c r="AC323">
        <f t="shared" si="123"/>
        <v>42770.43</v>
      </c>
      <c r="AD323">
        <f t="shared" si="124"/>
        <v>0</v>
      </c>
      <c r="AE323">
        <f t="shared" si="125"/>
        <v>42770.43</v>
      </c>
      <c r="AF323">
        <f t="shared" si="126"/>
        <v>51886.75</v>
      </c>
      <c r="AG323">
        <f t="shared" si="127"/>
        <v>0</v>
      </c>
      <c r="AH323">
        <f t="shared" si="128"/>
        <v>51886.75</v>
      </c>
      <c r="AI323">
        <f>data_fy13_base!Z316</f>
        <v>859.34</v>
      </c>
      <c r="AJ323">
        <f t="shared" si="129"/>
        <v>23365.45</v>
      </c>
      <c r="AK323">
        <f t="shared" si="130"/>
        <v>0</v>
      </c>
      <c r="AL323">
        <f t="shared" si="131"/>
        <v>23365.45</v>
      </c>
      <c r="AM323">
        <f t="shared" si="132"/>
        <v>2526.46</v>
      </c>
      <c r="AN323">
        <f t="shared" si="133"/>
        <v>0</v>
      </c>
      <c r="AO323">
        <f t="shared" si="134"/>
        <v>2526.46</v>
      </c>
      <c r="AQ323">
        <f t="shared" si="135"/>
        <v>409093.59</v>
      </c>
      <c r="AR323">
        <f t="shared" si="136"/>
        <v>6944.75</v>
      </c>
      <c r="AS323">
        <f t="shared" si="137"/>
        <v>416038.34</v>
      </c>
      <c r="AT323">
        <f t="shared" si="149"/>
        <v>42213.91</v>
      </c>
      <c r="AU323">
        <f t="shared" si="138"/>
        <v>556.5199999999968</v>
      </c>
      <c r="AV323">
        <f t="shared" si="139"/>
        <v>42770.43</v>
      </c>
      <c r="AW323">
        <f t="shared" si="140"/>
        <v>50998.15</v>
      </c>
      <c r="AX323">
        <f t="shared" si="141"/>
        <v>888.59999999999854</v>
      </c>
      <c r="AY323">
        <f t="shared" si="142"/>
        <v>51886.75</v>
      </c>
      <c r="AZ323">
        <f>data_fy13_base!AA316</f>
        <v>822.69</v>
      </c>
      <c r="BA323">
        <f t="shared" si="143"/>
        <v>23298.58</v>
      </c>
      <c r="BB323">
        <f t="shared" si="144"/>
        <v>66.869999999998981</v>
      </c>
      <c r="BC323">
        <f t="shared" si="145"/>
        <v>23365.45</v>
      </c>
      <c r="BD323">
        <f t="shared" si="146"/>
        <v>2525.66</v>
      </c>
      <c r="BE323">
        <f t="shared" si="147"/>
        <v>0.8000000000001819</v>
      </c>
      <c r="BF323">
        <f t="shared" si="148"/>
        <v>2526.46</v>
      </c>
    </row>
    <row r="324" spans="1:58" x14ac:dyDescent="0.2">
      <c r="A324">
        <f>data_fy13_base!A317</f>
        <v>6762</v>
      </c>
      <c r="B324" t="str">
        <f>data_fy13_base!B317</f>
        <v>Wapsie Valley</v>
      </c>
      <c r="C324">
        <f>data_fy13_base!C317</f>
        <v>6762</v>
      </c>
      <c r="D324">
        <f>data_fy13_base!D317</f>
        <v>7</v>
      </c>
      <c r="E324">
        <f>data_fy13_base!F317</f>
        <v>706.87</v>
      </c>
      <c r="F324">
        <f>data_fy13_base!G317</f>
        <v>704.74</v>
      </c>
      <c r="G324">
        <f>data_fy13_base!H317</f>
        <v>715.52</v>
      </c>
      <c r="H324">
        <f>data_fy13_base!I317</f>
        <v>517.16999999999996</v>
      </c>
      <c r="I324">
        <f>data_fy13_base!J317</f>
        <v>58.57</v>
      </c>
      <c r="J324">
        <f>data_fy13_base!K317</f>
        <v>63.8</v>
      </c>
      <c r="K324">
        <f>data_fy13_base!L317</f>
        <v>27.07</v>
      </c>
      <c r="L324">
        <f>data_fy13_base!M317</f>
        <v>3.16</v>
      </c>
      <c r="M324">
        <f>data_fy13_base!N317</f>
        <v>697.4</v>
      </c>
      <c r="N324">
        <f>data_fy13_base!O317</f>
        <v>567.82000000000005</v>
      </c>
      <c r="O324">
        <f>data_fy13_base!P317</f>
        <v>58.02</v>
      </c>
      <c r="P324">
        <f>data_fy13_base!Q317</f>
        <v>60.83</v>
      </c>
      <c r="Q324">
        <f>data_fy13_base!W317</f>
        <v>34.51</v>
      </c>
      <c r="R324">
        <f>data_fy13_base!Y317</f>
        <v>3.96</v>
      </c>
      <c r="S324">
        <f>data_fy13_base!S317</f>
        <v>395998</v>
      </c>
      <c r="T324">
        <f>data_fy13_base!T317</f>
        <v>40463</v>
      </c>
      <c r="U324">
        <f>data_fy13_base!U317</f>
        <v>42423</v>
      </c>
      <c r="V324">
        <f>data_fy13_base!V317</f>
        <v>27014</v>
      </c>
      <c r="W324">
        <f>data_fy13_base!X317</f>
        <v>3100</v>
      </c>
      <c r="Y324">
        <f>data_fy13_base!E317</f>
        <v>713.3</v>
      </c>
      <c r="Z324">
        <f t="shared" si="120"/>
        <v>419784.18</v>
      </c>
      <c r="AA324">
        <f t="shared" si="121"/>
        <v>0</v>
      </c>
      <c r="AB324">
        <f t="shared" si="122"/>
        <v>419784.18</v>
      </c>
      <c r="AC324">
        <f t="shared" si="123"/>
        <v>43054.79</v>
      </c>
      <c r="AD324">
        <f t="shared" si="124"/>
        <v>0</v>
      </c>
      <c r="AE324">
        <f t="shared" si="125"/>
        <v>43054.79</v>
      </c>
      <c r="AF324">
        <f t="shared" si="126"/>
        <v>45208.95</v>
      </c>
      <c r="AG324">
        <f t="shared" si="127"/>
        <v>0</v>
      </c>
      <c r="AH324">
        <f t="shared" si="128"/>
        <v>45208.95</v>
      </c>
      <c r="AI324">
        <f>data_fy13_base!Z317</f>
        <v>789.27</v>
      </c>
      <c r="AJ324">
        <f t="shared" si="129"/>
        <v>28090.12</v>
      </c>
      <c r="AK324">
        <f t="shared" si="130"/>
        <v>0</v>
      </c>
      <c r="AL324">
        <f t="shared" si="131"/>
        <v>28090.12</v>
      </c>
      <c r="AM324">
        <f t="shared" si="132"/>
        <v>3228.11</v>
      </c>
      <c r="AN324">
        <f t="shared" si="133"/>
        <v>0</v>
      </c>
      <c r="AO324">
        <f t="shared" si="134"/>
        <v>3228.11</v>
      </c>
      <c r="AQ324">
        <f t="shared" si="135"/>
        <v>431204.84</v>
      </c>
      <c r="AR324">
        <f t="shared" si="136"/>
        <v>0</v>
      </c>
      <c r="AS324">
        <f t="shared" si="137"/>
        <v>431204.84</v>
      </c>
      <c r="AT324">
        <f t="shared" si="149"/>
        <v>44391.44</v>
      </c>
      <c r="AU324">
        <f t="shared" si="138"/>
        <v>0</v>
      </c>
      <c r="AV324">
        <f t="shared" si="139"/>
        <v>44391.44</v>
      </c>
      <c r="AW324">
        <f t="shared" si="140"/>
        <v>46674.63</v>
      </c>
      <c r="AX324">
        <f t="shared" si="141"/>
        <v>0</v>
      </c>
      <c r="AY324">
        <f t="shared" si="142"/>
        <v>46674.63</v>
      </c>
      <c r="AZ324">
        <f>data_fy13_base!AA317</f>
        <v>783.59</v>
      </c>
      <c r="BA324">
        <f t="shared" si="143"/>
        <v>28773.42</v>
      </c>
      <c r="BB324">
        <f t="shared" si="144"/>
        <v>0</v>
      </c>
      <c r="BC324">
        <f t="shared" si="145"/>
        <v>28773.42</v>
      </c>
      <c r="BD324">
        <f t="shared" si="146"/>
        <v>3306.75</v>
      </c>
      <c r="BE324">
        <f t="shared" si="147"/>
        <v>0</v>
      </c>
      <c r="BF324">
        <f t="shared" si="148"/>
        <v>3306.75</v>
      </c>
    </row>
    <row r="325" spans="1:58" x14ac:dyDescent="0.2">
      <c r="A325">
        <f>data_fy13_base!A318</f>
        <v>6768</v>
      </c>
      <c r="B325" t="str">
        <f>data_fy13_base!B318</f>
        <v>Washington</v>
      </c>
      <c r="C325">
        <f>data_fy13_base!C318</f>
        <v>6768</v>
      </c>
      <c r="D325">
        <f>data_fy13_base!D318</f>
        <v>10</v>
      </c>
      <c r="E325">
        <f>data_fy13_base!F318</f>
        <v>1750.51</v>
      </c>
      <c r="F325">
        <f>data_fy13_base!G318</f>
        <v>1732.14</v>
      </c>
      <c r="G325">
        <f>data_fy13_base!H318</f>
        <v>1715.9</v>
      </c>
      <c r="H325">
        <f>data_fy13_base!I318</f>
        <v>517.16999999999996</v>
      </c>
      <c r="I325">
        <f>data_fy13_base!J318</f>
        <v>58.57</v>
      </c>
      <c r="J325">
        <f>data_fy13_base!K318</f>
        <v>63.8</v>
      </c>
      <c r="K325">
        <f>data_fy13_base!L318</f>
        <v>27.07</v>
      </c>
      <c r="L325">
        <f>data_fy13_base!M318</f>
        <v>3.16</v>
      </c>
      <c r="M325">
        <f>data_fy13_base!N318</f>
        <v>1739.6</v>
      </c>
      <c r="N325">
        <f>data_fy13_base!O318</f>
        <v>519.46</v>
      </c>
      <c r="O325">
        <f>data_fy13_base!P318</f>
        <v>57.39</v>
      </c>
      <c r="P325">
        <f>data_fy13_base!Q318</f>
        <v>63.91</v>
      </c>
      <c r="Q325">
        <f>data_fy13_base!W318</f>
        <v>24.33</v>
      </c>
      <c r="R325">
        <f>data_fy13_base!Y318</f>
        <v>2.83</v>
      </c>
      <c r="S325">
        <f>data_fy13_base!S318</f>
        <v>903653</v>
      </c>
      <c r="T325">
        <f>data_fy13_base!T318</f>
        <v>99836</v>
      </c>
      <c r="U325">
        <f>data_fy13_base!U318</f>
        <v>111178</v>
      </c>
      <c r="V325">
        <f>data_fy13_base!V318</f>
        <v>49359</v>
      </c>
      <c r="W325">
        <f>data_fy13_base!X318</f>
        <v>5741</v>
      </c>
      <c r="Y325">
        <f>data_fy13_base!E318</f>
        <v>1767.5</v>
      </c>
      <c r="Z325">
        <f t="shared" si="120"/>
        <v>954715.13</v>
      </c>
      <c r="AA325">
        <f t="shared" si="121"/>
        <v>0</v>
      </c>
      <c r="AB325">
        <f t="shared" si="122"/>
        <v>954715.13</v>
      </c>
      <c r="AC325">
        <f t="shared" si="123"/>
        <v>105572.78</v>
      </c>
      <c r="AD325">
        <f t="shared" si="124"/>
        <v>0</v>
      </c>
      <c r="AE325">
        <f t="shared" si="125"/>
        <v>105572.78</v>
      </c>
      <c r="AF325">
        <f t="shared" si="126"/>
        <v>117468.05</v>
      </c>
      <c r="AG325">
        <f t="shared" si="127"/>
        <v>0</v>
      </c>
      <c r="AH325">
        <f t="shared" si="128"/>
        <v>117468.05</v>
      </c>
      <c r="AI325">
        <f>data_fy13_base!Z318</f>
        <v>2076.52</v>
      </c>
      <c r="AJ325">
        <f t="shared" si="129"/>
        <v>52764.37</v>
      </c>
      <c r="AK325">
        <f t="shared" si="130"/>
        <v>0</v>
      </c>
      <c r="AL325">
        <f t="shared" si="131"/>
        <v>52764.37</v>
      </c>
      <c r="AM325">
        <f t="shared" si="132"/>
        <v>6146.5</v>
      </c>
      <c r="AN325">
        <f t="shared" si="133"/>
        <v>0</v>
      </c>
      <c r="AO325">
        <f t="shared" si="134"/>
        <v>6146.5</v>
      </c>
      <c r="AQ325">
        <f t="shared" si="135"/>
        <v>983191.45</v>
      </c>
      <c r="AR325">
        <f t="shared" si="136"/>
        <v>0</v>
      </c>
      <c r="AS325">
        <f t="shared" si="137"/>
        <v>983191.45</v>
      </c>
      <c r="AT325">
        <f t="shared" si="149"/>
        <v>108829.21</v>
      </c>
      <c r="AU325">
        <f t="shared" si="138"/>
        <v>0</v>
      </c>
      <c r="AV325">
        <f t="shared" si="139"/>
        <v>108829.21</v>
      </c>
      <c r="AW325">
        <f t="shared" si="140"/>
        <v>120977.75</v>
      </c>
      <c r="AX325">
        <f t="shared" si="141"/>
        <v>0</v>
      </c>
      <c r="AY325">
        <f t="shared" si="142"/>
        <v>120977.75</v>
      </c>
      <c r="AZ325">
        <f>data_fy13_base!AA318</f>
        <v>2062.63</v>
      </c>
      <c r="BA325">
        <f t="shared" si="143"/>
        <v>54742.2</v>
      </c>
      <c r="BB325">
        <f t="shared" si="144"/>
        <v>0</v>
      </c>
      <c r="BC325">
        <f t="shared" si="145"/>
        <v>54742.2</v>
      </c>
      <c r="BD325">
        <f t="shared" si="146"/>
        <v>6373.53</v>
      </c>
      <c r="BE325">
        <f t="shared" si="147"/>
        <v>0</v>
      </c>
      <c r="BF325">
        <f t="shared" si="148"/>
        <v>6373.53</v>
      </c>
    </row>
    <row r="326" spans="1:58" x14ac:dyDescent="0.2">
      <c r="A326">
        <f>data_fy13_base!A319</f>
        <v>6795</v>
      </c>
      <c r="B326" t="str">
        <f>data_fy13_base!B319</f>
        <v>Waterloo</v>
      </c>
      <c r="C326">
        <f>data_fy13_base!C319</f>
        <v>6795</v>
      </c>
      <c r="D326">
        <f>data_fy13_base!D319</f>
        <v>7</v>
      </c>
      <c r="E326">
        <f>data_fy13_base!F319</f>
        <v>10913.86</v>
      </c>
      <c r="F326">
        <f>data_fy13_base!G319</f>
        <v>10967.95</v>
      </c>
      <c r="G326">
        <f>data_fy13_base!H319</f>
        <v>10939.12</v>
      </c>
      <c r="H326">
        <f>data_fy13_base!I319</f>
        <v>517.16999999999996</v>
      </c>
      <c r="I326">
        <f>data_fy13_base!J319</f>
        <v>58.57</v>
      </c>
      <c r="J326">
        <f>data_fy13_base!K319</f>
        <v>63.8</v>
      </c>
      <c r="K326">
        <f>data_fy13_base!L319</f>
        <v>27.07</v>
      </c>
      <c r="L326">
        <f>data_fy13_base!M319</f>
        <v>3.16</v>
      </c>
      <c r="M326">
        <f>data_fy13_base!N319</f>
        <v>10718.3</v>
      </c>
      <c r="N326">
        <f>data_fy13_base!O319</f>
        <v>507.31</v>
      </c>
      <c r="O326">
        <f>data_fy13_base!P319</f>
        <v>54.98</v>
      </c>
      <c r="P326">
        <f>data_fy13_base!Q319</f>
        <v>71.56</v>
      </c>
      <c r="Q326">
        <f>data_fy13_base!W319</f>
        <v>34.51</v>
      </c>
      <c r="R326">
        <f>data_fy13_base!Y319</f>
        <v>3.96</v>
      </c>
      <c r="S326">
        <f>data_fy13_base!S319</f>
        <v>5437501</v>
      </c>
      <c r="T326">
        <f>data_fy13_base!T319</f>
        <v>589292</v>
      </c>
      <c r="U326">
        <f>data_fy13_base!U319</f>
        <v>767002</v>
      </c>
      <c r="V326">
        <f>data_fy13_base!V319</f>
        <v>456488</v>
      </c>
      <c r="W326">
        <f>data_fy13_base!X319</f>
        <v>52382</v>
      </c>
      <c r="Y326">
        <f>data_fy13_base!E319</f>
        <v>10803.7</v>
      </c>
      <c r="Z326">
        <f t="shared" si="120"/>
        <v>5704353.5999999996</v>
      </c>
      <c r="AA326">
        <f t="shared" si="121"/>
        <v>0</v>
      </c>
      <c r="AB326">
        <f t="shared" si="122"/>
        <v>5704353.5999999996</v>
      </c>
      <c r="AC326">
        <f t="shared" si="123"/>
        <v>619268.07999999996</v>
      </c>
      <c r="AD326">
        <f t="shared" si="124"/>
        <v>0</v>
      </c>
      <c r="AE326">
        <f t="shared" si="125"/>
        <v>619268.07999999996</v>
      </c>
      <c r="AF326">
        <f t="shared" si="126"/>
        <v>800662.21</v>
      </c>
      <c r="AG326">
        <f t="shared" si="127"/>
        <v>0</v>
      </c>
      <c r="AH326">
        <f t="shared" si="128"/>
        <v>800662.21</v>
      </c>
      <c r="AI326">
        <f>data_fy13_base!Z319</f>
        <v>13261.51</v>
      </c>
      <c r="AJ326">
        <f t="shared" si="129"/>
        <v>471977.14</v>
      </c>
      <c r="AK326">
        <f t="shared" si="130"/>
        <v>0</v>
      </c>
      <c r="AL326">
        <f t="shared" si="131"/>
        <v>471977.14</v>
      </c>
      <c r="AM326">
        <f t="shared" si="132"/>
        <v>54239.58</v>
      </c>
      <c r="AN326">
        <f t="shared" si="133"/>
        <v>0</v>
      </c>
      <c r="AO326">
        <f t="shared" si="134"/>
        <v>54239.58</v>
      </c>
      <c r="AQ326">
        <f t="shared" si="135"/>
        <v>5997275.21</v>
      </c>
      <c r="AR326">
        <f t="shared" si="136"/>
        <v>0</v>
      </c>
      <c r="AS326">
        <f t="shared" si="137"/>
        <v>5997275.21</v>
      </c>
      <c r="AT326">
        <f t="shared" si="149"/>
        <v>652212.27</v>
      </c>
      <c r="AU326">
        <f t="shared" si="138"/>
        <v>0</v>
      </c>
      <c r="AV326">
        <f t="shared" si="139"/>
        <v>652212.27</v>
      </c>
      <c r="AW326">
        <f t="shared" si="140"/>
        <v>837747.89</v>
      </c>
      <c r="AX326">
        <f t="shared" si="141"/>
        <v>0</v>
      </c>
      <c r="AY326">
        <f t="shared" si="142"/>
        <v>837747.89</v>
      </c>
      <c r="AZ326">
        <f>data_fy13_base!AA319</f>
        <v>13396.24</v>
      </c>
      <c r="BA326">
        <f t="shared" si="143"/>
        <v>491909.93</v>
      </c>
      <c r="BB326">
        <f t="shared" si="144"/>
        <v>0</v>
      </c>
      <c r="BC326">
        <f t="shared" si="145"/>
        <v>491909.93</v>
      </c>
      <c r="BD326">
        <f t="shared" si="146"/>
        <v>56532.13</v>
      </c>
      <c r="BE326">
        <f t="shared" si="147"/>
        <v>0</v>
      </c>
      <c r="BF326">
        <f t="shared" si="148"/>
        <v>56532.13</v>
      </c>
    </row>
    <row r="327" spans="1:58" x14ac:dyDescent="0.2">
      <c r="A327">
        <f>data_fy13_base!A320</f>
        <v>6822</v>
      </c>
      <c r="B327" t="str">
        <f>data_fy13_base!B320</f>
        <v>Waukee</v>
      </c>
      <c r="C327">
        <f>data_fy13_base!C320</f>
        <v>6822</v>
      </c>
      <c r="D327">
        <f>data_fy13_base!D320</f>
        <v>11</v>
      </c>
      <c r="E327">
        <f>data_fy13_base!F320</f>
        <v>8322.5300000000007</v>
      </c>
      <c r="F327">
        <f>data_fy13_base!G320</f>
        <v>8855.65</v>
      </c>
      <c r="G327">
        <f>data_fy13_base!H320</f>
        <v>9390.3799999999992</v>
      </c>
      <c r="H327">
        <f>data_fy13_base!I320</f>
        <v>517.16999999999996</v>
      </c>
      <c r="I327">
        <f>data_fy13_base!J320</f>
        <v>58.57</v>
      </c>
      <c r="J327">
        <f>data_fy13_base!K320</f>
        <v>63.8</v>
      </c>
      <c r="K327">
        <f>data_fy13_base!L320</f>
        <v>27.07</v>
      </c>
      <c r="L327">
        <f>data_fy13_base!M320</f>
        <v>3.16</v>
      </c>
      <c r="M327">
        <f>data_fy13_base!N320</f>
        <v>7111.1</v>
      </c>
      <c r="N327">
        <f>data_fy13_base!O320</f>
        <v>448.92</v>
      </c>
      <c r="O327">
        <f>data_fy13_base!P320</f>
        <v>45.78</v>
      </c>
      <c r="P327">
        <f>data_fy13_base!Q320</f>
        <v>59.98</v>
      </c>
      <c r="Q327">
        <f>data_fy13_base!W320</f>
        <v>20.56</v>
      </c>
      <c r="R327">
        <f>data_fy13_base!Y320</f>
        <v>2.64</v>
      </c>
      <c r="S327">
        <f>data_fy13_base!S320</f>
        <v>3192315</v>
      </c>
      <c r="T327">
        <f>data_fy13_base!T320</f>
        <v>325546</v>
      </c>
      <c r="U327">
        <f>data_fy13_base!U320</f>
        <v>426524</v>
      </c>
      <c r="V327">
        <f>data_fy13_base!V320</f>
        <v>157272</v>
      </c>
      <c r="W327">
        <f>data_fy13_base!X320</f>
        <v>20195</v>
      </c>
      <c r="Y327">
        <f>data_fy13_base!E320</f>
        <v>7721.3</v>
      </c>
      <c r="Z327">
        <f t="shared" si="120"/>
        <v>3625999.69</v>
      </c>
      <c r="AA327">
        <f t="shared" si="121"/>
        <v>0</v>
      </c>
      <c r="AB327">
        <f t="shared" si="122"/>
        <v>3625999.69</v>
      </c>
      <c r="AC327">
        <f t="shared" si="123"/>
        <v>371548.96</v>
      </c>
      <c r="AD327">
        <f t="shared" si="124"/>
        <v>0</v>
      </c>
      <c r="AE327">
        <f t="shared" si="125"/>
        <v>371548.96</v>
      </c>
      <c r="AF327">
        <f t="shared" si="126"/>
        <v>482812.89</v>
      </c>
      <c r="AG327">
        <f t="shared" si="127"/>
        <v>0</v>
      </c>
      <c r="AH327">
        <f t="shared" si="128"/>
        <v>482812.89</v>
      </c>
      <c r="AI327">
        <f>data_fy13_base!Z320</f>
        <v>8272.48</v>
      </c>
      <c r="AJ327">
        <f t="shared" si="129"/>
        <v>179016.47</v>
      </c>
      <c r="AK327">
        <f t="shared" si="130"/>
        <v>0</v>
      </c>
      <c r="AL327">
        <f t="shared" si="131"/>
        <v>179016.47</v>
      </c>
      <c r="AM327">
        <f t="shared" si="132"/>
        <v>22914.77</v>
      </c>
      <c r="AN327">
        <f t="shared" si="133"/>
        <v>0</v>
      </c>
      <c r="AO327">
        <f t="shared" si="134"/>
        <v>22914.77</v>
      </c>
      <c r="AQ327">
        <f t="shared" si="135"/>
        <v>4087360.93</v>
      </c>
      <c r="AR327">
        <f t="shared" si="136"/>
        <v>0</v>
      </c>
      <c r="AS327">
        <f t="shared" si="137"/>
        <v>4087360.93</v>
      </c>
      <c r="AT327">
        <f t="shared" si="149"/>
        <v>420787.12</v>
      </c>
      <c r="AU327">
        <f t="shared" si="138"/>
        <v>0</v>
      </c>
      <c r="AV327">
        <f t="shared" si="139"/>
        <v>420787.12</v>
      </c>
      <c r="AW327">
        <f t="shared" si="140"/>
        <v>542462.51</v>
      </c>
      <c r="AX327">
        <f t="shared" si="141"/>
        <v>0</v>
      </c>
      <c r="AY327">
        <f t="shared" si="142"/>
        <v>542462.51</v>
      </c>
      <c r="AZ327">
        <f>data_fy13_base!AA320</f>
        <v>8879.23</v>
      </c>
      <c r="BA327">
        <f t="shared" si="143"/>
        <v>202180.07</v>
      </c>
      <c r="BB327">
        <f t="shared" si="144"/>
        <v>0</v>
      </c>
      <c r="BC327">
        <f t="shared" si="145"/>
        <v>202180.07</v>
      </c>
      <c r="BD327">
        <f t="shared" si="146"/>
        <v>25749.77</v>
      </c>
      <c r="BE327">
        <f t="shared" si="147"/>
        <v>0</v>
      </c>
      <c r="BF327">
        <f t="shared" si="148"/>
        <v>25749.77</v>
      </c>
    </row>
    <row r="328" spans="1:58" x14ac:dyDescent="0.2">
      <c r="A328">
        <f>data_fy13_base!A321</f>
        <v>6840</v>
      </c>
      <c r="B328" t="str">
        <f>data_fy13_base!B321</f>
        <v>Waverly-Shell Rock</v>
      </c>
      <c r="C328">
        <f>data_fy13_base!C321</f>
        <v>6840</v>
      </c>
      <c r="D328">
        <f>data_fy13_base!D321</f>
        <v>7</v>
      </c>
      <c r="E328">
        <f>data_fy13_base!F321</f>
        <v>1966.21</v>
      </c>
      <c r="F328">
        <f>data_fy13_base!G321</f>
        <v>1974.61</v>
      </c>
      <c r="G328">
        <f>data_fy13_base!H321</f>
        <v>1994.97</v>
      </c>
      <c r="H328">
        <f>data_fy13_base!I321</f>
        <v>517.16999999999996</v>
      </c>
      <c r="I328">
        <f>data_fy13_base!J321</f>
        <v>58.57</v>
      </c>
      <c r="J328">
        <f>data_fy13_base!K321</f>
        <v>63.8</v>
      </c>
      <c r="K328">
        <f>data_fy13_base!L321</f>
        <v>27.07</v>
      </c>
      <c r="L328">
        <f>data_fy13_base!M321</f>
        <v>3.16</v>
      </c>
      <c r="M328">
        <f>data_fy13_base!N321</f>
        <v>1883.8</v>
      </c>
      <c r="N328">
        <f>data_fy13_base!O321</f>
        <v>558.66999999999996</v>
      </c>
      <c r="O328">
        <f>data_fy13_base!P321</f>
        <v>61.89</v>
      </c>
      <c r="P328">
        <f>data_fy13_base!Q321</f>
        <v>50.81</v>
      </c>
      <c r="Q328">
        <f>data_fy13_base!W321</f>
        <v>34.51</v>
      </c>
      <c r="R328">
        <f>data_fy13_base!Y321</f>
        <v>3.96</v>
      </c>
      <c r="S328">
        <f>data_fy13_base!S321</f>
        <v>1052423</v>
      </c>
      <c r="T328">
        <f>data_fy13_base!T321</f>
        <v>116588</v>
      </c>
      <c r="U328">
        <f>data_fy13_base!U321</f>
        <v>95716</v>
      </c>
      <c r="V328">
        <f>data_fy13_base!V321</f>
        <v>73856</v>
      </c>
      <c r="W328">
        <f>data_fy13_base!X321</f>
        <v>8475</v>
      </c>
      <c r="Y328">
        <f>data_fy13_base!E321</f>
        <v>1968.9</v>
      </c>
      <c r="Z328">
        <f t="shared" si="120"/>
        <v>1140701.8999999999</v>
      </c>
      <c r="AA328">
        <f t="shared" si="121"/>
        <v>0</v>
      </c>
      <c r="AB328">
        <f t="shared" si="122"/>
        <v>1140701.8999999999</v>
      </c>
      <c r="AC328">
        <f t="shared" si="123"/>
        <v>126462.45</v>
      </c>
      <c r="AD328">
        <f t="shared" si="124"/>
        <v>0</v>
      </c>
      <c r="AE328">
        <f t="shared" si="125"/>
        <v>126462.45</v>
      </c>
      <c r="AF328">
        <f t="shared" si="126"/>
        <v>105060.5</v>
      </c>
      <c r="AG328">
        <f t="shared" si="127"/>
        <v>0</v>
      </c>
      <c r="AH328">
        <f t="shared" si="128"/>
        <v>105060.5</v>
      </c>
      <c r="AI328">
        <f>data_fy13_base!Z321</f>
        <v>2214.59</v>
      </c>
      <c r="AJ328">
        <f t="shared" si="129"/>
        <v>78817.259999999995</v>
      </c>
      <c r="AK328">
        <f t="shared" si="130"/>
        <v>0</v>
      </c>
      <c r="AL328">
        <f t="shared" si="131"/>
        <v>78817.259999999995</v>
      </c>
      <c r="AM328">
        <f t="shared" si="132"/>
        <v>9057.67</v>
      </c>
      <c r="AN328">
        <f t="shared" si="133"/>
        <v>0</v>
      </c>
      <c r="AO328">
        <f t="shared" si="134"/>
        <v>9057.67</v>
      </c>
      <c r="AQ328">
        <f t="shared" si="135"/>
        <v>1181436.6000000001</v>
      </c>
      <c r="AR328">
        <f t="shared" si="136"/>
        <v>0</v>
      </c>
      <c r="AS328">
        <f t="shared" si="137"/>
        <v>1181436.6000000001</v>
      </c>
      <c r="AT328">
        <f t="shared" si="149"/>
        <v>131087.22</v>
      </c>
      <c r="AU328">
        <f t="shared" si="138"/>
        <v>0</v>
      </c>
      <c r="AV328">
        <f t="shared" si="139"/>
        <v>131087.22</v>
      </c>
      <c r="AW328">
        <f t="shared" si="140"/>
        <v>110127.42</v>
      </c>
      <c r="AX328">
        <f t="shared" si="141"/>
        <v>0</v>
      </c>
      <c r="AY328">
        <f t="shared" si="142"/>
        <v>110127.42</v>
      </c>
      <c r="AZ328">
        <f>data_fy13_base!AA321</f>
        <v>2214.36</v>
      </c>
      <c r="BA328">
        <f t="shared" si="143"/>
        <v>81311.3</v>
      </c>
      <c r="BB328">
        <f t="shared" si="144"/>
        <v>0</v>
      </c>
      <c r="BC328">
        <f t="shared" si="145"/>
        <v>81311.3</v>
      </c>
      <c r="BD328">
        <f t="shared" si="146"/>
        <v>9344.6</v>
      </c>
      <c r="BE328">
        <f t="shared" si="147"/>
        <v>0</v>
      </c>
      <c r="BF328">
        <f t="shared" si="148"/>
        <v>9344.6</v>
      </c>
    </row>
    <row r="329" spans="1:58" x14ac:dyDescent="0.2">
      <c r="A329">
        <f>data_fy13_base!A322</f>
        <v>6854</v>
      </c>
      <c r="B329" t="str">
        <f>data_fy13_base!B322</f>
        <v>Wayne</v>
      </c>
      <c r="C329">
        <f>data_fy13_base!C322</f>
        <v>6854</v>
      </c>
      <c r="D329">
        <f>data_fy13_base!D322</f>
        <v>15</v>
      </c>
      <c r="E329">
        <f>data_fy13_base!F322</f>
        <v>491.58</v>
      </c>
      <c r="F329">
        <f>data_fy13_base!G322</f>
        <v>489.07</v>
      </c>
      <c r="G329">
        <f>data_fy13_base!H322</f>
        <v>489.11</v>
      </c>
      <c r="H329">
        <f>data_fy13_base!I322</f>
        <v>517.16999999999996</v>
      </c>
      <c r="I329">
        <f>data_fy13_base!J322</f>
        <v>58.57</v>
      </c>
      <c r="J329">
        <f>data_fy13_base!K322</f>
        <v>63.8</v>
      </c>
      <c r="K329">
        <f>data_fy13_base!L322</f>
        <v>27.07</v>
      </c>
      <c r="L329">
        <f>data_fy13_base!M322</f>
        <v>3.16</v>
      </c>
      <c r="M329">
        <f>data_fy13_base!N322</f>
        <v>552.79999999999995</v>
      </c>
      <c r="N329">
        <f>data_fy13_base!O322</f>
        <v>619.79</v>
      </c>
      <c r="O329">
        <f>data_fy13_base!P322</f>
        <v>68.92</v>
      </c>
      <c r="P329">
        <f>data_fy13_base!Q322</f>
        <v>68.59</v>
      </c>
      <c r="Q329">
        <f>data_fy13_base!W322</f>
        <v>26.11</v>
      </c>
      <c r="R329">
        <f>data_fy13_base!Y322</f>
        <v>2.81</v>
      </c>
      <c r="S329">
        <f>data_fy13_base!S322</f>
        <v>342620</v>
      </c>
      <c r="T329">
        <f>data_fy13_base!T322</f>
        <v>38099</v>
      </c>
      <c r="U329">
        <f>data_fy13_base!U322</f>
        <v>37917</v>
      </c>
      <c r="V329">
        <f>data_fy13_base!V322</f>
        <v>16523</v>
      </c>
      <c r="W329">
        <f>data_fy13_base!X322</f>
        <v>1778</v>
      </c>
      <c r="Y329">
        <f>data_fy13_base!E322</f>
        <v>558.9</v>
      </c>
      <c r="Z329">
        <f t="shared" si="120"/>
        <v>357964.27</v>
      </c>
      <c r="AA329">
        <f t="shared" si="121"/>
        <v>0</v>
      </c>
      <c r="AB329">
        <f t="shared" si="122"/>
        <v>357964.27</v>
      </c>
      <c r="AC329">
        <f t="shared" si="123"/>
        <v>39827.21</v>
      </c>
      <c r="AD329">
        <f t="shared" si="124"/>
        <v>0</v>
      </c>
      <c r="AE329">
        <f t="shared" si="125"/>
        <v>39827.21</v>
      </c>
      <c r="AF329">
        <f t="shared" si="126"/>
        <v>39760.15</v>
      </c>
      <c r="AG329">
        <f t="shared" si="127"/>
        <v>0</v>
      </c>
      <c r="AH329">
        <f t="shared" si="128"/>
        <v>39760.15</v>
      </c>
      <c r="AI329">
        <f>data_fy13_base!Z322</f>
        <v>640.46</v>
      </c>
      <c r="AJ329">
        <f t="shared" si="129"/>
        <v>17414.11</v>
      </c>
      <c r="AK329">
        <f t="shared" si="130"/>
        <v>0</v>
      </c>
      <c r="AL329">
        <f t="shared" si="131"/>
        <v>17414.11</v>
      </c>
      <c r="AM329">
        <f t="shared" si="132"/>
        <v>1882.95</v>
      </c>
      <c r="AN329">
        <f t="shared" si="133"/>
        <v>0</v>
      </c>
      <c r="AO329">
        <f t="shared" si="134"/>
        <v>1882.95</v>
      </c>
      <c r="AQ329">
        <f t="shared" si="135"/>
        <v>325421.03999999998</v>
      </c>
      <c r="AR329">
        <f t="shared" si="136"/>
        <v>32543.23000000004</v>
      </c>
      <c r="AS329">
        <f t="shared" si="137"/>
        <v>357964.27</v>
      </c>
      <c r="AT329">
        <f t="shared" si="149"/>
        <v>36229.449999999997</v>
      </c>
      <c r="AU329">
        <f t="shared" si="138"/>
        <v>3597.760000000002</v>
      </c>
      <c r="AV329">
        <f t="shared" si="139"/>
        <v>39827.21</v>
      </c>
      <c r="AW329">
        <f t="shared" si="140"/>
        <v>36273.69</v>
      </c>
      <c r="AX329">
        <f t="shared" si="141"/>
        <v>3486.4599999999991</v>
      </c>
      <c r="AY329">
        <f t="shared" si="142"/>
        <v>39760.15</v>
      </c>
      <c r="AZ329">
        <f>data_fy13_base!AA322</f>
        <v>573.96</v>
      </c>
      <c r="BA329">
        <f t="shared" si="143"/>
        <v>16254.55</v>
      </c>
      <c r="BB329">
        <f t="shared" si="144"/>
        <v>1159.5600000000013</v>
      </c>
      <c r="BC329">
        <f t="shared" si="145"/>
        <v>17414.11</v>
      </c>
      <c r="BD329">
        <f t="shared" si="146"/>
        <v>1762.06</v>
      </c>
      <c r="BE329">
        <f t="shared" si="147"/>
        <v>120.8900000000001</v>
      </c>
      <c r="BF329">
        <f t="shared" si="148"/>
        <v>1882.95</v>
      </c>
    </row>
    <row r="330" spans="1:58" x14ac:dyDescent="0.2">
      <c r="A330">
        <f>data_fy13_base!A323</f>
        <v>6867</v>
      </c>
      <c r="B330" t="str">
        <f>data_fy13_base!B323</f>
        <v>Webster City</v>
      </c>
      <c r="C330">
        <f>data_fy13_base!C323</f>
        <v>6867</v>
      </c>
      <c r="D330">
        <f>data_fy13_base!D323</f>
        <v>5</v>
      </c>
      <c r="E330">
        <f>data_fy13_base!F323</f>
        <v>1536.68</v>
      </c>
      <c r="F330">
        <f>data_fy13_base!G323</f>
        <v>1530.3</v>
      </c>
      <c r="G330">
        <f>data_fy13_base!H323</f>
        <v>1526.71</v>
      </c>
      <c r="H330">
        <f>data_fy13_base!I323</f>
        <v>517.16999999999996</v>
      </c>
      <c r="I330">
        <f>data_fy13_base!J323</f>
        <v>58.57</v>
      </c>
      <c r="J330">
        <f>data_fy13_base!K323</f>
        <v>63.8</v>
      </c>
      <c r="K330">
        <f>data_fy13_base!L323</f>
        <v>27.07</v>
      </c>
      <c r="L330">
        <f>data_fy13_base!M323</f>
        <v>3.16</v>
      </c>
      <c r="M330">
        <f>data_fy13_base!N323</f>
        <v>1561.1</v>
      </c>
      <c r="N330">
        <f>data_fy13_base!O323</f>
        <v>524.82000000000005</v>
      </c>
      <c r="O330">
        <f>data_fy13_base!P323</f>
        <v>57.94</v>
      </c>
      <c r="P330">
        <f>data_fy13_base!Q323</f>
        <v>65.88</v>
      </c>
      <c r="Q330">
        <f>data_fy13_base!W323</f>
        <v>29.24</v>
      </c>
      <c r="R330">
        <f>data_fy13_base!Y323</f>
        <v>3.49</v>
      </c>
      <c r="S330">
        <f>data_fy13_base!S323</f>
        <v>819297</v>
      </c>
      <c r="T330">
        <f>data_fy13_base!T323</f>
        <v>90450</v>
      </c>
      <c r="U330">
        <f>data_fy13_base!U323</f>
        <v>102845</v>
      </c>
      <c r="V330">
        <f>data_fy13_base!V323</f>
        <v>51631</v>
      </c>
      <c r="W330">
        <f>data_fy13_base!X323</f>
        <v>6163</v>
      </c>
      <c r="Y330">
        <f>data_fy13_base!E323</f>
        <v>1572.6</v>
      </c>
      <c r="Z330">
        <f t="shared" ref="Z330:Z358" si="150">ROUND(($Y330*(AA$5+N330)),2)</f>
        <v>857869.03</v>
      </c>
      <c r="AA330">
        <f t="shared" ref="AA330:AA358" si="151">IF(Z330&lt;S330,S330-Z330,0)</f>
        <v>0</v>
      </c>
      <c r="AB330">
        <f t="shared" ref="AB330:AB358" si="152">AA330+Z330</f>
        <v>857869.03</v>
      </c>
      <c r="AC330">
        <f t="shared" ref="AC330:AC358" si="153">ROUND(($Y330*(AD$5+O330)),2)</f>
        <v>94796.33</v>
      </c>
      <c r="AD330">
        <f t="shared" ref="AD330:AD358" si="154">IF(AC330&lt;T330,T330-AC330,0)</f>
        <v>0</v>
      </c>
      <c r="AE330">
        <f t="shared" ref="AE330:AE358" si="155">AD330+AC330</f>
        <v>94796.33</v>
      </c>
      <c r="AF330">
        <f t="shared" ref="AF330:AF358" si="156">ROUND(($Y330*(AG$5+P330)),2)</f>
        <v>107613.02</v>
      </c>
      <c r="AG330">
        <f t="shared" ref="AG330:AG358" si="157">IF(AF330&lt;U330,U330-AF330,0)</f>
        <v>0</v>
      </c>
      <c r="AH330">
        <f t="shared" ref="AH330:AH358" si="158">AG330+AF330</f>
        <v>107613.02</v>
      </c>
      <c r="AI330">
        <f>data_fy13_base!Z323</f>
        <v>1773.36</v>
      </c>
      <c r="AJ330">
        <f t="shared" ref="AJ330:AJ358" si="159">ROUND(($AI330*(AK$5+Q330)),2)</f>
        <v>53768.28</v>
      </c>
      <c r="AK330">
        <f t="shared" ref="AK330:AK358" si="160">IF(AJ330&lt;V330,V330-AJ330,0)</f>
        <v>0</v>
      </c>
      <c r="AL330">
        <f t="shared" ref="AL330:AL358" si="161">AK330+AJ330</f>
        <v>53768.28</v>
      </c>
      <c r="AM330">
        <f t="shared" ref="AM330:AM358" si="162">ROUND(($AI330*(AN$5+R330)),2)</f>
        <v>6419.56</v>
      </c>
      <c r="AN330">
        <f t="shared" ref="AN330:AN358" si="163">IF(AM330&lt;W330,W330-AM330,0)</f>
        <v>0</v>
      </c>
      <c r="AO330">
        <f t="shared" ref="AO330:AO358" si="164">AN330+AM330</f>
        <v>6419.56</v>
      </c>
      <c r="AQ330">
        <f t="shared" ref="AQ330:AQ356" si="165">ROUND($E330*(N330+AA$5+AR$5),2)</f>
        <v>871328.29</v>
      </c>
      <c r="AR330">
        <f t="shared" ref="AR330:AR356" si="166">IF(AQ330&lt;Z330,Z330-AQ330,0)</f>
        <v>0</v>
      </c>
      <c r="AS330">
        <f t="shared" ref="AS330:AS356" si="167">AR330+AQ330</f>
        <v>871328.29</v>
      </c>
      <c r="AT330">
        <f t="shared" si="149"/>
        <v>96380.57</v>
      </c>
      <c r="AU330">
        <f t="shared" ref="AU330:AU356" si="168">IF(AT330&lt;AC330,AC330-AT330,0)</f>
        <v>0</v>
      </c>
      <c r="AV330">
        <f t="shared" ref="AV330:AV356" si="169">AU330+AT330</f>
        <v>96380.57</v>
      </c>
      <c r="AW330">
        <f t="shared" ref="AW330:AW356" si="170">ROUND($E330*(P330+AG$5+AX$5),2)</f>
        <v>109227.21</v>
      </c>
      <c r="AX330">
        <f t="shared" ref="AX330:AX356" si="171">IF(AW330&lt;AF330,AF330-AW330,0)</f>
        <v>0</v>
      </c>
      <c r="AY330">
        <f t="shared" ref="AY330:AY356" si="172">AX330+AW330</f>
        <v>109227.21</v>
      </c>
      <c r="AZ330">
        <f>data_fy13_base!AA323</f>
        <v>1739.44</v>
      </c>
      <c r="BA330">
        <f t="shared" ref="BA330:BA356" si="173">ROUND($AZ330*(Q330+AK$5+BB$5),2)</f>
        <v>54705.39</v>
      </c>
      <c r="BB330">
        <f t="shared" ref="BB330:BB356" si="174">IF(BA330&lt;AJ330,AJ330-BA330,0)</f>
        <v>0</v>
      </c>
      <c r="BC330">
        <f t="shared" ref="BC330:BC356" si="175">BB330+BA330</f>
        <v>54705.39</v>
      </c>
      <c r="BD330">
        <f t="shared" ref="BD330:BD358" si="176">ROUND($AZ330*(R330+AN$5+BE$5),2)</f>
        <v>6522.9</v>
      </c>
      <c r="BE330">
        <f t="shared" ref="BE330:BE356" si="177">IF(BD330&lt;AM330,AM330-BD330,0)</f>
        <v>0</v>
      </c>
      <c r="BF330">
        <f t="shared" ref="BF330:BF356" si="178">BE330+BD330</f>
        <v>6522.9</v>
      </c>
    </row>
    <row r="331" spans="1:58" x14ac:dyDescent="0.2">
      <c r="A331">
        <f>data_fy13_base!A324</f>
        <v>6921</v>
      </c>
      <c r="B331" t="str">
        <f>data_fy13_base!B324</f>
        <v>West Bend-Mallard</v>
      </c>
      <c r="C331">
        <f>data_fy13_base!C324</f>
        <v>6921</v>
      </c>
      <c r="D331">
        <f>data_fy13_base!D324</f>
        <v>5</v>
      </c>
      <c r="E331">
        <f>data_fy13_base!F324</f>
        <v>323.24</v>
      </c>
      <c r="F331">
        <f>data_fy13_base!G324</f>
        <v>327.73</v>
      </c>
      <c r="G331">
        <f>data_fy13_base!H324</f>
        <v>329.34</v>
      </c>
      <c r="H331">
        <f>data_fy13_base!I324</f>
        <v>517.16999999999996</v>
      </c>
      <c r="I331">
        <f>data_fy13_base!J324</f>
        <v>58.57</v>
      </c>
      <c r="J331">
        <f>data_fy13_base!K324</f>
        <v>63.8</v>
      </c>
      <c r="K331">
        <f>data_fy13_base!L324</f>
        <v>27.07</v>
      </c>
      <c r="L331">
        <f>data_fy13_base!M324</f>
        <v>3.16</v>
      </c>
      <c r="M331">
        <f>data_fy13_base!N324</f>
        <v>325</v>
      </c>
      <c r="N331">
        <f>data_fy13_base!O324</f>
        <v>595.71</v>
      </c>
      <c r="O331">
        <f>data_fy13_base!P324</f>
        <v>62.88</v>
      </c>
      <c r="P331">
        <f>data_fy13_base!Q324</f>
        <v>53.95</v>
      </c>
      <c r="Q331">
        <f>data_fy13_base!W324</f>
        <v>29.24</v>
      </c>
      <c r="R331">
        <f>data_fy13_base!Y324</f>
        <v>3.49</v>
      </c>
      <c r="S331">
        <f>data_fy13_base!S324</f>
        <v>193606</v>
      </c>
      <c r="T331">
        <f>data_fy13_base!T324</f>
        <v>20436</v>
      </c>
      <c r="U331">
        <f>data_fy13_base!U324</f>
        <v>17534</v>
      </c>
      <c r="V331">
        <f>data_fy13_base!V324</f>
        <v>11008</v>
      </c>
      <c r="W331">
        <f>data_fy13_base!X324</f>
        <v>1314</v>
      </c>
      <c r="Y331">
        <f>data_fy13_base!E324</f>
        <v>312</v>
      </c>
      <c r="Z331">
        <f t="shared" si="150"/>
        <v>192316.79999999999</v>
      </c>
      <c r="AA331">
        <f t="shared" si="151"/>
        <v>1289.2000000000116</v>
      </c>
      <c r="AB331">
        <f t="shared" si="152"/>
        <v>193606</v>
      </c>
      <c r="AC331">
        <f t="shared" si="153"/>
        <v>20348.64</v>
      </c>
      <c r="AD331">
        <f t="shared" si="154"/>
        <v>87.360000000000582</v>
      </c>
      <c r="AE331">
        <f t="shared" si="155"/>
        <v>20436</v>
      </c>
      <c r="AF331">
        <f t="shared" si="156"/>
        <v>17628</v>
      </c>
      <c r="AG331">
        <f t="shared" si="157"/>
        <v>0</v>
      </c>
      <c r="AH331">
        <f t="shared" si="158"/>
        <v>17628</v>
      </c>
      <c r="AI331">
        <f>data_fy13_base!Z324</f>
        <v>366.8</v>
      </c>
      <c r="AJ331">
        <f t="shared" si="159"/>
        <v>11121.38</v>
      </c>
      <c r="AK331">
        <f t="shared" si="160"/>
        <v>0</v>
      </c>
      <c r="AL331">
        <f t="shared" si="161"/>
        <v>11121.38</v>
      </c>
      <c r="AM331">
        <f t="shared" si="162"/>
        <v>1327.82</v>
      </c>
      <c r="AN331">
        <f t="shared" si="163"/>
        <v>0</v>
      </c>
      <c r="AO331">
        <f t="shared" si="164"/>
        <v>1327.82</v>
      </c>
      <c r="AQ331">
        <f t="shared" si="165"/>
        <v>206198.03</v>
      </c>
      <c r="AR331">
        <f t="shared" si="166"/>
        <v>0</v>
      </c>
      <c r="AS331">
        <f t="shared" si="167"/>
        <v>206198.03</v>
      </c>
      <c r="AT331">
        <f t="shared" ref="AT331:AT357" si="179">ROUND($E331*(O331+AD$5+AU$5),2)</f>
        <v>21870.42</v>
      </c>
      <c r="AU331">
        <f t="shared" si="168"/>
        <v>0</v>
      </c>
      <c r="AV331">
        <f t="shared" si="169"/>
        <v>21870.42</v>
      </c>
      <c r="AW331">
        <f t="shared" si="170"/>
        <v>19119.650000000001</v>
      </c>
      <c r="AX331">
        <f t="shared" si="171"/>
        <v>0</v>
      </c>
      <c r="AY331">
        <f t="shared" si="172"/>
        <v>19119.650000000001</v>
      </c>
      <c r="AZ331">
        <f>data_fy13_base!AA324</f>
        <v>378.58</v>
      </c>
      <c r="BA331">
        <f t="shared" si="173"/>
        <v>11906.34</v>
      </c>
      <c r="BB331">
        <f t="shared" si="174"/>
        <v>0</v>
      </c>
      <c r="BC331">
        <f t="shared" si="175"/>
        <v>11906.34</v>
      </c>
      <c r="BD331">
        <f t="shared" si="176"/>
        <v>1419.68</v>
      </c>
      <c r="BE331">
        <f t="shared" si="177"/>
        <v>0</v>
      </c>
      <c r="BF331">
        <f t="shared" si="178"/>
        <v>1419.68</v>
      </c>
    </row>
    <row r="332" spans="1:58" x14ac:dyDescent="0.2">
      <c r="A332">
        <f>data_fy13_base!A325</f>
        <v>6930</v>
      </c>
      <c r="B332" t="str">
        <f>data_fy13_base!B325</f>
        <v>West Branch</v>
      </c>
      <c r="C332">
        <f>data_fy13_base!C325</f>
        <v>6930</v>
      </c>
      <c r="D332">
        <f>data_fy13_base!D325</f>
        <v>10</v>
      </c>
      <c r="E332">
        <f>data_fy13_base!F325</f>
        <v>787.29</v>
      </c>
      <c r="F332">
        <f>data_fy13_base!G325</f>
        <v>777.47</v>
      </c>
      <c r="G332">
        <f>data_fy13_base!H325</f>
        <v>776.51</v>
      </c>
      <c r="H332">
        <f>data_fy13_base!I325</f>
        <v>517.16999999999996</v>
      </c>
      <c r="I332">
        <f>data_fy13_base!J325</f>
        <v>58.57</v>
      </c>
      <c r="J332">
        <f>data_fy13_base!K325</f>
        <v>63.8</v>
      </c>
      <c r="K332">
        <f>data_fy13_base!L325</f>
        <v>27.07</v>
      </c>
      <c r="L332">
        <f>data_fy13_base!M325</f>
        <v>3.16</v>
      </c>
      <c r="M332">
        <f>data_fy13_base!N325</f>
        <v>791.9</v>
      </c>
      <c r="N332">
        <f>data_fy13_base!O325</f>
        <v>512.34</v>
      </c>
      <c r="O332">
        <f>data_fy13_base!P325</f>
        <v>53.89</v>
      </c>
      <c r="P332">
        <f>data_fy13_base!Q325</f>
        <v>54.53</v>
      </c>
      <c r="Q332">
        <f>data_fy13_base!W325</f>
        <v>24.33</v>
      </c>
      <c r="R332">
        <f>data_fy13_base!Y325</f>
        <v>2.83</v>
      </c>
      <c r="S332">
        <f>data_fy13_base!S325</f>
        <v>405722</v>
      </c>
      <c r="T332">
        <f>data_fy13_base!T325</f>
        <v>42675</v>
      </c>
      <c r="U332">
        <f>data_fy13_base!U325</f>
        <v>43182</v>
      </c>
      <c r="V332">
        <f>data_fy13_base!V325</f>
        <v>21551</v>
      </c>
      <c r="W332">
        <f>data_fy13_base!X325</f>
        <v>2507</v>
      </c>
      <c r="Y332">
        <f>data_fy13_base!E325</f>
        <v>814.6</v>
      </c>
      <c r="Z332">
        <f t="shared" si="150"/>
        <v>434206.24</v>
      </c>
      <c r="AA332">
        <f t="shared" si="151"/>
        <v>0</v>
      </c>
      <c r="AB332">
        <f t="shared" si="152"/>
        <v>434206.24</v>
      </c>
      <c r="AC332">
        <f t="shared" si="153"/>
        <v>45804.959999999999</v>
      </c>
      <c r="AD332">
        <f t="shared" si="154"/>
        <v>0</v>
      </c>
      <c r="AE332">
        <f t="shared" si="155"/>
        <v>45804.959999999999</v>
      </c>
      <c r="AF332">
        <f t="shared" si="156"/>
        <v>46497.37</v>
      </c>
      <c r="AG332">
        <f t="shared" si="157"/>
        <v>0</v>
      </c>
      <c r="AH332">
        <f t="shared" si="158"/>
        <v>46497.37</v>
      </c>
      <c r="AI332">
        <f>data_fy13_base!Z325</f>
        <v>903.7</v>
      </c>
      <c r="AJ332">
        <f t="shared" si="159"/>
        <v>22963.02</v>
      </c>
      <c r="AK332">
        <f t="shared" si="160"/>
        <v>0</v>
      </c>
      <c r="AL332">
        <f t="shared" si="161"/>
        <v>22963.02</v>
      </c>
      <c r="AM332">
        <f t="shared" si="162"/>
        <v>2674.95</v>
      </c>
      <c r="AN332">
        <f t="shared" si="163"/>
        <v>0</v>
      </c>
      <c r="AO332">
        <f t="shared" si="164"/>
        <v>2674.95</v>
      </c>
      <c r="AQ332">
        <f t="shared" si="165"/>
        <v>436583.8</v>
      </c>
      <c r="AR332">
        <f t="shared" si="166"/>
        <v>0</v>
      </c>
      <c r="AS332">
        <f t="shared" si="167"/>
        <v>436583.8</v>
      </c>
      <c r="AT332">
        <f t="shared" si="179"/>
        <v>46190.3</v>
      </c>
      <c r="AU332">
        <f t="shared" si="168"/>
        <v>0</v>
      </c>
      <c r="AV332">
        <f t="shared" si="169"/>
        <v>46190.3</v>
      </c>
      <c r="AW332">
        <f t="shared" si="170"/>
        <v>47024.83</v>
      </c>
      <c r="AX332">
        <f t="shared" si="171"/>
        <v>0</v>
      </c>
      <c r="AY332">
        <f t="shared" si="172"/>
        <v>47024.83</v>
      </c>
      <c r="AZ332">
        <f>data_fy13_base!AA325</f>
        <v>877.27</v>
      </c>
      <c r="BA332">
        <f t="shared" si="173"/>
        <v>23282.75</v>
      </c>
      <c r="BB332">
        <f t="shared" si="174"/>
        <v>0</v>
      </c>
      <c r="BC332">
        <f t="shared" si="175"/>
        <v>23282.75</v>
      </c>
      <c r="BD332">
        <f t="shared" si="176"/>
        <v>2710.76</v>
      </c>
      <c r="BE332">
        <f t="shared" si="177"/>
        <v>0</v>
      </c>
      <c r="BF332">
        <f t="shared" si="178"/>
        <v>2710.76</v>
      </c>
    </row>
    <row r="333" spans="1:58" x14ac:dyDescent="0.2">
      <c r="A333">
        <f>data_fy13_base!A326</f>
        <v>6937</v>
      </c>
      <c r="B333" t="str">
        <f>data_fy13_base!B326</f>
        <v>West Burlington Ind</v>
      </c>
      <c r="C333">
        <f>data_fy13_base!C326</f>
        <v>6937</v>
      </c>
      <c r="D333">
        <f>data_fy13_base!D326</f>
        <v>15</v>
      </c>
      <c r="E333">
        <f>data_fy13_base!F326</f>
        <v>460.07</v>
      </c>
      <c r="F333">
        <f>data_fy13_base!G326</f>
        <v>463.98</v>
      </c>
      <c r="G333">
        <f>data_fy13_base!H326</f>
        <v>464.98</v>
      </c>
      <c r="H333">
        <f>data_fy13_base!I326</f>
        <v>517.16999999999996</v>
      </c>
      <c r="I333">
        <f>data_fy13_base!J326</f>
        <v>58.57</v>
      </c>
      <c r="J333">
        <f>data_fy13_base!K326</f>
        <v>63.8</v>
      </c>
      <c r="K333">
        <f>data_fy13_base!L326</f>
        <v>27.07</v>
      </c>
      <c r="L333">
        <f>data_fy13_base!M326</f>
        <v>3.16</v>
      </c>
      <c r="M333">
        <f>data_fy13_base!N326</f>
        <v>458.4</v>
      </c>
      <c r="N333">
        <f>data_fy13_base!O326</f>
        <v>646.39</v>
      </c>
      <c r="O333">
        <f>data_fy13_base!P326</f>
        <v>84.3</v>
      </c>
      <c r="P333">
        <f>data_fy13_base!Q326</f>
        <v>107.82</v>
      </c>
      <c r="Q333">
        <f>data_fy13_base!W326</f>
        <v>26.11</v>
      </c>
      <c r="R333">
        <f>data_fy13_base!Y326</f>
        <v>2.81</v>
      </c>
      <c r="S333">
        <f>data_fy13_base!S326</f>
        <v>296305</v>
      </c>
      <c r="T333">
        <f>data_fy13_base!T326</f>
        <v>38643</v>
      </c>
      <c r="U333">
        <f>data_fy13_base!U326</f>
        <v>49425</v>
      </c>
      <c r="V333">
        <f>data_fy13_base!V326</f>
        <v>13806</v>
      </c>
      <c r="W333">
        <f>data_fy13_base!X326</f>
        <v>1486</v>
      </c>
      <c r="Y333">
        <f>data_fy13_base!E326</f>
        <v>483.9</v>
      </c>
      <c r="Z333">
        <f t="shared" si="150"/>
        <v>322800.01</v>
      </c>
      <c r="AA333">
        <f t="shared" si="151"/>
        <v>0</v>
      </c>
      <c r="AB333">
        <f t="shared" si="152"/>
        <v>322800.01</v>
      </c>
      <c r="AC333">
        <f t="shared" si="153"/>
        <v>41925.1</v>
      </c>
      <c r="AD333">
        <f t="shared" si="154"/>
        <v>0</v>
      </c>
      <c r="AE333">
        <f t="shared" si="155"/>
        <v>41925.1</v>
      </c>
      <c r="AF333">
        <f t="shared" si="156"/>
        <v>53408.04</v>
      </c>
      <c r="AG333">
        <f t="shared" si="157"/>
        <v>0</v>
      </c>
      <c r="AH333">
        <f t="shared" si="158"/>
        <v>53408.04</v>
      </c>
      <c r="AI333">
        <f>data_fy13_base!Z326</f>
        <v>547.39</v>
      </c>
      <c r="AJ333">
        <f t="shared" si="159"/>
        <v>14883.53</v>
      </c>
      <c r="AK333">
        <f t="shared" si="160"/>
        <v>0</v>
      </c>
      <c r="AL333">
        <f t="shared" si="161"/>
        <v>14883.53</v>
      </c>
      <c r="AM333">
        <f t="shared" si="162"/>
        <v>1609.33</v>
      </c>
      <c r="AN333">
        <f t="shared" si="163"/>
        <v>0</v>
      </c>
      <c r="AO333">
        <f t="shared" si="164"/>
        <v>1609.33</v>
      </c>
      <c r="AQ333">
        <f t="shared" si="165"/>
        <v>316799.59999999998</v>
      </c>
      <c r="AR333">
        <f t="shared" si="166"/>
        <v>6000.4100000000326</v>
      </c>
      <c r="AS333">
        <f t="shared" si="167"/>
        <v>322800.01</v>
      </c>
      <c r="AT333">
        <f t="shared" si="179"/>
        <v>40983.040000000001</v>
      </c>
      <c r="AU333">
        <f t="shared" si="168"/>
        <v>942.05999999999767</v>
      </c>
      <c r="AV333">
        <f t="shared" si="169"/>
        <v>41925.1</v>
      </c>
      <c r="AW333">
        <f t="shared" si="170"/>
        <v>51997.11</v>
      </c>
      <c r="AX333">
        <f t="shared" si="171"/>
        <v>1410.9300000000003</v>
      </c>
      <c r="AY333">
        <f t="shared" si="172"/>
        <v>53408.04</v>
      </c>
      <c r="AZ333">
        <f>data_fy13_base!AA326</f>
        <v>524.20000000000005</v>
      </c>
      <c r="BA333">
        <f t="shared" si="173"/>
        <v>14845.34</v>
      </c>
      <c r="BB333">
        <f t="shared" si="174"/>
        <v>38.190000000000509</v>
      </c>
      <c r="BC333">
        <f t="shared" si="175"/>
        <v>14883.53</v>
      </c>
      <c r="BD333">
        <f t="shared" si="176"/>
        <v>1609.29</v>
      </c>
      <c r="BE333">
        <f t="shared" si="177"/>
        <v>3.999999999996362E-2</v>
      </c>
      <c r="BF333">
        <f t="shared" si="178"/>
        <v>1609.33</v>
      </c>
    </row>
    <row r="334" spans="1:58" x14ac:dyDescent="0.2">
      <c r="A334">
        <f>data_fy13_base!A327</f>
        <v>6943</v>
      </c>
      <c r="B334" t="str">
        <f>data_fy13_base!B327</f>
        <v>West Central</v>
      </c>
      <c r="C334">
        <f>data_fy13_base!C327</f>
        <v>6943</v>
      </c>
      <c r="D334">
        <f>data_fy13_base!D327</f>
        <v>1</v>
      </c>
      <c r="E334">
        <f>data_fy13_base!F327</f>
        <v>268.35000000000002</v>
      </c>
      <c r="F334">
        <f>data_fy13_base!G327</f>
        <v>255.43</v>
      </c>
      <c r="G334">
        <f>data_fy13_base!H327</f>
        <v>257.86</v>
      </c>
      <c r="H334">
        <f>data_fy13_base!I327</f>
        <v>517.16999999999996</v>
      </c>
      <c r="I334">
        <f>data_fy13_base!J327</f>
        <v>58.57</v>
      </c>
      <c r="J334">
        <f>data_fy13_base!K327</f>
        <v>63.8</v>
      </c>
      <c r="K334">
        <f>data_fy13_base!L327</f>
        <v>27.07</v>
      </c>
      <c r="L334">
        <f>data_fy13_base!M327</f>
        <v>3.16</v>
      </c>
      <c r="M334">
        <f>data_fy13_base!N327</f>
        <v>286.3</v>
      </c>
      <c r="N334">
        <f>data_fy13_base!O327</f>
        <v>558.30999999999995</v>
      </c>
      <c r="O334">
        <f>data_fy13_base!P327</f>
        <v>57.67</v>
      </c>
      <c r="P334">
        <f>data_fy13_base!Q327</f>
        <v>51.97</v>
      </c>
      <c r="Q334">
        <f>data_fy13_base!W327</f>
        <v>27.28</v>
      </c>
      <c r="R334">
        <f>data_fy13_base!Y327</f>
        <v>2.9</v>
      </c>
      <c r="S334">
        <f>data_fy13_base!S327</f>
        <v>159844</v>
      </c>
      <c r="T334">
        <f>data_fy13_base!T327</f>
        <v>16511</v>
      </c>
      <c r="U334">
        <f>data_fy13_base!U327</f>
        <v>14879</v>
      </c>
      <c r="V334">
        <f>data_fy13_base!V327</f>
        <v>8602</v>
      </c>
      <c r="W334">
        <f>data_fy13_base!X327</f>
        <v>914</v>
      </c>
      <c r="Y334">
        <f>data_fy13_base!E327</f>
        <v>296.2</v>
      </c>
      <c r="Z334">
        <f t="shared" si="150"/>
        <v>171499.8</v>
      </c>
      <c r="AA334">
        <f t="shared" si="151"/>
        <v>0</v>
      </c>
      <c r="AB334">
        <f t="shared" si="152"/>
        <v>171499.8</v>
      </c>
      <c r="AC334">
        <f t="shared" si="153"/>
        <v>17774.96</v>
      </c>
      <c r="AD334">
        <f t="shared" si="154"/>
        <v>0</v>
      </c>
      <c r="AE334">
        <f t="shared" si="155"/>
        <v>17774.96</v>
      </c>
      <c r="AF334">
        <f t="shared" si="156"/>
        <v>16148.82</v>
      </c>
      <c r="AG334">
        <f t="shared" si="157"/>
        <v>0</v>
      </c>
      <c r="AH334">
        <f t="shared" si="158"/>
        <v>16148.82</v>
      </c>
      <c r="AI334">
        <f>data_fy13_base!Z327</f>
        <v>330.09</v>
      </c>
      <c r="AJ334">
        <f t="shared" si="159"/>
        <v>9361.35</v>
      </c>
      <c r="AK334">
        <f t="shared" si="160"/>
        <v>0</v>
      </c>
      <c r="AL334">
        <f t="shared" si="161"/>
        <v>9361.35</v>
      </c>
      <c r="AM334">
        <f t="shared" si="162"/>
        <v>1000.17</v>
      </c>
      <c r="AN334">
        <f t="shared" si="163"/>
        <v>0</v>
      </c>
      <c r="AO334">
        <f t="shared" si="164"/>
        <v>1000.17</v>
      </c>
      <c r="AQ334">
        <f t="shared" si="165"/>
        <v>161146.85999999999</v>
      </c>
      <c r="AR334">
        <f t="shared" si="166"/>
        <v>10352.940000000002</v>
      </c>
      <c r="AS334">
        <f t="shared" si="167"/>
        <v>171499.8</v>
      </c>
      <c r="AT334">
        <f t="shared" si="179"/>
        <v>16758.46</v>
      </c>
      <c r="AU334">
        <f t="shared" si="168"/>
        <v>1016.5</v>
      </c>
      <c r="AV334">
        <f t="shared" si="169"/>
        <v>17774.96</v>
      </c>
      <c r="AW334">
        <f t="shared" si="170"/>
        <v>15341.57</v>
      </c>
      <c r="AX334">
        <f t="shared" si="171"/>
        <v>807.25</v>
      </c>
      <c r="AY334">
        <f t="shared" si="172"/>
        <v>16148.82</v>
      </c>
      <c r="AZ334">
        <f>data_fy13_base!AA327</f>
        <v>302.58</v>
      </c>
      <c r="BA334">
        <f t="shared" si="173"/>
        <v>8923.08</v>
      </c>
      <c r="BB334">
        <f t="shared" si="174"/>
        <v>438.27000000000044</v>
      </c>
      <c r="BC334">
        <f t="shared" si="175"/>
        <v>9361.35</v>
      </c>
      <c r="BD334">
        <f t="shared" si="176"/>
        <v>956.15</v>
      </c>
      <c r="BE334">
        <f t="shared" si="177"/>
        <v>44.019999999999982</v>
      </c>
      <c r="BF334">
        <f t="shared" si="178"/>
        <v>1000.17</v>
      </c>
    </row>
    <row r="335" spans="1:58" x14ac:dyDescent="0.2">
      <c r="A335">
        <f>data_fy13_base!A328</f>
        <v>6264</v>
      </c>
      <c r="B335" t="str">
        <f>data_fy13_base!B328</f>
        <v>West Central Valley</v>
      </c>
      <c r="C335">
        <f>data_fy13_base!C328</f>
        <v>6264</v>
      </c>
      <c r="D335">
        <f>data_fy13_base!D328</f>
        <v>11</v>
      </c>
      <c r="E335">
        <f>data_fy13_base!F328</f>
        <v>923.02</v>
      </c>
      <c r="F335">
        <f>data_fy13_base!G328</f>
        <v>907.57</v>
      </c>
      <c r="G335">
        <f>data_fy13_base!H328</f>
        <v>883.65</v>
      </c>
      <c r="H335">
        <f>data_fy13_base!I328</f>
        <v>517.16999999999996</v>
      </c>
      <c r="I335">
        <f>data_fy13_base!J328</f>
        <v>58.57</v>
      </c>
      <c r="J335">
        <f>data_fy13_base!K328</f>
        <v>63.8</v>
      </c>
      <c r="K335">
        <f>data_fy13_base!L328</f>
        <v>27.07</v>
      </c>
      <c r="L335">
        <f>data_fy13_base!M328</f>
        <v>3.16</v>
      </c>
      <c r="M335">
        <f>data_fy13_base!N328</f>
        <v>951.9</v>
      </c>
      <c r="N335">
        <f>data_fy13_base!O328</f>
        <v>531.92999999999995</v>
      </c>
      <c r="O335">
        <f>data_fy13_base!P328</f>
        <v>51.08</v>
      </c>
      <c r="P335">
        <f>data_fy13_base!Q328</f>
        <v>56.56</v>
      </c>
      <c r="Q335">
        <f>data_fy13_base!W328</f>
        <v>20.56</v>
      </c>
      <c r="R335">
        <f>data_fy13_base!Y328</f>
        <v>2.64</v>
      </c>
      <c r="S335">
        <f>data_fy13_base!S328</f>
        <v>506344</v>
      </c>
      <c r="T335">
        <f>data_fy13_base!T328</f>
        <v>48623</v>
      </c>
      <c r="U335">
        <f>data_fy13_base!U328</f>
        <v>53839</v>
      </c>
      <c r="V335">
        <f>data_fy13_base!V328</f>
        <v>22265</v>
      </c>
      <c r="W335">
        <f>data_fy13_base!X328</f>
        <v>2859</v>
      </c>
      <c r="Y335">
        <f>data_fy13_base!E328</f>
        <v>931.3</v>
      </c>
      <c r="Z335">
        <f t="shared" si="150"/>
        <v>514655.01</v>
      </c>
      <c r="AA335">
        <f t="shared" si="151"/>
        <v>0</v>
      </c>
      <c r="AB335">
        <f t="shared" si="152"/>
        <v>514655.01</v>
      </c>
      <c r="AC335">
        <f t="shared" si="153"/>
        <v>49750.05</v>
      </c>
      <c r="AD335">
        <f t="shared" si="154"/>
        <v>0</v>
      </c>
      <c r="AE335">
        <f t="shared" si="155"/>
        <v>49750.05</v>
      </c>
      <c r="AF335">
        <f t="shared" si="156"/>
        <v>55049.14</v>
      </c>
      <c r="AG335">
        <f t="shared" si="157"/>
        <v>0</v>
      </c>
      <c r="AH335">
        <f t="shared" si="158"/>
        <v>55049.14</v>
      </c>
      <c r="AI335">
        <f>data_fy13_base!Z328</f>
        <v>1050.8699999999999</v>
      </c>
      <c r="AJ335">
        <f t="shared" si="159"/>
        <v>22740.83</v>
      </c>
      <c r="AK335">
        <f t="shared" si="160"/>
        <v>0</v>
      </c>
      <c r="AL335">
        <f t="shared" si="161"/>
        <v>22740.83</v>
      </c>
      <c r="AM335">
        <f t="shared" si="162"/>
        <v>2910.91</v>
      </c>
      <c r="AN335">
        <f t="shared" si="163"/>
        <v>0</v>
      </c>
      <c r="AO335">
        <f t="shared" si="164"/>
        <v>2910.91</v>
      </c>
      <c r="AQ335">
        <f t="shared" si="165"/>
        <v>529933.47</v>
      </c>
      <c r="AR335">
        <f t="shared" si="166"/>
        <v>0</v>
      </c>
      <c r="AS335">
        <f t="shared" si="167"/>
        <v>529933.47</v>
      </c>
      <c r="AT335">
        <f t="shared" si="179"/>
        <v>51559.9</v>
      </c>
      <c r="AU335">
        <f t="shared" si="168"/>
        <v>0</v>
      </c>
      <c r="AV335">
        <f t="shared" si="169"/>
        <v>51559.9</v>
      </c>
      <c r="AW335">
        <f t="shared" si="170"/>
        <v>57005.72</v>
      </c>
      <c r="AX335">
        <f t="shared" si="171"/>
        <v>0</v>
      </c>
      <c r="AY335">
        <f t="shared" si="172"/>
        <v>57005.72</v>
      </c>
      <c r="AZ335">
        <f>data_fy13_base!AA328</f>
        <v>1043.79</v>
      </c>
      <c r="BA335">
        <f t="shared" si="173"/>
        <v>23767.1</v>
      </c>
      <c r="BB335">
        <f t="shared" si="174"/>
        <v>0</v>
      </c>
      <c r="BC335">
        <f t="shared" si="175"/>
        <v>23767.1</v>
      </c>
      <c r="BD335">
        <f t="shared" si="176"/>
        <v>3026.99</v>
      </c>
      <c r="BE335">
        <f t="shared" si="177"/>
        <v>0</v>
      </c>
      <c r="BF335">
        <f t="shared" si="178"/>
        <v>3026.99</v>
      </c>
    </row>
    <row r="336" spans="1:58" x14ac:dyDescent="0.2">
      <c r="A336">
        <f>data_fy13_base!A329</f>
        <v>6950</v>
      </c>
      <c r="B336" t="str">
        <f>data_fy13_base!B329</f>
        <v>West Delaware County</v>
      </c>
      <c r="C336">
        <f>data_fy13_base!C329</f>
        <v>6950</v>
      </c>
      <c r="D336">
        <f>data_fy13_base!D329</f>
        <v>1</v>
      </c>
      <c r="E336">
        <f>data_fy13_base!F329</f>
        <v>1595.94</v>
      </c>
      <c r="F336">
        <f>data_fy13_base!G329</f>
        <v>1605.55</v>
      </c>
      <c r="G336">
        <f>data_fy13_base!H329</f>
        <v>1611.35</v>
      </c>
      <c r="H336">
        <f>data_fy13_base!I329</f>
        <v>517.16999999999996</v>
      </c>
      <c r="I336">
        <f>data_fy13_base!J329</f>
        <v>58.57</v>
      </c>
      <c r="J336">
        <f>data_fy13_base!K329</f>
        <v>63.8</v>
      </c>
      <c r="K336">
        <f>data_fy13_base!L329</f>
        <v>27.07</v>
      </c>
      <c r="L336">
        <f>data_fy13_base!M329</f>
        <v>3.16</v>
      </c>
      <c r="M336">
        <f>data_fy13_base!N329</f>
        <v>1585.9</v>
      </c>
      <c r="N336">
        <f>data_fy13_base!O329</f>
        <v>517.41999999999996</v>
      </c>
      <c r="O336">
        <f>data_fy13_base!P329</f>
        <v>57.23</v>
      </c>
      <c r="P336">
        <f>data_fy13_base!Q329</f>
        <v>55.43</v>
      </c>
      <c r="Q336">
        <f>data_fy13_base!W329</f>
        <v>27.28</v>
      </c>
      <c r="R336">
        <f>data_fy13_base!Y329</f>
        <v>2.9</v>
      </c>
      <c r="S336">
        <f>data_fy13_base!S329</f>
        <v>820576</v>
      </c>
      <c r="T336">
        <f>data_fy13_base!T329</f>
        <v>90761</v>
      </c>
      <c r="U336">
        <f>data_fy13_base!U329</f>
        <v>87906</v>
      </c>
      <c r="V336">
        <f>data_fy13_base!V329</f>
        <v>48824</v>
      </c>
      <c r="W336">
        <f>data_fy13_base!X329</f>
        <v>5190</v>
      </c>
      <c r="Y336">
        <f>data_fy13_base!E329</f>
        <v>1576.2</v>
      </c>
      <c r="Z336">
        <f t="shared" si="150"/>
        <v>848168.98</v>
      </c>
      <c r="AA336">
        <f t="shared" si="151"/>
        <v>0</v>
      </c>
      <c r="AB336">
        <f t="shared" si="152"/>
        <v>848168.98</v>
      </c>
      <c r="AC336">
        <f t="shared" si="153"/>
        <v>93894.23</v>
      </c>
      <c r="AD336">
        <f t="shared" si="154"/>
        <v>0</v>
      </c>
      <c r="AE336">
        <f t="shared" si="155"/>
        <v>93894.23</v>
      </c>
      <c r="AF336">
        <f t="shared" si="156"/>
        <v>91388.08</v>
      </c>
      <c r="AG336">
        <f t="shared" si="157"/>
        <v>0</v>
      </c>
      <c r="AH336">
        <f t="shared" si="158"/>
        <v>91388.08</v>
      </c>
      <c r="AI336">
        <f>data_fy13_base!Z329</f>
        <v>1771.41</v>
      </c>
      <c r="AJ336">
        <f t="shared" si="159"/>
        <v>50237.19</v>
      </c>
      <c r="AK336">
        <f t="shared" si="160"/>
        <v>0</v>
      </c>
      <c r="AL336">
        <f t="shared" si="161"/>
        <v>50237.19</v>
      </c>
      <c r="AM336">
        <f t="shared" si="162"/>
        <v>5367.37</v>
      </c>
      <c r="AN336">
        <f t="shared" si="163"/>
        <v>0</v>
      </c>
      <c r="AO336">
        <f t="shared" si="164"/>
        <v>5367.37</v>
      </c>
      <c r="AQ336">
        <f t="shared" si="165"/>
        <v>893119.94</v>
      </c>
      <c r="AR336">
        <f t="shared" si="166"/>
        <v>0</v>
      </c>
      <c r="AS336">
        <f t="shared" si="167"/>
        <v>893119.94</v>
      </c>
      <c r="AT336">
        <f t="shared" si="179"/>
        <v>98964.24</v>
      </c>
      <c r="AU336">
        <f t="shared" si="168"/>
        <v>0</v>
      </c>
      <c r="AV336">
        <f t="shared" si="169"/>
        <v>98964.24</v>
      </c>
      <c r="AW336">
        <f t="shared" si="170"/>
        <v>96761.84</v>
      </c>
      <c r="AX336">
        <f t="shared" si="171"/>
        <v>0</v>
      </c>
      <c r="AY336">
        <f t="shared" si="172"/>
        <v>96761.84</v>
      </c>
      <c r="AZ336">
        <f>data_fy13_base!AA329</f>
        <v>1793.11</v>
      </c>
      <c r="BA336">
        <f t="shared" si="173"/>
        <v>52878.81</v>
      </c>
      <c r="BB336">
        <f t="shared" si="174"/>
        <v>0</v>
      </c>
      <c r="BC336">
        <f t="shared" si="175"/>
        <v>52878.81</v>
      </c>
      <c r="BD336">
        <f t="shared" si="176"/>
        <v>5666.23</v>
      </c>
      <c r="BE336">
        <f t="shared" si="177"/>
        <v>0</v>
      </c>
      <c r="BF336">
        <f t="shared" si="178"/>
        <v>5666.23</v>
      </c>
    </row>
    <row r="337" spans="1:58" x14ac:dyDescent="0.2">
      <c r="A337">
        <f>data_fy13_base!A330</f>
        <v>6957</v>
      </c>
      <c r="B337" t="str">
        <f>data_fy13_base!B330</f>
        <v>West Des Moines</v>
      </c>
      <c r="C337">
        <f>data_fy13_base!C330</f>
        <v>6957</v>
      </c>
      <c r="D337">
        <f>data_fy13_base!D330</f>
        <v>11</v>
      </c>
      <c r="E337">
        <f>data_fy13_base!F330</f>
        <v>9328.41</v>
      </c>
      <c r="F337">
        <f>data_fy13_base!G330</f>
        <v>9430.5400000000009</v>
      </c>
      <c r="G337">
        <f>data_fy13_base!H330</f>
        <v>9464.31</v>
      </c>
      <c r="H337">
        <f>data_fy13_base!I330</f>
        <v>517.16999999999996</v>
      </c>
      <c r="I337">
        <f>data_fy13_base!J330</f>
        <v>58.57</v>
      </c>
      <c r="J337">
        <f>data_fy13_base!K330</f>
        <v>63.8</v>
      </c>
      <c r="K337">
        <f>data_fy13_base!L330</f>
        <v>27.07</v>
      </c>
      <c r="L337">
        <f>data_fy13_base!M330</f>
        <v>3.16</v>
      </c>
      <c r="M337">
        <f>data_fy13_base!N330</f>
        <v>9050.4</v>
      </c>
      <c r="N337">
        <f>data_fy13_base!O330</f>
        <v>490.56</v>
      </c>
      <c r="O337">
        <f>data_fy13_base!P330</f>
        <v>55.94</v>
      </c>
      <c r="P337">
        <f>data_fy13_base!Q330</f>
        <v>53.93</v>
      </c>
      <c r="Q337">
        <f>data_fy13_base!W330</f>
        <v>20.56</v>
      </c>
      <c r="R337">
        <f>data_fy13_base!Y330</f>
        <v>2.64</v>
      </c>
      <c r="S337">
        <f>data_fy13_base!S330</f>
        <v>4439764</v>
      </c>
      <c r="T337">
        <f>data_fy13_base!T330</f>
        <v>506279</v>
      </c>
      <c r="U337">
        <f>data_fy13_base!U330</f>
        <v>488088</v>
      </c>
      <c r="V337">
        <f>data_fy13_base!V330</f>
        <v>205561</v>
      </c>
      <c r="W337">
        <f>data_fy13_base!X330</f>
        <v>26395</v>
      </c>
      <c r="Y337">
        <f>data_fy13_base!E330</f>
        <v>9102.9</v>
      </c>
      <c r="Z337">
        <f t="shared" si="150"/>
        <v>4653857.63</v>
      </c>
      <c r="AA337">
        <f t="shared" si="151"/>
        <v>0</v>
      </c>
      <c r="AB337">
        <f t="shared" si="152"/>
        <v>4653857.63</v>
      </c>
      <c r="AC337">
        <f t="shared" si="153"/>
        <v>530517.01</v>
      </c>
      <c r="AD337">
        <f t="shared" si="154"/>
        <v>0</v>
      </c>
      <c r="AE337">
        <f t="shared" si="155"/>
        <v>530517.01</v>
      </c>
      <c r="AF337">
        <f t="shared" si="156"/>
        <v>514131.79</v>
      </c>
      <c r="AG337">
        <f t="shared" si="157"/>
        <v>0</v>
      </c>
      <c r="AH337">
        <f t="shared" si="158"/>
        <v>514131.79</v>
      </c>
      <c r="AI337">
        <f>data_fy13_base!Z330</f>
        <v>10061.5</v>
      </c>
      <c r="AJ337">
        <f t="shared" si="159"/>
        <v>217730.86</v>
      </c>
      <c r="AK337">
        <f t="shared" si="160"/>
        <v>0</v>
      </c>
      <c r="AL337">
        <f t="shared" si="161"/>
        <v>217730.86</v>
      </c>
      <c r="AM337">
        <f t="shared" si="162"/>
        <v>27870.36</v>
      </c>
      <c r="AN337">
        <f t="shared" si="163"/>
        <v>0</v>
      </c>
      <c r="AO337">
        <f t="shared" si="164"/>
        <v>27870.36</v>
      </c>
      <c r="AQ337">
        <f t="shared" si="165"/>
        <v>4969803.71</v>
      </c>
      <c r="AR337">
        <f t="shared" si="166"/>
        <v>0</v>
      </c>
      <c r="AS337">
        <f t="shared" si="167"/>
        <v>4969803.71</v>
      </c>
      <c r="AT337">
        <f t="shared" si="179"/>
        <v>566421.06000000006</v>
      </c>
      <c r="AU337">
        <f t="shared" si="168"/>
        <v>0</v>
      </c>
      <c r="AV337">
        <f t="shared" si="169"/>
        <v>566421.06000000006</v>
      </c>
      <c r="AW337">
        <f t="shared" si="170"/>
        <v>551588.88</v>
      </c>
      <c r="AX337">
        <f t="shared" si="171"/>
        <v>0</v>
      </c>
      <c r="AY337">
        <f t="shared" si="172"/>
        <v>551588.88</v>
      </c>
      <c r="AZ337">
        <f>data_fy13_base!AA330</f>
        <v>10296.59</v>
      </c>
      <c r="BA337">
        <f t="shared" si="173"/>
        <v>234453.35</v>
      </c>
      <c r="BB337">
        <f t="shared" si="174"/>
        <v>0</v>
      </c>
      <c r="BC337">
        <f t="shared" si="175"/>
        <v>234453.35</v>
      </c>
      <c r="BD337">
        <f t="shared" si="176"/>
        <v>29860.11</v>
      </c>
      <c r="BE337">
        <f t="shared" si="177"/>
        <v>0</v>
      </c>
      <c r="BF337">
        <f t="shared" si="178"/>
        <v>29860.11</v>
      </c>
    </row>
    <row r="338" spans="1:58" x14ac:dyDescent="0.2">
      <c r="A338">
        <f>data_fy13_base!A331</f>
        <v>5922</v>
      </c>
      <c r="B338" t="str">
        <f>data_fy13_base!B331</f>
        <v>West Fork CSD</v>
      </c>
      <c r="C338">
        <f>data_fy13_base!C331</f>
        <v>5922</v>
      </c>
      <c r="D338">
        <f>data_fy13_base!D331</f>
        <v>7</v>
      </c>
      <c r="E338">
        <f>data_fy13_base!F331</f>
        <v>735.64</v>
      </c>
      <c r="F338">
        <f>data_fy13_base!G331</f>
        <v>729.52</v>
      </c>
      <c r="G338">
        <f>data_fy13_base!H331</f>
        <v>721.87</v>
      </c>
      <c r="H338">
        <f>data_fy13_base!I331</f>
        <v>517.16999999999996</v>
      </c>
      <c r="I338">
        <f>data_fy13_base!J331</f>
        <v>58.57</v>
      </c>
      <c r="J338">
        <f>data_fy13_base!K331</f>
        <v>63.8</v>
      </c>
      <c r="K338">
        <f>data_fy13_base!L331</f>
        <v>27.07</v>
      </c>
      <c r="L338">
        <f>data_fy13_base!M331</f>
        <v>3.16</v>
      </c>
      <c r="M338">
        <f>data_fy13_base!N331</f>
        <v>721.6</v>
      </c>
      <c r="N338">
        <f>data_fy13_base!O331</f>
        <v>578.08000000000004</v>
      </c>
      <c r="O338">
        <f>data_fy13_base!P331</f>
        <v>66.41</v>
      </c>
      <c r="P338">
        <f>data_fy13_base!Q331</f>
        <v>51.67</v>
      </c>
      <c r="Q338">
        <f>data_fy13_base!W331</f>
        <v>34.51</v>
      </c>
      <c r="R338">
        <f>data_fy13_base!Y331</f>
        <v>3.96</v>
      </c>
      <c r="S338">
        <f>data_fy13_base!S331</f>
        <v>417143</v>
      </c>
      <c r="T338">
        <f>data_fy13_base!T331</f>
        <v>47921</v>
      </c>
      <c r="U338">
        <f>data_fy13_base!U331</f>
        <v>37285</v>
      </c>
      <c r="V338">
        <f>data_fy13_base!V331</f>
        <v>28573</v>
      </c>
      <c r="W338">
        <f>data_fy13_base!X331</f>
        <v>3279</v>
      </c>
      <c r="Y338">
        <f>data_fy13_base!E331</f>
        <v>709</v>
      </c>
      <c r="Z338">
        <f t="shared" si="150"/>
        <v>424527.93</v>
      </c>
      <c r="AA338">
        <f t="shared" si="151"/>
        <v>0</v>
      </c>
      <c r="AB338">
        <f t="shared" si="152"/>
        <v>424527.93</v>
      </c>
      <c r="AC338">
        <f t="shared" si="153"/>
        <v>48743.75</v>
      </c>
      <c r="AD338">
        <f t="shared" si="154"/>
        <v>0</v>
      </c>
      <c r="AE338">
        <f t="shared" si="155"/>
        <v>48743.75</v>
      </c>
      <c r="AF338">
        <f t="shared" si="156"/>
        <v>38441.980000000003</v>
      </c>
      <c r="AG338">
        <f t="shared" si="157"/>
        <v>0</v>
      </c>
      <c r="AH338">
        <f t="shared" si="158"/>
        <v>38441.980000000003</v>
      </c>
      <c r="AI338">
        <f>data_fy13_base!Z331</f>
        <v>808.42</v>
      </c>
      <c r="AJ338">
        <f t="shared" si="159"/>
        <v>28771.67</v>
      </c>
      <c r="AK338">
        <f t="shared" si="160"/>
        <v>0</v>
      </c>
      <c r="AL338">
        <f t="shared" si="161"/>
        <v>28771.67</v>
      </c>
      <c r="AM338">
        <f t="shared" si="162"/>
        <v>3306.44</v>
      </c>
      <c r="AN338">
        <f t="shared" si="163"/>
        <v>0</v>
      </c>
      <c r="AO338">
        <f t="shared" si="164"/>
        <v>3306.44</v>
      </c>
      <c r="AQ338">
        <f t="shared" si="165"/>
        <v>456302.78</v>
      </c>
      <c r="AR338">
        <f t="shared" si="166"/>
        <v>0</v>
      </c>
      <c r="AS338">
        <f t="shared" si="167"/>
        <v>456302.78</v>
      </c>
      <c r="AT338">
        <f t="shared" si="179"/>
        <v>52370.21</v>
      </c>
      <c r="AU338">
        <f t="shared" si="168"/>
        <v>0</v>
      </c>
      <c r="AV338">
        <f t="shared" si="169"/>
        <v>52370.21</v>
      </c>
      <c r="AW338">
        <f t="shared" si="170"/>
        <v>41835.85</v>
      </c>
      <c r="AX338">
        <f t="shared" si="171"/>
        <v>0</v>
      </c>
      <c r="AY338">
        <f t="shared" si="172"/>
        <v>41835.85</v>
      </c>
      <c r="AZ338">
        <f>data_fy13_base!AA331</f>
        <v>836.05</v>
      </c>
      <c r="BA338">
        <f t="shared" si="173"/>
        <v>30699.759999999998</v>
      </c>
      <c r="BB338">
        <f t="shared" si="174"/>
        <v>0</v>
      </c>
      <c r="BC338">
        <f t="shared" si="175"/>
        <v>30699.759999999998</v>
      </c>
      <c r="BD338">
        <f t="shared" si="176"/>
        <v>3528.13</v>
      </c>
      <c r="BE338">
        <f t="shared" si="177"/>
        <v>0</v>
      </c>
      <c r="BF338">
        <f t="shared" si="178"/>
        <v>3528.13</v>
      </c>
    </row>
    <row r="339" spans="1:58" x14ac:dyDescent="0.2">
      <c r="A339">
        <f>data_fy13_base!A332</f>
        <v>819</v>
      </c>
      <c r="B339" t="str">
        <f>data_fy13_base!B332</f>
        <v>West Hancock</v>
      </c>
      <c r="C339">
        <f>data_fy13_base!C332</f>
        <v>819</v>
      </c>
      <c r="D339">
        <f>data_fy13_base!D332</f>
        <v>7</v>
      </c>
      <c r="E339">
        <f>data_fy13_base!F332</f>
        <v>667.34</v>
      </c>
      <c r="F339">
        <f>data_fy13_base!G332</f>
        <v>674.44</v>
      </c>
      <c r="G339">
        <f>data_fy13_base!H332</f>
        <v>682.79</v>
      </c>
      <c r="H339">
        <f>data_fy13_base!I332</f>
        <v>517.16999999999996</v>
      </c>
      <c r="I339">
        <f>data_fy13_base!J332</f>
        <v>58.57</v>
      </c>
      <c r="J339">
        <f>data_fy13_base!K332</f>
        <v>63.8</v>
      </c>
      <c r="K339">
        <f>data_fy13_base!L332</f>
        <v>27.07</v>
      </c>
      <c r="L339">
        <f>data_fy13_base!M332</f>
        <v>3.16</v>
      </c>
      <c r="M339">
        <f>data_fy13_base!N332</f>
        <v>640.5</v>
      </c>
      <c r="N339">
        <f>data_fy13_base!O332</f>
        <v>522.37</v>
      </c>
      <c r="O339">
        <f>data_fy13_base!P332</f>
        <v>52.94</v>
      </c>
      <c r="P339">
        <f>data_fy13_base!Q332</f>
        <v>59.59</v>
      </c>
      <c r="Q339">
        <f>data_fy13_base!W332</f>
        <v>34.51</v>
      </c>
      <c r="R339">
        <f>data_fy13_base!Y332</f>
        <v>3.96</v>
      </c>
      <c r="S339">
        <f>data_fy13_base!S332</f>
        <v>334578</v>
      </c>
      <c r="T339">
        <f>data_fy13_base!T332</f>
        <v>33908</v>
      </c>
      <c r="U339">
        <f>data_fy13_base!U332</f>
        <v>38167</v>
      </c>
      <c r="V339">
        <f>data_fy13_base!V332</f>
        <v>23984</v>
      </c>
      <c r="W339">
        <f>data_fy13_base!X332</f>
        <v>2752</v>
      </c>
      <c r="Y339">
        <f>data_fy13_base!E332</f>
        <v>612.4</v>
      </c>
      <c r="Z339">
        <f t="shared" si="150"/>
        <v>332569.94</v>
      </c>
      <c r="AA339">
        <f t="shared" si="151"/>
        <v>2008.0599999999977</v>
      </c>
      <c r="AB339">
        <f t="shared" si="152"/>
        <v>334578</v>
      </c>
      <c r="AC339">
        <f t="shared" si="153"/>
        <v>33853.47</v>
      </c>
      <c r="AD339">
        <f t="shared" si="154"/>
        <v>54.529999999998836</v>
      </c>
      <c r="AE339">
        <f t="shared" si="155"/>
        <v>33908</v>
      </c>
      <c r="AF339">
        <f t="shared" si="156"/>
        <v>38054.54</v>
      </c>
      <c r="AG339">
        <f t="shared" si="157"/>
        <v>112.45999999999913</v>
      </c>
      <c r="AH339">
        <f t="shared" si="158"/>
        <v>38167</v>
      </c>
      <c r="AI339">
        <f>data_fy13_base!Z332</f>
        <v>657.31</v>
      </c>
      <c r="AJ339">
        <f t="shared" si="159"/>
        <v>23393.66</v>
      </c>
      <c r="AK339">
        <f t="shared" si="160"/>
        <v>590.34000000000015</v>
      </c>
      <c r="AL339">
        <f t="shared" si="161"/>
        <v>23984</v>
      </c>
      <c r="AM339">
        <f t="shared" si="162"/>
        <v>2688.4</v>
      </c>
      <c r="AN339">
        <f t="shared" si="163"/>
        <v>63.599999999999909</v>
      </c>
      <c r="AO339">
        <f t="shared" si="164"/>
        <v>2752</v>
      </c>
      <c r="AQ339">
        <f t="shared" si="165"/>
        <v>376760.14</v>
      </c>
      <c r="AR339">
        <f t="shared" si="166"/>
        <v>0</v>
      </c>
      <c r="AS339">
        <f t="shared" si="167"/>
        <v>376760.14</v>
      </c>
      <c r="AT339">
        <f t="shared" si="179"/>
        <v>38518.86</v>
      </c>
      <c r="AU339">
        <f t="shared" si="168"/>
        <v>0</v>
      </c>
      <c r="AV339">
        <f t="shared" si="169"/>
        <v>38518.86</v>
      </c>
      <c r="AW339">
        <f t="shared" si="170"/>
        <v>43236.959999999999</v>
      </c>
      <c r="AX339">
        <f t="shared" si="171"/>
        <v>0</v>
      </c>
      <c r="AY339">
        <f t="shared" si="172"/>
        <v>43236.959999999999</v>
      </c>
      <c r="AZ339">
        <f>data_fy13_base!AA332</f>
        <v>712.69</v>
      </c>
      <c r="BA339">
        <f t="shared" si="173"/>
        <v>26169.98</v>
      </c>
      <c r="BB339">
        <f t="shared" si="174"/>
        <v>0</v>
      </c>
      <c r="BC339">
        <f t="shared" si="175"/>
        <v>26169.98</v>
      </c>
      <c r="BD339">
        <f t="shared" si="176"/>
        <v>3007.55</v>
      </c>
      <c r="BE339">
        <f t="shared" si="177"/>
        <v>0</v>
      </c>
      <c r="BF339">
        <f t="shared" si="178"/>
        <v>3007.55</v>
      </c>
    </row>
    <row r="340" spans="1:58" x14ac:dyDescent="0.2">
      <c r="A340">
        <f>data_fy13_base!A333</f>
        <v>6969</v>
      </c>
      <c r="B340" t="str">
        <f>data_fy13_base!B333</f>
        <v>West Harrison</v>
      </c>
      <c r="C340">
        <f>data_fy13_base!C333</f>
        <v>6969</v>
      </c>
      <c r="D340">
        <f>data_fy13_base!D333</f>
        <v>13</v>
      </c>
      <c r="E340">
        <f>data_fy13_base!F333</f>
        <v>418.18</v>
      </c>
      <c r="F340">
        <f>data_fy13_base!G333</f>
        <v>396.1</v>
      </c>
      <c r="G340">
        <f>data_fy13_base!H333</f>
        <v>375.57</v>
      </c>
      <c r="H340">
        <f>data_fy13_base!I333</f>
        <v>517.16999999999996</v>
      </c>
      <c r="I340">
        <f>data_fy13_base!J333</f>
        <v>58.57</v>
      </c>
      <c r="J340">
        <f>data_fy13_base!K333</f>
        <v>63.8</v>
      </c>
      <c r="K340">
        <f>data_fy13_base!L333</f>
        <v>27.07</v>
      </c>
      <c r="L340">
        <f>data_fy13_base!M333</f>
        <v>3.16</v>
      </c>
      <c r="M340">
        <f>data_fy13_base!N333</f>
        <v>434.7</v>
      </c>
      <c r="N340">
        <f>data_fy13_base!O333</f>
        <v>533.98</v>
      </c>
      <c r="O340">
        <f>data_fy13_base!P333</f>
        <v>58.03</v>
      </c>
      <c r="P340">
        <f>data_fy13_base!Q333</f>
        <v>47.12</v>
      </c>
      <c r="Q340">
        <f>data_fy13_base!W333</f>
        <v>27.1</v>
      </c>
      <c r="R340">
        <f>data_fy13_base!Y333</f>
        <v>2.86</v>
      </c>
      <c r="S340">
        <f>data_fy13_base!S333</f>
        <v>232121</v>
      </c>
      <c r="T340">
        <f>data_fy13_base!T333</f>
        <v>25226</v>
      </c>
      <c r="U340">
        <f>data_fy13_base!U333</f>
        <v>20483</v>
      </c>
      <c r="V340">
        <f>data_fy13_base!V333</f>
        <v>14377</v>
      </c>
      <c r="W340">
        <f>data_fy13_base!X333</f>
        <v>1517</v>
      </c>
      <c r="Y340">
        <f>data_fy13_base!E333</f>
        <v>415</v>
      </c>
      <c r="Z340">
        <f t="shared" si="150"/>
        <v>230188.05</v>
      </c>
      <c r="AA340">
        <f t="shared" si="151"/>
        <v>1932.9500000000116</v>
      </c>
      <c r="AB340">
        <f t="shared" si="152"/>
        <v>232121</v>
      </c>
      <c r="AC340">
        <f t="shared" si="153"/>
        <v>25053.55</v>
      </c>
      <c r="AD340">
        <f t="shared" si="154"/>
        <v>172.45000000000073</v>
      </c>
      <c r="AE340">
        <f t="shared" si="155"/>
        <v>25226</v>
      </c>
      <c r="AF340">
        <f t="shared" si="156"/>
        <v>20613.05</v>
      </c>
      <c r="AG340">
        <f t="shared" si="157"/>
        <v>0</v>
      </c>
      <c r="AH340">
        <f t="shared" si="158"/>
        <v>20613.05</v>
      </c>
      <c r="AI340">
        <f>data_fy13_base!Z333</f>
        <v>498.43</v>
      </c>
      <c r="AJ340">
        <f t="shared" si="159"/>
        <v>14045.76</v>
      </c>
      <c r="AK340">
        <f t="shared" si="160"/>
        <v>331.23999999999978</v>
      </c>
      <c r="AL340">
        <f t="shared" si="161"/>
        <v>14377</v>
      </c>
      <c r="AM340">
        <f t="shared" si="162"/>
        <v>1490.31</v>
      </c>
      <c r="AN340">
        <f t="shared" si="163"/>
        <v>26.690000000000055</v>
      </c>
      <c r="AO340">
        <f t="shared" si="164"/>
        <v>1517</v>
      </c>
      <c r="AQ340">
        <f t="shared" si="165"/>
        <v>240946.95</v>
      </c>
      <c r="AR340">
        <f t="shared" si="166"/>
        <v>0</v>
      </c>
      <c r="AS340">
        <f t="shared" si="167"/>
        <v>240946.95</v>
      </c>
      <c r="AT340">
        <f t="shared" si="179"/>
        <v>26265.89</v>
      </c>
      <c r="AU340">
        <f t="shared" si="168"/>
        <v>0</v>
      </c>
      <c r="AV340">
        <f t="shared" si="169"/>
        <v>26265.89</v>
      </c>
      <c r="AW340">
        <f t="shared" si="170"/>
        <v>21879.18</v>
      </c>
      <c r="AX340">
        <f t="shared" si="171"/>
        <v>0</v>
      </c>
      <c r="AY340">
        <f t="shared" si="172"/>
        <v>21879.18</v>
      </c>
      <c r="AZ340">
        <f>data_fy13_base!AA333</f>
        <v>502.45</v>
      </c>
      <c r="BA340">
        <f t="shared" si="173"/>
        <v>14726.81</v>
      </c>
      <c r="BB340">
        <f t="shared" si="174"/>
        <v>0</v>
      </c>
      <c r="BC340">
        <f t="shared" si="175"/>
        <v>14726.81</v>
      </c>
      <c r="BD340">
        <f t="shared" si="176"/>
        <v>1567.64</v>
      </c>
      <c r="BE340">
        <f t="shared" si="177"/>
        <v>0</v>
      </c>
      <c r="BF340">
        <f t="shared" si="178"/>
        <v>1567.64</v>
      </c>
    </row>
    <row r="341" spans="1:58" x14ac:dyDescent="0.2">
      <c r="A341">
        <f>data_fy13_base!A334</f>
        <v>6975</v>
      </c>
      <c r="B341" t="str">
        <f>data_fy13_base!B334</f>
        <v>West Liberty</v>
      </c>
      <c r="C341">
        <f>data_fy13_base!C334</f>
        <v>6975</v>
      </c>
      <c r="D341">
        <f>data_fy13_base!D334</f>
        <v>9</v>
      </c>
      <c r="E341">
        <f>data_fy13_base!F334</f>
        <v>1270.78</v>
      </c>
      <c r="F341">
        <f>data_fy13_base!G334</f>
        <v>1286.19</v>
      </c>
      <c r="G341">
        <f>data_fy13_base!H334</f>
        <v>1305.69</v>
      </c>
      <c r="H341">
        <f>data_fy13_base!I334</f>
        <v>517.16999999999996</v>
      </c>
      <c r="I341">
        <f>data_fy13_base!J334</f>
        <v>58.57</v>
      </c>
      <c r="J341">
        <f>data_fy13_base!K334</f>
        <v>63.8</v>
      </c>
      <c r="K341">
        <f>data_fy13_base!L334</f>
        <v>27.07</v>
      </c>
      <c r="L341">
        <f>data_fy13_base!M334</f>
        <v>3.16</v>
      </c>
      <c r="M341">
        <f>data_fy13_base!N334</f>
        <v>1240.2</v>
      </c>
      <c r="N341">
        <f>data_fy13_base!O334</f>
        <v>523.96</v>
      </c>
      <c r="O341">
        <f>data_fy13_base!P334</f>
        <v>54.18</v>
      </c>
      <c r="P341">
        <f>data_fy13_base!Q334</f>
        <v>72.930000000000007</v>
      </c>
      <c r="Q341">
        <f>data_fy13_base!W334</f>
        <v>23.58</v>
      </c>
      <c r="R341">
        <f>data_fy13_base!Y334</f>
        <v>2.77</v>
      </c>
      <c r="S341">
        <f>data_fy13_base!S334</f>
        <v>649815</v>
      </c>
      <c r="T341">
        <f>data_fy13_base!T334</f>
        <v>67194</v>
      </c>
      <c r="U341">
        <f>data_fy13_base!U334</f>
        <v>90448</v>
      </c>
      <c r="V341">
        <f>data_fy13_base!V334</f>
        <v>32462</v>
      </c>
      <c r="W341">
        <f>data_fy13_base!X334</f>
        <v>3813</v>
      </c>
      <c r="Y341">
        <f>data_fy13_base!E334</f>
        <v>1199</v>
      </c>
      <c r="Z341">
        <f t="shared" si="150"/>
        <v>653035.35</v>
      </c>
      <c r="AA341">
        <f t="shared" si="151"/>
        <v>0</v>
      </c>
      <c r="AB341">
        <f t="shared" si="152"/>
        <v>653035.35</v>
      </c>
      <c r="AC341">
        <f t="shared" si="153"/>
        <v>67767.48</v>
      </c>
      <c r="AD341">
        <f t="shared" si="154"/>
        <v>0</v>
      </c>
      <c r="AE341">
        <f t="shared" si="155"/>
        <v>67767.48</v>
      </c>
      <c r="AF341">
        <f t="shared" si="156"/>
        <v>90500.52</v>
      </c>
      <c r="AG341">
        <f t="shared" si="157"/>
        <v>0</v>
      </c>
      <c r="AH341">
        <f t="shared" si="158"/>
        <v>90500.52</v>
      </c>
      <c r="AI341">
        <f>data_fy13_base!Z334</f>
        <v>1341.42</v>
      </c>
      <c r="AJ341">
        <f t="shared" si="159"/>
        <v>33079.42</v>
      </c>
      <c r="AK341">
        <f t="shared" si="160"/>
        <v>0</v>
      </c>
      <c r="AL341">
        <f t="shared" si="161"/>
        <v>33079.42</v>
      </c>
      <c r="AM341">
        <f t="shared" si="162"/>
        <v>3890.12</v>
      </c>
      <c r="AN341">
        <f t="shared" si="163"/>
        <v>0</v>
      </c>
      <c r="AO341">
        <f t="shared" si="164"/>
        <v>3890.12</v>
      </c>
      <c r="AQ341">
        <f t="shared" si="165"/>
        <v>719464.8</v>
      </c>
      <c r="AR341">
        <f t="shared" si="166"/>
        <v>0</v>
      </c>
      <c r="AS341">
        <f t="shared" si="167"/>
        <v>719464.8</v>
      </c>
      <c r="AT341">
        <f t="shared" si="179"/>
        <v>74925.19</v>
      </c>
      <c r="AU341">
        <f t="shared" si="168"/>
        <v>0</v>
      </c>
      <c r="AV341">
        <f t="shared" si="169"/>
        <v>74925.19</v>
      </c>
      <c r="AW341">
        <f t="shared" si="170"/>
        <v>99286.04</v>
      </c>
      <c r="AX341">
        <f t="shared" si="171"/>
        <v>0</v>
      </c>
      <c r="AY341">
        <f t="shared" si="172"/>
        <v>99286.04</v>
      </c>
      <c r="AZ341">
        <f>data_fy13_base!AA334</f>
        <v>1414.62</v>
      </c>
      <c r="BA341">
        <f t="shared" si="173"/>
        <v>36483.050000000003</v>
      </c>
      <c r="BB341">
        <f t="shared" si="174"/>
        <v>0</v>
      </c>
      <c r="BC341">
        <f t="shared" si="175"/>
        <v>36483.050000000003</v>
      </c>
      <c r="BD341">
        <f t="shared" si="176"/>
        <v>4286.3</v>
      </c>
      <c r="BE341">
        <f t="shared" si="177"/>
        <v>0</v>
      </c>
      <c r="BF341">
        <f t="shared" si="178"/>
        <v>4286.3</v>
      </c>
    </row>
    <row r="342" spans="1:58" x14ac:dyDescent="0.2">
      <c r="A342">
        <f>data_fy13_base!A335</f>
        <v>6983</v>
      </c>
      <c r="B342" t="str">
        <f>data_fy13_base!B335</f>
        <v>West Lyon</v>
      </c>
      <c r="C342">
        <f>data_fy13_base!C335</f>
        <v>6983</v>
      </c>
      <c r="D342">
        <f>data_fy13_base!D335</f>
        <v>12</v>
      </c>
      <c r="E342">
        <f>data_fy13_base!F335</f>
        <v>897.08</v>
      </c>
      <c r="F342">
        <f>data_fy13_base!G335</f>
        <v>911.39</v>
      </c>
      <c r="G342">
        <f>data_fy13_base!H335</f>
        <v>924.25</v>
      </c>
      <c r="H342">
        <f>data_fy13_base!I335</f>
        <v>517.16999999999996</v>
      </c>
      <c r="I342">
        <f>data_fy13_base!J335</f>
        <v>58.57</v>
      </c>
      <c r="J342">
        <f>data_fy13_base!K335</f>
        <v>63.8</v>
      </c>
      <c r="K342">
        <f>data_fy13_base!L335</f>
        <v>27.07</v>
      </c>
      <c r="L342">
        <f>data_fy13_base!M335</f>
        <v>3.16</v>
      </c>
      <c r="M342">
        <f>data_fy13_base!N335</f>
        <v>815.5</v>
      </c>
      <c r="N342">
        <f>data_fy13_base!O335</f>
        <v>483.34</v>
      </c>
      <c r="O342">
        <f>data_fy13_base!P335</f>
        <v>54.3</v>
      </c>
      <c r="P342">
        <f>data_fy13_base!Q335</f>
        <v>54.87</v>
      </c>
      <c r="Q342">
        <f>data_fy13_base!W335</f>
        <v>27.12</v>
      </c>
      <c r="R342">
        <f>data_fy13_base!Y335</f>
        <v>3.25</v>
      </c>
      <c r="S342">
        <f>data_fy13_base!S335</f>
        <v>394164</v>
      </c>
      <c r="T342">
        <f>data_fy13_base!T335</f>
        <v>44282</v>
      </c>
      <c r="U342">
        <f>data_fy13_base!U335</f>
        <v>44746</v>
      </c>
      <c r="V342">
        <f>data_fy13_base!V335</f>
        <v>24180</v>
      </c>
      <c r="W342">
        <f>data_fy13_base!X335</f>
        <v>2898</v>
      </c>
      <c r="Y342">
        <f>data_fy13_base!E335</f>
        <v>859</v>
      </c>
      <c r="Z342">
        <f t="shared" si="150"/>
        <v>432961.77</v>
      </c>
      <c r="AA342">
        <f t="shared" si="151"/>
        <v>0</v>
      </c>
      <c r="AB342">
        <f t="shared" si="152"/>
        <v>432961.77</v>
      </c>
      <c r="AC342">
        <f t="shared" si="153"/>
        <v>48653.760000000002</v>
      </c>
      <c r="AD342">
        <f t="shared" si="154"/>
        <v>0</v>
      </c>
      <c r="AE342">
        <f t="shared" si="155"/>
        <v>48653.760000000002</v>
      </c>
      <c r="AF342">
        <f t="shared" si="156"/>
        <v>49323.78</v>
      </c>
      <c r="AG342">
        <f t="shared" si="157"/>
        <v>0</v>
      </c>
      <c r="AH342">
        <f t="shared" si="158"/>
        <v>49323.78</v>
      </c>
      <c r="AI342">
        <f>data_fy13_base!Z335</f>
        <v>936.4</v>
      </c>
      <c r="AJ342">
        <f t="shared" si="159"/>
        <v>26406.48</v>
      </c>
      <c r="AK342">
        <f t="shared" si="160"/>
        <v>0</v>
      </c>
      <c r="AL342">
        <f t="shared" si="161"/>
        <v>26406.48</v>
      </c>
      <c r="AM342">
        <f t="shared" si="162"/>
        <v>3165.03</v>
      </c>
      <c r="AN342">
        <f t="shared" si="163"/>
        <v>0</v>
      </c>
      <c r="AO342">
        <f t="shared" si="164"/>
        <v>3165.03</v>
      </c>
      <c r="AQ342">
        <f t="shared" si="165"/>
        <v>471451.42</v>
      </c>
      <c r="AR342">
        <f t="shared" si="166"/>
        <v>0</v>
      </c>
      <c r="AS342">
        <f t="shared" si="167"/>
        <v>471451.42</v>
      </c>
      <c r="AT342">
        <f t="shared" si="179"/>
        <v>52999.49</v>
      </c>
      <c r="AU342">
        <f t="shared" si="168"/>
        <v>0</v>
      </c>
      <c r="AV342">
        <f t="shared" si="169"/>
        <v>52999.49</v>
      </c>
      <c r="AW342">
        <f t="shared" si="170"/>
        <v>53887.6</v>
      </c>
      <c r="AX342">
        <f t="shared" si="171"/>
        <v>0</v>
      </c>
      <c r="AY342">
        <f t="shared" si="172"/>
        <v>53887.6</v>
      </c>
      <c r="AZ342">
        <f>data_fy13_base!AA335</f>
        <v>975.25</v>
      </c>
      <c r="BA342">
        <f t="shared" si="173"/>
        <v>28604.080000000002</v>
      </c>
      <c r="BB342">
        <f t="shared" si="174"/>
        <v>0</v>
      </c>
      <c r="BC342">
        <f t="shared" si="175"/>
        <v>28604.080000000002</v>
      </c>
      <c r="BD342">
        <f t="shared" si="176"/>
        <v>3423.13</v>
      </c>
      <c r="BE342">
        <f t="shared" si="177"/>
        <v>0</v>
      </c>
      <c r="BF342">
        <f t="shared" si="178"/>
        <v>3423.13</v>
      </c>
    </row>
    <row r="343" spans="1:58" x14ac:dyDescent="0.2">
      <c r="A343">
        <f>data_fy13_base!A336</f>
        <v>6985</v>
      </c>
      <c r="B343" t="str">
        <f>data_fy13_base!B336</f>
        <v>West Marshall</v>
      </c>
      <c r="C343">
        <f>data_fy13_base!C336</f>
        <v>6985</v>
      </c>
      <c r="D343">
        <f>data_fy13_base!D336</f>
        <v>7</v>
      </c>
      <c r="E343">
        <f>data_fy13_base!F336</f>
        <v>871.94</v>
      </c>
      <c r="F343">
        <f>data_fy13_base!G336</f>
        <v>874.37</v>
      </c>
      <c r="G343">
        <f>data_fy13_base!H336</f>
        <v>874.97</v>
      </c>
      <c r="H343">
        <f>data_fy13_base!I336</f>
        <v>517.16999999999996</v>
      </c>
      <c r="I343">
        <f>data_fy13_base!J336</f>
        <v>58.57</v>
      </c>
      <c r="J343">
        <f>data_fy13_base!K336</f>
        <v>63.8</v>
      </c>
      <c r="K343">
        <f>data_fy13_base!L336</f>
        <v>27.07</v>
      </c>
      <c r="L343">
        <f>data_fy13_base!M336</f>
        <v>3.16</v>
      </c>
      <c r="M343">
        <f>data_fy13_base!N336</f>
        <v>877.5</v>
      </c>
      <c r="N343">
        <f>data_fy13_base!O336</f>
        <v>517.89</v>
      </c>
      <c r="O343">
        <f>data_fy13_base!P336</f>
        <v>49.58</v>
      </c>
      <c r="P343">
        <f>data_fy13_base!Q336</f>
        <v>62.11</v>
      </c>
      <c r="Q343">
        <f>data_fy13_base!W336</f>
        <v>34.51</v>
      </c>
      <c r="R343">
        <f>data_fy13_base!Y336</f>
        <v>3.96</v>
      </c>
      <c r="S343">
        <f>data_fy13_base!S336</f>
        <v>454448</v>
      </c>
      <c r="T343">
        <f>data_fy13_base!T336</f>
        <v>43506</v>
      </c>
      <c r="U343">
        <f>data_fy13_base!U336</f>
        <v>54502</v>
      </c>
      <c r="V343">
        <f>data_fy13_base!V336</f>
        <v>33533</v>
      </c>
      <c r="W343">
        <f>data_fy13_base!X336</f>
        <v>3848</v>
      </c>
      <c r="Y343">
        <f>data_fy13_base!E336</f>
        <v>858.7</v>
      </c>
      <c r="Z343">
        <f t="shared" si="150"/>
        <v>462478.65</v>
      </c>
      <c r="AA343">
        <f t="shared" si="151"/>
        <v>0</v>
      </c>
      <c r="AB343">
        <f t="shared" si="152"/>
        <v>462478.65</v>
      </c>
      <c r="AC343">
        <f t="shared" si="153"/>
        <v>44583.7</v>
      </c>
      <c r="AD343">
        <f t="shared" si="154"/>
        <v>0</v>
      </c>
      <c r="AE343">
        <f t="shared" si="155"/>
        <v>44583.7</v>
      </c>
      <c r="AF343">
        <f t="shared" si="156"/>
        <v>55523.54</v>
      </c>
      <c r="AG343">
        <f t="shared" si="157"/>
        <v>0</v>
      </c>
      <c r="AH343">
        <f t="shared" si="158"/>
        <v>55523.54</v>
      </c>
      <c r="AI343">
        <f>data_fy13_base!Z336</f>
        <v>952.86</v>
      </c>
      <c r="AJ343">
        <f t="shared" si="159"/>
        <v>33912.29</v>
      </c>
      <c r="AK343">
        <f t="shared" si="160"/>
        <v>0</v>
      </c>
      <c r="AL343">
        <f t="shared" si="161"/>
        <v>33912.29</v>
      </c>
      <c r="AM343">
        <f t="shared" si="162"/>
        <v>3897.2</v>
      </c>
      <c r="AN343">
        <f t="shared" si="163"/>
        <v>0</v>
      </c>
      <c r="AO343">
        <f t="shared" si="164"/>
        <v>3897.2</v>
      </c>
      <c r="AQ343">
        <f t="shared" si="165"/>
        <v>488364.87</v>
      </c>
      <c r="AR343">
        <f t="shared" si="166"/>
        <v>0</v>
      </c>
      <c r="AS343">
        <f t="shared" si="167"/>
        <v>488364.87</v>
      </c>
      <c r="AT343">
        <f t="shared" si="179"/>
        <v>47398.66</v>
      </c>
      <c r="AU343">
        <f t="shared" si="168"/>
        <v>0</v>
      </c>
      <c r="AV343">
        <f t="shared" si="169"/>
        <v>47398.66</v>
      </c>
      <c r="AW343">
        <f t="shared" si="170"/>
        <v>58690.28</v>
      </c>
      <c r="AX343">
        <f t="shared" si="171"/>
        <v>0</v>
      </c>
      <c r="AY343">
        <f t="shared" si="172"/>
        <v>58690.28</v>
      </c>
      <c r="AZ343">
        <f>data_fy13_base!AA336</f>
        <v>967.04</v>
      </c>
      <c r="BA343">
        <f t="shared" si="173"/>
        <v>35509.71</v>
      </c>
      <c r="BB343">
        <f t="shared" si="174"/>
        <v>0</v>
      </c>
      <c r="BC343">
        <f t="shared" si="175"/>
        <v>35509.71</v>
      </c>
      <c r="BD343">
        <f t="shared" si="176"/>
        <v>4080.91</v>
      </c>
      <c r="BE343">
        <f t="shared" si="177"/>
        <v>0</v>
      </c>
      <c r="BF343">
        <f t="shared" si="178"/>
        <v>4080.91</v>
      </c>
    </row>
    <row r="344" spans="1:58" x14ac:dyDescent="0.2">
      <c r="A344">
        <f>data_fy13_base!A337</f>
        <v>6987</v>
      </c>
      <c r="B344" t="str">
        <f>data_fy13_base!B337</f>
        <v>West Monona</v>
      </c>
      <c r="C344">
        <f>data_fy13_base!C337</f>
        <v>6987</v>
      </c>
      <c r="D344">
        <f>data_fy13_base!D337</f>
        <v>12</v>
      </c>
      <c r="E344">
        <f>data_fy13_base!F337</f>
        <v>742.7</v>
      </c>
      <c r="F344">
        <f>data_fy13_base!G337</f>
        <v>749.52</v>
      </c>
      <c r="G344">
        <f>data_fy13_base!H337</f>
        <v>756.41</v>
      </c>
      <c r="H344">
        <f>data_fy13_base!I337</f>
        <v>517.16999999999996</v>
      </c>
      <c r="I344">
        <f>data_fy13_base!J337</f>
        <v>58.57</v>
      </c>
      <c r="J344">
        <f>data_fy13_base!K337</f>
        <v>63.8</v>
      </c>
      <c r="K344">
        <f>data_fy13_base!L337</f>
        <v>27.07</v>
      </c>
      <c r="L344">
        <f>data_fy13_base!M337</f>
        <v>3.16</v>
      </c>
      <c r="M344">
        <f>data_fy13_base!N337</f>
        <v>715.9</v>
      </c>
      <c r="N344">
        <f>data_fy13_base!O337</f>
        <v>539.1</v>
      </c>
      <c r="O344">
        <f>data_fy13_base!P337</f>
        <v>56.53</v>
      </c>
      <c r="P344">
        <f>data_fy13_base!Q337</f>
        <v>60.37</v>
      </c>
      <c r="Q344">
        <f>data_fy13_base!W337</f>
        <v>27.12</v>
      </c>
      <c r="R344">
        <f>data_fy13_base!Y337</f>
        <v>3.25</v>
      </c>
      <c r="S344">
        <f>data_fy13_base!S337</f>
        <v>385942</v>
      </c>
      <c r="T344">
        <f>data_fy13_base!T337</f>
        <v>40470</v>
      </c>
      <c r="U344">
        <f>data_fy13_base!U337</f>
        <v>43219</v>
      </c>
      <c r="V344">
        <f>data_fy13_base!V337</f>
        <v>22788</v>
      </c>
      <c r="W344">
        <f>data_fy13_base!X337</f>
        <v>2731</v>
      </c>
      <c r="Y344">
        <f>data_fy13_base!E337</f>
        <v>698.9</v>
      </c>
      <c r="Z344">
        <f t="shared" si="150"/>
        <v>391237.23</v>
      </c>
      <c r="AA344">
        <f t="shared" si="151"/>
        <v>0</v>
      </c>
      <c r="AB344">
        <f t="shared" si="152"/>
        <v>391237.23</v>
      </c>
      <c r="AC344">
        <f t="shared" si="153"/>
        <v>41144.239999999998</v>
      </c>
      <c r="AD344">
        <f t="shared" si="154"/>
        <v>0</v>
      </c>
      <c r="AE344">
        <f t="shared" si="155"/>
        <v>41144.239999999998</v>
      </c>
      <c r="AF344">
        <f t="shared" si="156"/>
        <v>43974.79</v>
      </c>
      <c r="AG344">
        <f t="shared" si="157"/>
        <v>0</v>
      </c>
      <c r="AH344">
        <f t="shared" si="158"/>
        <v>43974.79</v>
      </c>
      <c r="AI344">
        <f>data_fy13_base!Z337</f>
        <v>823.53</v>
      </c>
      <c r="AJ344">
        <f t="shared" si="159"/>
        <v>23223.55</v>
      </c>
      <c r="AK344">
        <f t="shared" si="160"/>
        <v>0</v>
      </c>
      <c r="AL344">
        <f t="shared" si="161"/>
        <v>23223.55</v>
      </c>
      <c r="AM344">
        <f t="shared" si="162"/>
        <v>2783.53</v>
      </c>
      <c r="AN344">
        <f t="shared" si="163"/>
        <v>0</v>
      </c>
      <c r="AO344">
        <f t="shared" si="164"/>
        <v>2783.53</v>
      </c>
      <c r="AQ344">
        <f t="shared" si="165"/>
        <v>431731.51</v>
      </c>
      <c r="AR344">
        <f t="shared" si="166"/>
        <v>0</v>
      </c>
      <c r="AS344">
        <f t="shared" si="167"/>
        <v>431731.51</v>
      </c>
      <c r="AT344">
        <f t="shared" si="179"/>
        <v>45534.94</v>
      </c>
      <c r="AU344">
        <f t="shared" si="168"/>
        <v>0</v>
      </c>
      <c r="AV344">
        <f t="shared" si="169"/>
        <v>45534.94</v>
      </c>
      <c r="AW344">
        <f t="shared" si="170"/>
        <v>48698.84</v>
      </c>
      <c r="AX344">
        <f t="shared" si="171"/>
        <v>0</v>
      </c>
      <c r="AY344">
        <f t="shared" si="172"/>
        <v>48698.84</v>
      </c>
      <c r="AZ344">
        <f>data_fy13_base!AA337</f>
        <v>868.58</v>
      </c>
      <c r="BA344">
        <f t="shared" si="173"/>
        <v>25475.45</v>
      </c>
      <c r="BB344">
        <f t="shared" si="174"/>
        <v>0</v>
      </c>
      <c r="BC344">
        <f t="shared" si="175"/>
        <v>25475.45</v>
      </c>
      <c r="BD344">
        <f t="shared" si="176"/>
        <v>3048.72</v>
      </c>
      <c r="BE344">
        <f t="shared" si="177"/>
        <v>0</v>
      </c>
      <c r="BF344">
        <f t="shared" si="178"/>
        <v>3048.72</v>
      </c>
    </row>
    <row r="345" spans="1:58" x14ac:dyDescent="0.2">
      <c r="A345">
        <f>data_fy13_base!A338</f>
        <v>6990</v>
      </c>
      <c r="B345" t="str">
        <f>data_fy13_base!B338</f>
        <v>West Sioux</v>
      </c>
      <c r="C345">
        <f>data_fy13_base!C338</f>
        <v>6990</v>
      </c>
      <c r="D345">
        <f>data_fy13_base!D338</f>
        <v>12</v>
      </c>
      <c r="E345">
        <f>data_fy13_base!F338</f>
        <v>644.20000000000005</v>
      </c>
      <c r="F345">
        <f>data_fy13_base!G338</f>
        <v>648.03</v>
      </c>
      <c r="G345">
        <f>data_fy13_base!H338</f>
        <v>650</v>
      </c>
      <c r="H345">
        <f>data_fy13_base!I338</f>
        <v>517.16999999999996</v>
      </c>
      <c r="I345">
        <f>data_fy13_base!J338</f>
        <v>58.57</v>
      </c>
      <c r="J345">
        <f>data_fy13_base!K338</f>
        <v>63.8</v>
      </c>
      <c r="K345">
        <f>data_fy13_base!L338</f>
        <v>27.07</v>
      </c>
      <c r="L345">
        <f>data_fy13_base!M338</f>
        <v>3.16</v>
      </c>
      <c r="M345">
        <f>data_fy13_base!N338</f>
        <v>670</v>
      </c>
      <c r="N345">
        <f>data_fy13_base!O338</f>
        <v>549.46</v>
      </c>
      <c r="O345">
        <f>data_fy13_base!P338</f>
        <v>63.23</v>
      </c>
      <c r="P345">
        <f>data_fy13_base!Q338</f>
        <v>64.78</v>
      </c>
      <c r="Q345">
        <f>data_fy13_base!W338</f>
        <v>27.12</v>
      </c>
      <c r="R345">
        <f>data_fy13_base!Y338</f>
        <v>3.25</v>
      </c>
      <c r="S345">
        <f>data_fy13_base!S338</f>
        <v>368138</v>
      </c>
      <c r="T345">
        <f>data_fy13_base!T338</f>
        <v>42364</v>
      </c>
      <c r="U345">
        <f>data_fy13_base!U338</f>
        <v>43403</v>
      </c>
      <c r="V345">
        <f>data_fy13_base!V338</f>
        <v>21386</v>
      </c>
      <c r="W345">
        <f>data_fy13_base!X338</f>
        <v>2563</v>
      </c>
      <c r="Y345">
        <f>data_fy13_base!E338</f>
        <v>738.1</v>
      </c>
      <c r="Z345">
        <f t="shared" si="150"/>
        <v>420827.72</v>
      </c>
      <c r="AA345">
        <f t="shared" si="151"/>
        <v>0</v>
      </c>
      <c r="AB345">
        <f t="shared" si="152"/>
        <v>420827.72</v>
      </c>
      <c r="AC345">
        <f t="shared" si="153"/>
        <v>48397.22</v>
      </c>
      <c r="AD345">
        <f t="shared" si="154"/>
        <v>0</v>
      </c>
      <c r="AE345">
        <f t="shared" si="155"/>
        <v>48397.22</v>
      </c>
      <c r="AF345">
        <f t="shared" si="156"/>
        <v>49696.27</v>
      </c>
      <c r="AG345">
        <f t="shared" si="157"/>
        <v>0</v>
      </c>
      <c r="AH345">
        <f t="shared" si="158"/>
        <v>49696.27</v>
      </c>
      <c r="AI345">
        <f>data_fy13_base!Z338</f>
        <v>847.58</v>
      </c>
      <c r="AJ345">
        <f t="shared" si="159"/>
        <v>23901.759999999998</v>
      </c>
      <c r="AK345">
        <f t="shared" si="160"/>
        <v>0</v>
      </c>
      <c r="AL345">
        <f t="shared" si="161"/>
        <v>23901.759999999998</v>
      </c>
      <c r="AM345">
        <f t="shared" si="162"/>
        <v>2864.82</v>
      </c>
      <c r="AN345">
        <f t="shared" si="163"/>
        <v>0</v>
      </c>
      <c r="AO345">
        <f t="shared" si="164"/>
        <v>2864.82</v>
      </c>
      <c r="AQ345">
        <f t="shared" si="165"/>
        <v>381147.37</v>
      </c>
      <c r="AR345">
        <f t="shared" si="166"/>
        <v>39680.349999999977</v>
      </c>
      <c r="AS345">
        <f t="shared" si="167"/>
        <v>420827.72</v>
      </c>
      <c r="AT345">
        <f t="shared" si="179"/>
        <v>43812.04</v>
      </c>
      <c r="AU345">
        <f t="shared" si="168"/>
        <v>4585.18</v>
      </c>
      <c r="AV345">
        <f t="shared" si="169"/>
        <v>48397.22</v>
      </c>
      <c r="AW345">
        <f t="shared" si="170"/>
        <v>45081.120000000003</v>
      </c>
      <c r="AX345">
        <f t="shared" si="171"/>
        <v>4615.1499999999942</v>
      </c>
      <c r="AY345">
        <f t="shared" si="172"/>
        <v>49696.27</v>
      </c>
      <c r="AZ345">
        <f>data_fy13_base!AA338</f>
        <v>754.78</v>
      </c>
      <c r="BA345">
        <f t="shared" si="173"/>
        <v>22137.7</v>
      </c>
      <c r="BB345">
        <f t="shared" si="174"/>
        <v>1764.0599999999977</v>
      </c>
      <c r="BC345">
        <f t="shared" si="175"/>
        <v>23901.759999999998</v>
      </c>
      <c r="BD345">
        <f t="shared" si="176"/>
        <v>2649.28</v>
      </c>
      <c r="BE345">
        <f t="shared" si="177"/>
        <v>215.53999999999996</v>
      </c>
      <c r="BF345">
        <f t="shared" si="178"/>
        <v>2864.82</v>
      </c>
    </row>
    <row r="346" spans="1:58" x14ac:dyDescent="0.2">
      <c r="A346">
        <f>data_fy13_base!A339</f>
        <v>6961</v>
      </c>
      <c r="B346" t="str">
        <f>data_fy13_base!B339</f>
        <v>Western Dubuque</v>
      </c>
      <c r="C346">
        <f>data_fy13_base!C339</f>
        <v>6961</v>
      </c>
      <c r="D346">
        <f>data_fy13_base!D339</f>
        <v>1</v>
      </c>
      <c r="E346">
        <f>data_fy13_base!F339</f>
        <v>3028.74</v>
      </c>
      <c r="F346">
        <f>data_fy13_base!G339</f>
        <v>3092.07</v>
      </c>
      <c r="G346">
        <f>data_fy13_base!H339</f>
        <v>3116.01</v>
      </c>
      <c r="H346">
        <f>data_fy13_base!I339</f>
        <v>517.16999999999996</v>
      </c>
      <c r="I346">
        <f>data_fy13_base!J339</f>
        <v>58.57</v>
      </c>
      <c r="J346">
        <f>data_fy13_base!K339</f>
        <v>63.8</v>
      </c>
      <c r="K346">
        <f>data_fy13_base!L339</f>
        <v>27.07</v>
      </c>
      <c r="L346">
        <f>data_fy13_base!M339</f>
        <v>3.16</v>
      </c>
      <c r="M346">
        <f>data_fy13_base!N339</f>
        <v>2919</v>
      </c>
      <c r="N346">
        <f>data_fy13_base!O339</f>
        <v>512.48</v>
      </c>
      <c r="O346">
        <f>data_fy13_base!P339</f>
        <v>56.8</v>
      </c>
      <c r="P346">
        <f>data_fy13_base!Q339</f>
        <v>58.12</v>
      </c>
      <c r="Q346">
        <f>data_fy13_base!W339</f>
        <v>27.28</v>
      </c>
      <c r="R346">
        <f>data_fy13_base!Y339</f>
        <v>2.9</v>
      </c>
      <c r="S346">
        <f>data_fy13_base!S339</f>
        <v>1495929</v>
      </c>
      <c r="T346">
        <f>data_fy13_base!T339</f>
        <v>165799</v>
      </c>
      <c r="U346">
        <f>data_fy13_base!U339</f>
        <v>169652</v>
      </c>
      <c r="V346">
        <f>data_fy13_base!V339</f>
        <v>91196</v>
      </c>
      <c r="W346">
        <f>data_fy13_base!X339</f>
        <v>9695</v>
      </c>
      <c r="Y346">
        <f>data_fy13_base!E339</f>
        <v>2977.2</v>
      </c>
      <c r="Z346">
        <f t="shared" si="150"/>
        <v>1587353.72</v>
      </c>
      <c r="AA346">
        <f t="shared" si="151"/>
        <v>0</v>
      </c>
      <c r="AB346">
        <f t="shared" si="152"/>
        <v>1587353.72</v>
      </c>
      <c r="AC346">
        <f t="shared" si="153"/>
        <v>176071.61</v>
      </c>
      <c r="AD346">
        <f t="shared" si="154"/>
        <v>0</v>
      </c>
      <c r="AE346">
        <f t="shared" si="155"/>
        <v>176071.61</v>
      </c>
      <c r="AF346">
        <f t="shared" si="156"/>
        <v>180626.72</v>
      </c>
      <c r="AG346">
        <f t="shared" si="157"/>
        <v>0</v>
      </c>
      <c r="AH346">
        <f t="shared" si="158"/>
        <v>180626.72</v>
      </c>
      <c r="AI346">
        <f>data_fy13_base!Z339</f>
        <v>3407.79</v>
      </c>
      <c r="AJ346">
        <f t="shared" si="159"/>
        <v>96644.92</v>
      </c>
      <c r="AK346">
        <f t="shared" si="160"/>
        <v>0</v>
      </c>
      <c r="AL346">
        <f t="shared" si="161"/>
        <v>96644.92</v>
      </c>
      <c r="AM346">
        <f t="shared" si="162"/>
        <v>10325.6</v>
      </c>
      <c r="AN346">
        <f t="shared" si="163"/>
        <v>0</v>
      </c>
      <c r="AO346">
        <f t="shared" si="164"/>
        <v>10325.6</v>
      </c>
      <c r="AQ346">
        <f t="shared" si="165"/>
        <v>1679981.5</v>
      </c>
      <c r="AR346">
        <f t="shared" si="166"/>
        <v>0</v>
      </c>
      <c r="AS346">
        <f t="shared" si="167"/>
        <v>1679981.5</v>
      </c>
      <c r="AT346">
        <f t="shared" si="179"/>
        <v>186509.81</v>
      </c>
      <c r="AU346">
        <f t="shared" si="168"/>
        <v>0</v>
      </c>
      <c r="AV346">
        <f t="shared" si="169"/>
        <v>186509.81</v>
      </c>
      <c r="AW346">
        <f t="shared" si="170"/>
        <v>191779.82</v>
      </c>
      <c r="AX346">
        <f t="shared" si="171"/>
        <v>0</v>
      </c>
      <c r="AY346">
        <f t="shared" si="172"/>
        <v>191779.82</v>
      </c>
      <c r="AZ346">
        <f>data_fy13_base!AA339</f>
        <v>3463.64</v>
      </c>
      <c r="BA346">
        <f t="shared" si="173"/>
        <v>102142.74</v>
      </c>
      <c r="BB346">
        <f t="shared" si="174"/>
        <v>0</v>
      </c>
      <c r="BC346">
        <f t="shared" si="175"/>
        <v>102142.74</v>
      </c>
      <c r="BD346">
        <f t="shared" si="176"/>
        <v>10945.1</v>
      </c>
      <c r="BE346">
        <f t="shared" si="177"/>
        <v>0</v>
      </c>
      <c r="BF346">
        <f t="shared" si="178"/>
        <v>10945.1</v>
      </c>
    </row>
    <row r="347" spans="1:58" x14ac:dyDescent="0.2">
      <c r="A347">
        <f>data_fy13_base!A340</f>
        <v>6992</v>
      </c>
      <c r="B347" t="str">
        <f>data_fy13_base!B340</f>
        <v>Westwood</v>
      </c>
      <c r="C347">
        <f>data_fy13_base!C340</f>
        <v>6992</v>
      </c>
      <c r="D347">
        <f>data_fy13_base!D340</f>
        <v>12</v>
      </c>
      <c r="E347">
        <f>data_fy13_base!F340</f>
        <v>514.51</v>
      </c>
      <c r="F347">
        <f>data_fy13_base!G340</f>
        <v>518.46</v>
      </c>
      <c r="G347">
        <f>data_fy13_base!H340</f>
        <v>518.41999999999996</v>
      </c>
      <c r="H347">
        <f>data_fy13_base!I340</f>
        <v>517.16999999999996</v>
      </c>
      <c r="I347">
        <f>data_fy13_base!J340</f>
        <v>58.57</v>
      </c>
      <c r="J347">
        <f>data_fy13_base!K340</f>
        <v>63.8</v>
      </c>
      <c r="K347">
        <f>data_fy13_base!L340</f>
        <v>27.07</v>
      </c>
      <c r="L347">
        <f>data_fy13_base!M340</f>
        <v>3.16</v>
      </c>
      <c r="M347">
        <f>data_fy13_base!N340</f>
        <v>544.20000000000005</v>
      </c>
      <c r="N347">
        <f>data_fy13_base!O340</f>
        <v>552.71</v>
      </c>
      <c r="O347">
        <f>data_fy13_base!P340</f>
        <v>63.89</v>
      </c>
      <c r="P347">
        <f>data_fy13_base!Q340</f>
        <v>62.09</v>
      </c>
      <c r="Q347">
        <f>data_fy13_base!W340</f>
        <v>27.12</v>
      </c>
      <c r="R347">
        <f>data_fy13_base!Y340</f>
        <v>3.25</v>
      </c>
      <c r="S347">
        <f>data_fy13_base!S340</f>
        <v>300785</v>
      </c>
      <c r="T347">
        <f>data_fy13_base!T340</f>
        <v>34769</v>
      </c>
      <c r="U347">
        <f>data_fy13_base!U340</f>
        <v>33789</v>
      </c>
      <c r="V347">
        <f>data_fy13_base!V340</f>
        <v>17253</v>
      </c>
      <c r="W347">
        <f>data_fy13_base!X340</f>
        <v>2068</v>
      </c>
      <c r="Y347">
        <f>data_fy13_base!E340</f>
        <v>544.20000000000005</v>
      </c>
      <c r="Z347">
        <f t="shared" si="150"/>
        <v>312044.28000000003</v>
      </c>
      <c r="AA347">
        <f t="shared" si="151"/>
        <v>0</v>
      </c>
      <c r="AB347">
        <f t="shared" si="152"/>
        <v>312044.28000000003</v>
      </c>
      <c r="AC347">
        <f t="shared" si="153"/>
        <v>36042.370000000003</v>
      </c>
      <c r="AD347">
        <f t="shared" si="154"/>
        <v>0</v>
      </c>
      <c r="AE347">
        <f t="shared" si="155"/>
        <v>36042.370000000003</v>
      </c>
      <c r="AF347">
        <f t="shared" si="156"/>
        <v>35177.089999999997</v>
      </c>
      <c r="AG347">
        <f t="shared" si="157"/>
        <v>0</v>
      </c>
      <c r="AH347">
        <f t="shared" si="158"/>
        <v>35177.089999999997</v>
      </c>
      <c r="AI347">
        <f>data_fy13_base!Z340</f>
        <v>636.76</v>
      </c>
      <c r="AJ347">
        <f t="shared" si="159"/>
        <v>17956.63</v>
      </c>
      <c r="AK347">
        <f t="shared" si="160"/>
        <v>0</v>
      </c>
      <c r="AL347">
        <f t="shared" si="161"/>
        <v>17956.63</v>
      </c>
      <c r="AM347">
        <f t="shared" si="162"/>
        <v>2152.25</v>
      </c>
      <c r="AN347">
        <f t="shared" si="163"/>
        <v>0</v>
      </c>
      <c r="AO347">
        <f t="shared" si="164"/>
        <v>2152.25</v>
      </c>
      <c r="AQ347">
        <f t="shared" si="165"/>
        <v>306087.14</v>
      </c>
      <c r="AR347">
        <f t="shared" si="166"/>
        <v>5957.140000000014</v>
      </c>
      <c r="AS347">
        <f t="shared" si="167"/>
        <v>312044.28000000003</v>
      </c>
      <c r="AT347">
        <f t="shared" si="179"/>
        <v>35331.4</v>
      </c>
      <c r="AU347">
        <f t="shared" si="168"/>
        <v>710.97000000000116</v>
      </c>
      <c r="AV347">
        <f t="shared" si="169"/>
        <v>36042.370000000003</v>
      </c>
      <c r="AW347">
        <f t="shared" si="170"/>
        <v>34621.379999999997</v>
      </c>
      <c r="AX347">
        <f t="shared" si="171"/>
        <v>555.70999999999913</v>
      </c>
      <c r="AY347">
        <f t="shared" si="172"/>
        <v>35177.089999999997</v>
      </c>
      <c r="AZ347">
        <f>data_fy13_base!AA340</f>
        <v>607.99</v>
      </c>
      <c r="BA347">
        <f t="shared" si="173"/>
        <v>17832.349999999999</v>
      </c>
      <c r="BB347">
        <f t="shared" si="174"/>
        <v>124.28000000000247</v>
      </c>
      <c r="BC347">
        <f t="shared" si="175"/>
        <v>17956.63</v>
      </c>
      <c r="BD347">
        <f t="shared" si="176"/>
        <v>2134.04</v>
      </c>
      <c r="BE347">
        <f t="shared" si="177"/>
        <v>18.210000000000036</v>
      </c>
      <c r="BF347">
        <f t="shared" si="178"/>
        <v>2152.25</v>
      </c>
    </row>
    <row r="348" spans="1:58" x14ac:dyDescent="0.2">
      <c r="A348">
        <f>data_fy13_base!A341</f>
        <v>7002</v>
      </c>
      <c r="B348" t="str">
        <f>data_fy13_base!B341</f>
        <v>Whiting</v>
      </c>
      <c r="C348">
        <f>data_fy13_base!C341</f>
        <v>7002</v>
      </c>
      <c r="D348">
        <f>data_fy13_base!D341</f>
        <v>12</v>
      </c>
      <c r="E348">
        <f>data_fy13_base!F341</f>
        <v>168.97</v>
      </c>
      <c r="F348">
        <f>data_fy13_base!G341</f>
        <v>168.31</v>
      </c>
      <c r="G348">
        <f>data_fy13_base!H341</f>
        <v>168.73</v>
      </c>
      <c r="H348">
        <f>data_fy13_base!I341</f>
        <v>517.16999999999996</v>
      </c>
      <c r="I348">
        <f>data_fy13_base!J341</f>
        <v>58.57</v>
      </c>
      <c r="J348">
        <f>data_fy13_base!K341</f>
        <v>63.8</v>
      </c>
      <c r="K348">
        <f>data_fy13_base!L341</f>
        <v>27.07</v>
      </c>
      <c r="L348">
        <f>data_fy13_base!M341</f>
        <v>3.16</v>
      </c>
      <c r="M348">
        <f>data_fy13_base!N341</f>
        <v>183.1</v>
      </c>
      <c r="N348">
        <f>data_fy13_base!O341</f>
        <v>653.08000000000004</v>
      </c>
      <c r="O348">
        <f>data_fy13_base!P341</f>
        <v>73.59</v>
      </c>
      <c r="P348">
        <f>data_fy13_base!Q341</f>
        <v>81.11</v>
      </c>
      <c r="Q348">
        <f>data_fy13_base!W341</f>
        <v>27.12</v>
      </c>
      <c r="R348">
        <f>data_fy13_base!Y341</f>
        <v>3.25</v>
      </c>
      <c r="S348">
        <f>data_fy13_base!S341</f>
        <v>119579</v>
      </c>
      <c r="T348">
        <f>data_fy13_base!T341</f>
        <v>13474</v>
      </c>
      <c r="U348">
        <f>data_fy13_base!U341</f>
        <v>14851</v>
      </c>
      <c r="V348">
        <f>data_fy13_base!V341</f>
        <v>5839</v>
      </c>
      <c r="W348">
        <f>data_fy13_base!X341</f>
        <v>700</v>
      </c>
      <c r="Y348">
        <f>data_fy13_base!E341</f>
        <v>196.1</v>
      </c>
      <c r="Z348">
        <f t="shared" si="150"/>
        <v>132126.29999999999</v>
      </c>
      <c r="AA348">
        <f t="shared" si="151"/>
        <v>0</v>
      </c>
      <c r="AB348">
        <f t="shared" si="152"/>
        <v>132126.29999999999</v>
      </c>
      <c r="AC348">
        <f t="shared" si="153"/>
        <v>14889.87</v>
      </c>
      <c r="AD348">
        <f t="shared" si="154"/>
        <v>0</v>
      </c>
      <c r="AE348">
        <f t="shared" si="155"/>
        <v>14889.87</v>
      </c>
      <c r="AF348">
        <f t="shared" si="156"/>
        <v>16405.73</v>
      </c>
      <c r="AG348">
        <f t="shared" si="157"/>
        <v>0</v>
      </c>
      <c r="AH348">
        <f t="shared" si="158"/>
        <v>16405.73</v>
      </c>
      <c r="AI348">
        <f>data_fy13_base!Z341</f>
        <v>229.02</v>
      </c>
      <c r="AJ348">
        <f t="shared" si="159"/>
        <v>6458.36</v>
      </c>
      <c r="AK348">
        <f t="shared" si="160"/>
        <v>0</v>
      </c>
      <c r="AL348">
        <f t="shared" si="161"/>
        <v>6458.36</v>
      </c>
      <c r="AM348">
        <f t="shared" si="162"/>
        <v>774.09</v>
      </c>
      <c r="AN348">
        <f t="shared" si="163"/>
        <v>0</v>
      </c>
      <c r="AO348">
        <f t="shared" si="164"/>
        <v>774.09</v>
      </c>
      <c r="AQ348">
        <f t="shared" si="165"/>
        <v>117481.46</v>
      </c>
      <c r="AR348">
        <f t="shared" si="166"/>
        <v>14644.839999999982</v>
      </c>
      <c r="AS348">
        <f t="shared" si="167"/>
        <v>132126.29999999999</v>
      </c>
      <c r="AT348">
        <f t="shared" si="179"/>
        <v>13242.18</v>
      </c>
      <c r="AU348">
        <f t="shared" si="168"/>
        <v>1647.6900000000005</v>
      </c>
      <c r="AV348">
        <f t="shared" si="169"/>
        <v>14889.87</v>
      </c>
      <c r="AW348">
        <f t="shared" si="170"/>
        <v>14583.8</v>
      </c>
      <c r="AX348">
        <f t="shared" si="171"/>
        <v>1821.9300000000003</v>
      </c>
      <c r="AY348">
        <f t="shared" si="172"/>
        <v>16405.73</v>
      </c>
      <c r="AZ348">
        <f>data_fy13_base!AA341</f>
        <v>202.21</v>
      </c>
      <c r="BA348">
        <f t="shared" si="173"/>
        <v>5930.82</v>
      </c>
      <c r="BB348">
        <f t="shared" si="174"/>
        <v>527.54</v>
      </c>
      <c r="BC348">
        <f t="shared" si="175"/>
        <v>6458.36</v>
      </c>
      <c r="BD348">
        <f t="shared" si="176"/>
        <v>709.76</v>
      </c>
      <c r="BE348">
        <f t="shared" si="177"/>
        <v>64.330000000000041</v>
      </c>
      <c r="BF348">
        <f t="shared" si="178"/>
        <v>774.09</v>
      </c>
    </row>
    <row r="349" spans="1:58" x14ac:dyDescent="0.2">
      <c r="A349">
        <f>data_fy13_base!A342</f>
        <v>7029</v>
      </c>
      <c r="B349" t="str">
        <f>data_fy13_base!B342</f>
        <v>Williamsburg</v>
      </c>
      <c r="C349">
        <f>data_fy13_base!C342</f>
        <v>7029</v>
      </c>
      <c r="D349">
        <f>data_fy13_base!D342</f>
        <v>10</v>
      </c>
      <c r="E349">
        <f>data_fy13_base!F342</f>
        <v>1111.52</v>
      </c>
      <c r="F349">
        <f>data_fy13_base!G342</f>
        <v>1106.9100000000001</v>
      </c>
      <c r="G349">
        <f>data_fy13_base!H342</f>
        <v>1098.3399999999999</v>
      </c>
      <c r="H349">
        <f>data_fy13_base!I342</f>
        <v>517.16999999999996</v>
      </c>
      <c r="I349">
        <f>data_fy13_base!J342</f>
        <v>58.57</v>
      </c>
      <c r="J349">
        <f>data_fy13_base!K342</f>
        <v>63.8</v>
      </c>
      <c r="K349">
        <f>data_fy13_base!L342</f>
        <v>27.07</v>
      </c>
      <c r="L349">
        <f>data_fy13_base!M342</f>
        <v>3.16</v>
      </c>
      <c r="M349">
        <f>data_fy13_base!N342</f>
        <v>1108.0999999999999</v>
      </c>
      <c r="N349">
        <f>data_fy13_base!O342</f>
        <v>518.42999999999995</v>
      </c>
      <c r="O349">
        <f>data_fy13_base!P342</f>
        <v>56.43</v>
      </c>
      <c r="P349">
        <f>data_fy13_base!Q342</f>
        <v>47.4</v>
      </c>
      <c r="Q349">
        <f>data_fy13_base!W342</f>
        <v>24.33</v>
      </c>
      <c r="R349">
        <f>data_fy13_base!Y342</f>
        <v>2.83</v>
      </c>
      <c r="S349">
        <f>data_fy13_base!S342</f>
        <v>574472</v>
      </c>
      <c r="T349">
        <f>data_fy13_base!T342</f>
        <v>62530</v>
      </c>
      <c r="U349">
        <f>data_fy13_base!U342</f>
        <v>52524</v>
      </c>
      <c r="V349">
        <f>data_fy13_base!V342</f>
        <v>29653</v>
      </c>
      <c r="W349">
        <f>data_fy13_base!X342</f>
        <v>3449</v>
      </c>
      <c r="Y349">
        <f>data_fy13_base!E342</f>
        <v>1141.7</v>
      </c>
      <c r="Z349">
        <f t="shared" si="150"/>
        <v>615513.30000000005</v>
      </c>
      <c r="AA349">
        <f t="shared" si="151"/>
        <v>0</v>
      </c>
      <c r="AB349">
        <f t="shared" si="152"/>
        <v>615513.30000000005</v>
      </c>
      <c r="AC349">
        <f t="shared" si="153"/>
        <v>67097.710000000006</v>
      </c>
      <c r="AD349">
        <f t="shared" si="154"/>
        <v>0</v>
      </c>
      <c r="AE349">
        <f t="shared" si="155"/>
        <v>67097.710000000006</v>
      </c>
      <c r="AF349">
        <f t="shared" si="156"/>
        <v>57027.92</v>
      </c>
      <c r="AG349">
        <f t="shared" si="157"/>
        <v>0</v>
      </c>
      <c r="AH349">
        <f t="shared" si="158"/>
        <v>57027.92</v>
      </c>
      <c r="AI349">
        <f>data_fy13_base!Z342</f>
        <v>1251.07</v>
      </c>
      <c r="AJ349">
        <f t="shared" si="159"/>
        <v>31789.69</v>
      </c>
      <c r="AK349">
        <f t="shared" si="160"/>
        <v>0</v>
      </c>
      <c r="AL349">
        <f t="shared" si="161"/>
        <v>31789.69</v>
      </c>
      <c r="AM349">
        <f t="shared" si="162"/>
        <v>3703.17</v>
      </c>
      <c r="AN349">
        <f t="shared" si="163"/>
        <v>0</v>
      </c>
      <c r="AO349">
        <f t="shared" si="164"/>
        <v>3703.17</v>
      </c>
      <c r="AQ349">
        <f t="shared" si="165"/>
        <v>623151.46</v>
      </c>
      <c r="AR349">
        <f t="shared" si="166"/>
        <v>0</v>
      </c>
      <c r="AS349">
        <f t="shared" si="167"/>
        <v>623151.46</v>
      </c>
      <c r="AT349">
        <f t="shared" si="179"/>
        <v>68036.14</v>
      </c>
      <c r="AU349">
        <f t="shared" si="168"/>
        <v>0</v>
      </c>
      <c r="AV349">
        <f t="shared" si="169"/>
        <v>68036.14</v>
      </c>
      <c r="AW349">
        <f t="shared" si="170"/>
        <v>58465.95</v>
      </c>
      <c r="AX349">
        <f t="shared" si="171"/>
        <v>0</v>
      </c>
      <c r="AY349">
        <f t="shared" si="172"/>
        <v>58465.95</v>
      </c>
      <c r="AZ349">
        <f>data_fy13_base!AA342</f>
        <v>1221.98</v>
      </c>
      <c r="BA349">
        <f t="shared" si="173"/>
        <v>32431.35</v>
      </c>
      <c r="BB349">
        <f t="shared" si="174"/>
        <v>0</v>
      </c>
      <c r="BC349">
        <f t="shared" si="175"/>
        <v>32431.35</v>
      </c>
      <c r="BD349">
        <f t="shared" si="176"/>
        <v>3775.92</v>
      </c>
      <c r="BE349">
        <f t="shared" si="177"/>
        <v>0</v>
      </c>
      <c r="BF349">
        <f t="shared" si="178"/>
        <v>3775.92</v>
      </c>
    </row>
    <row r="350" spans="1:58" x14ac:dyDescent="0.2">
      <c r="A350">
        <f>data_fy13_base!A343</f>
        <v>7038</v>
      </c>
      <c r="B350" t="str">
        <f>data_fy13_base!B343</f>
        <v>Wilton</v>
      </c>
      <c r="C350">
        <f>data_fy13_base!C343</f>
        <v>7038</v>
      </c>
      <c r="D350">
        <f>data_fy13_base!D343</f>
        <v>9</v>
      </c>
      <c r="E350">
        <f>data_fy13_base!F343</f>
        <v>755.99</v>
      </c>
      <c r="F350">
        <f>data_fy13_base!G343</f>
        <v>759.75</v>
      </c>
      <c r="G350">
        <f>data_fy13_base!H343</f>
        <v>767.74</v>
      </c>
      <c r="H350">
        <f>data_fy13_base!I343</f>
        <v>517.16999999999996</v>
      </c>
      <c r="I350">
        <f>data_fy13_base!J343</f>
        <v>58.57</v>
      </c>
      <c r="J350">
        <f>data_fy13_base!K343</f>
        <v>63.8</v>
      </c>
      <c r="K350">
        <f>data_fy13_base!L343</f>
        <v>27.07</v>
      </c>
      <c r="L350">
        <f>data_fy13_base!M343</f>
        <v>3.16</v>
      </c>
      <c r="M350">
        <f>data_fy13_base!N343</f>
        <v>790.6</v>
      </c>
      <c r="N350">
        <f>data_fy13_base!O343</f>
        <v>532.45000000000005</v>
      </c>
      <c r="O350">
        <f>data_fy13_base!P343</f>
        <v>59.34</v>
      </c>
      <c r="P350">
        <f>data_fy13_base!Q343</f>
        <v>59.67</v>
      </c>
      <c r="Q350">
        <f>data_fy13_base!W343</f>
        <v>23.58</v>
      </c>
      <c r="R350">
        <f>data_fy13_base!Y343</f>
        <v>2.77</v>
      </c>
      <c r="S350">
        <f>data_fy13_base!S343</f>
        <v>420955</v>
      </c>
      <c r="T350">
        <f>data_fy13_base!T343</f>
        <v>46914</v>
      </c>
      <c r="U350">
        <f>data_fy13_base!U343</f>
        <v>47175</v>
      </c>
      <c r="V350">
        <f>data_fy13_base!V343</f>
        <v>20872</v>
      </c>
      <c r="W350">
        <f>data_fy13_base!X343</f>
        <v>2452</v>
      </c>
      <c r="Y350">
        <f>data_fy13_base!E343</f>
        <v>772.6</v>
      </c>
      <c r="Z350">
        <f t="shared" si="150"/>
        <v>427355.96</v>
      </c>
      <c r="AA350">
        <f t="shared" si="151"/>
        <v>0</v>
      </c>
      <c r="AB350">
        <f t="shared" si="152"/>
        <v>427355.96</v>
      </c>
      <c r="AC350">
        <f t="shared" si="153"/>
        <v>47653.97</v>
      </c>
      <c r="AD350">
        <f t="shared" si="154"/>
        <v>0</v>
      </c>
      <c r="AE350">
        <f t="shared" si="155"/>
        <v>47653.97</v>
      </c>
      <c r="AF350">
        <f t="shared" si="156"/>
        <v>48071.17</v>
      </c>
      <c r="AG350">
        <f t="shared" si="157"/>
        <v>0</v>
      </c>
      <c r="AH350">
        <f t="shared" si="158"/>
        <v>48071.17</v>
      </c>
      <c r="AI350">
        <f>data_fy13_base!Z343</f>
        <v>857.66</v>
      </c>
      <c r="AJ350">
        <f t="shared" si="159"/>
        <v>21149.9</v>
      </c>
      <c r="AK350">
        <f t="shared" si="160"/>
        <v>0</v>
      </c>
      <c r="AL350">
        <f t="shared" si="161"/>
        <v>21149.9</v>
      </c>
      <c r="AM350">
        <f t="shared" si="162"/>
        <v>2487.21</v>
      </c>
      <c r="AN350">
        <f t="shared" si="163"/>
        <v>0</v>
      </c>
      <c r="AO350">
        <f t="shared" si="164"/>
        <v>2487.21</v>
      </c>
      <c r="AQ350">
        <f t="shared" si="165"/>
        <v>434429.65</v>
      </c>
      <c r="AR350">
        <f t="shared" si="166"/>
        <v>0</v>
      </c>
      <c r="AS350">
        <f t="shared" si="167"/>
        <v>434429.65</v>
      </c>
      <c r="AT350">
        <f t="shared" si="179"/>
        <v>48474.080000000002</v>
      </c>
      <c r="AU350">
        <f t="shared" si="168"/>
        <v>0</v>
      </c>
      <c r="AV350">
        <f t="shared" si="169"/>
        <v>48474.080000000002</v>
      </c>
      <c r="AW350">
        <f t="shared" si="170"/>
        <v>49041.07</v>
      </c>
      <c r="AX350">
        <f t="shared" si="171"/>
        <v>0</v>
      </c>
      <c r="AY350">
        <f t="shared" si="172"/>
        <v>49041.07</v>
      </c>
      <c r="AZ350">
        <f>data_fy13_base!AA343</f>
        <v>841.9</v>
      </c>
      <c r="BA350">
        <f t="shared" si="173"/>
        <v>21712.6</v>
      </c>
      <c r="BB350">
        <f t="shared" si="174"/>
        <v>0</v>
      </c>
      <c r="BC350">
        <f t="shared" si="175"/>
        <v>21712.6</v>
      </c>
      <c r="BD350">
        <f t="shared" si="176"/>
        <v>2550.96</v>
      </c>
      <c r="BE350">
        <f t="shared" si="177"/>
        <v>0</v>
      </c>
      <c r="BF350">
        <f t="shared" si="178"/>
        <v>2550.96</v>
      </c>
    </row>
    <row r="351" spans="1:58" x14ac:dyDescent="0.2">
      <c r="A351">
        <f>data_fy13_base!A344</f>
        <v>7047</v>
      </c>
      <c r="B351" t="str">
        <f>data_fy13_base!B344</f>
        <v>Winfield-Mt Union</v>
      </c>
      <c r="C351">
        <f>data_fy13_base!C344</f>
        <v>7047</v>
      </c>
      <c r="D351">
        <f>data_fy13_base!D344</f>
        <v>15</v>
      </c>
      <c r="E351">
        <f>data_fy13_base!F344</f>
        <v>344.49</v>
      </c>
      <c r="F351">
        <f>data_fy13_base!G344</f>
        <v>336.64</v>
      </c>
      <c r="G351">
        <f>data_fy13_base!H344</f>
        <v>328.1</v>
      </c>
      <c r="H351">
        <f>data_fy13_base!I344</f>
        <v>517.16999999999996</v>
      </c>
      <c r="I351">
        <f>data_fy13_base!J344</f>
        <v>58.57</v>
      </c>
      <c r="J351">
        <f>data_fy13_base!K344</f>
        <v>63.8</v>
      </c>
      <c r="K351">
        <f>data_fy13_base!L344</f>
        <v>27.07</v>
      </c>
      <c r="L351">
        <f>data_fy13_base!M344</f>
        <v>3.16</v>
      </c>
      <c r="M351">
        <f>data_fy13_base!N344</f>
        <v>362.1</v>
      </c>
      <c r="N351">
        <f>data_fy13_base!O344</f>
        <v>545.30999999999995</v>
      </c>
      <c r="O351">
        <f>data_fy13_base!P344</f>
        <v>58.8</v>
      </c>
      <c r="P351">
        <f>data_fy13_base!Q344</f>
        <v>67.099999999999994</v>
      </c>
      <c r="Q351">
        <f>data_fy13_base!W344</f>
        <v>26.11</v>
      </c>
      <c r="R351">
        <f>data_fy13_base!Y344</f>
        <v>2.81</v>
      </c>
      <c r="S351">
        <f>data_fy13_base!S344</f>
        <v>197457</v>
      </c>
      <c r="T351">
        <f>data_fy13_base!T344</f>
        <v>21291</v>
      </c>
      <c r="U351">
        <f>data_fy13_base!U344</f>
        <v>24297</v>
      </c>
      <c r="V351">
        <f>data_fy13_base!V344</f>
        <v>10301</v>
      </c>
      <c r="W351">
        <f>data_fy13_base!X344</f>
        <v>1109</v>
      </c>
      <c r="Y351">
        <f>data_fy13_base!E344</f>
        <v>375</v>
      </c>
      <c r="Z351">
        <f t="shared" si="150"/>
        <v>212250</v>
      </c>
      <c r="AA351">
        <f t="shared" si="151"/>
        <v>0</v>
      </c>
      <c r="AB351">
        <f t="shared" si="152"/>
        <v>212250</v>
      </c>
      <c r="AC351">
        <f t="shared" si="153"/>
        <v>22927.5</v>
      </c>
      <c r="AD351">
        <f t="shared" si="154"/>
        <v>0</v>
      </c>
      <c r="AE351">
        <f t="shared" si="155"/>
        <v>22927.5</v>
      </c>
      <c r="AF351">
        <f t="shared" si="156"/>
        <v>26118.75</v>
      </c>
      <c r="AG351">
        <f t="shared" si="157"/>
        <v>0</v>
      </c>
      <c r="AH351">
        <f t="shared" si="158"/>
        <v>26118.75</v>
      </c>
      <c r="AI351">
        <f>data_fy13_base!Z344</f>
        <v>413.46</v>
      </c>
      <c r="AJ351">
        <f t="shared" si="159"/>
        <v>11241.98</v>
      </c>
      <c r="AK351">
        <f t="shared" si="160"/>
        <v>0</v>
      </c>
      <c r="AL351">
        <f t="shared" si="161"/>
        <v>11241.98</v>
      </c>
      <c r="AM351">
        <f t="shared" si="162"/>
        <v>1215.57</v>
      </c>
      <c r="AN351">
        <f t="shared" si="163"/>
        <v>0</v>
      </c>
      <c r="AO351">
        <f t="shared" si="164"/>
        <v>1215.57</v>
      </c>
      <c r="AQ351">
        <f t="shared" si="165"/>
        <v>202391.32</v>
      </c>
      <c r="AR351">
        <f t="shared" si="166"/>
        <v>9858.679999999993</v>
      </c>
      <c r="AS351">
        <f t="shared" si="167"/>
        <v>212250</v>
      </c>
      <c r="AT351">
        <f t="shared" si="179"/>
        <v>21902.67</v>
      </c>
      <c r="AU351">
        <f t="shared" si="168"/>
        <v>1024.8300000000017</v>
      </c>
      <c r="AV351">
        <f t="shared" si="169"/>
        <v>22927.5</v>
      </c>
      <c r="AW351">
        <f t="shared" si="170"/>
        <v>24906.63</v>
      </c>
      <c r="AX351">
        <f t="shared" si="171"/>
        <v>1212.119999999999</v>
      </c>
      <c r="AY351">
        <f t="shared" si="172"/>
        <v>26118.75</v>
      </c>
      <c r="AZ351">
        <f>data_fy13_base!AA344</f>
        <v>383.33</v>
      </c>
      <c r="BA351">
        <f t="shared" si="173"/>
        <v>10855.91</v>
      </c>
      <c r="BB351">
        <f t="shared" si="174"/>
        <v>386.06999999999971</v>
      </c>
      <c r="BC351">
        <f t="shared" si="175"/>
        <v>11241.98</v>
      </c>
      <c r="BD351">
        <f t="shared" si="176"/>
        <v>1176.82</v>
      </c>
      <c r="BE351">
        <f t="shared" si="177"/>
        <v>38.75</v>
      </c>
      <c r="BF351">
        <f t="shared" si="178"/>
        <v>1215.57</v>
      </c>
    </row>
    <row r="352" spans="1:58" x14ac:dyDescent="0.2">
      <c r="A352">
        <f>data_fy13_base!A345</f>
        <v>7056</v>
      </c>
      <c r="B352" t="str">
        <f>data_fy13_base!B345</f>
        <v>Winterset</v>
      </c>
      <c r="C352">
        <f>data_fy13_base!C345</f>
        <v>7056</v>
      </c>
      <c r="D352">
        <f>data_fy13_base!D345</f>
        <v>11</v>
      </c>
      <c r="E352">
        <f>data_fy13_base!F345</f>
        <v>1744.93</v>
      </c>
      <c r="F352">
        <f>data_fy13_base!G345</f>
        <v>1742.9</v>
      </c>
      <c r="G352">
        <f>data_fy13_base!H345</f>
        <v>1732.9</v>
      </c>
      <c r="H352">
        <f>data_fy13_base!I345</f>
        <v>517.16999999999996</v>
      </c>
      <c r="I352">
        <f>data_fy13_base!J345</f>
        <v>58.57</v>
      </c>
      <c r="J352">
        <f>data_fy13_base!K345</f>
        <v>63.8</v>
      </c>
      <c r="K352">
        <f>data_fy13_base!L345</f>
        <v>27.07</v>
      </c>
      <c r="L352">
        <f>data_fy13_base!M345</f>
        <v>3.16</v>
      </c>
      <c r="M352">
        <f>data_fy13_base!N345</f>
        <v>1709</v>
      </c>
      <c r="N352">
        <f>data_fy13_base!O345</f>
        <v>499.25</v>
      </c>
      <c r="O352">
        <f>data_fy13_base!P345</f>
        <v>53.66</v>
      </c>
      <c r="P352">
        <f>data_fy13_base!Q345</f>
        <v>65.22</v>
      </c>
      <c r="Q352">
        <f>data_fy13_base!W345</f>
        <v>20.56</v>
      </c>
      <c r="R352">
        <f>data_fy13_base!Y345</f>
        <v>2.64</v>
      </c>
      <c r="S352">
        <f>data_fy13_base!S345</f>
        <v>853218</v>
      </c>
      <c r="T352">
        <f>data_fy13_base!T345</f>
        <v>91705</v>
      </c>
      <c r="U352">
        <f>data_fy13_base!U345</f>
        <v>111461</v>
      </c>
      <c r="V352">
        <f>data_fy13_base!V345</f>
        <v>39514</v>
      </c>
      <c r="W352">
        <f>data_fy13_base!X345</f>
        <v>5074</v>
      </c>
      <c r="Y352">
        <f>data_fy13_base!E345</f>
        <v>1705.8</v>
      </c>
      <c r="Z352">
        <f t="shared" si="150"/>
        <v>886913.65</v>
      </c>
      <c r="AA352">
        <f t="shared" si="151"/>
        <v>0</v>
      </c>
      <c r="AB352">
        <f t="shared" si="152"/>
        <v>886913.65</v>
      </c>
      <c r="AC352">
        <f t="shared" si="153"/>
        <v>95524.800000000003</v>
      </c>
      <c r="AD352">
        <f t="shared" si="154"/>
        <v>0</v>
      </c>
      <c r="AE352">
        <f t="shared" si="155"/>
        <v>95524.800000000003</v>
      </c>
      <c r="AF352">
        <f t="shared" si="156"/>
        <v>115602.07</v>
      </c>
      <c r="AG352">
        <f t="shared" si="157"/>
        <v>0</v>
      </c>
      <c r="AH352">
        <f t="shared" si="158"/>
        <v>115602.07</v>
      </c>
      <c r="AI352">
        <f>data_fy13_base!Z345</f>
        <v>1899.41</v>
      </c>
      <c r="AJ352">
        <f t="shared" si="159"/>
        <v>41103.230000000003</v>
      </c>
      <c r="AK352">
        <f t="shared" si="160"/>
        <v>0</v>
      </c>
      <c r="AL352">
        <f t="shared" si="161"/>
        <v>41103.230000000003</v>
      </c>
      <c r="AM352">
        <f t="shared" si="162"/>
        <v>5261.37</v>
      </c>
      <c r="AN352">
        <f t="shared" si="163"/>
        <v>0</v>
      </c>
      <c r="AO352">
        <f t="shared" si="164"/>
        <v>5261.37</v>
      </c>
      <c r="AQ352">
        <f t="shared" si="165"/>
        <v>944792.35</v>
      </c>
      <c r="AR352">
        <f t="shared" si="166"/>
        <v>0</v>
      </c>
      <c r="AS352">
        <f t="shared" si="167"/>
        <v>944792.35</v>
      </c>
      <c r="AT352">
        <f t="shared" si="179"/>
        <v>101973.71</v>
      </c>
      <c r="AU352">
        <f t="shared" si="168"/>
        <v>0</v>
      </c>
      <c r="AV352">
        <f t="shared" si="169"/>
        <v>101973.71</v>
      </c>
      <c r="AW352">
        <f t="shared" si="170"/>
        <v>122877.97</v>
      </c>
      <c r="AX352">
        <f t="shared" si="171"/>
        <v>0</v>
      </c>
      <c r="AY352">
        <f t="shared" si="172"/>
        <v>122877.97</v>
      </c>
      <c r="AZ352">
        <f>data_fy13_base!AA345</f>
        <v>1940.47</v>
      </c>
      <c r="BA352">
        <f t="shared" si="173"/>
        <v>44184.5</v>
      </c>
      <c r="BB352">
        <f t="shared" si="174"/>
        <v>0</v>
      </c>
      <c r="BC352">
        <f t="shared" si="175"/>
        <v>44184.5</v>
      </c>
      <c r="BD352">
        <f t="shared" si="176"/>
        <v>5627.36</v>
      </c>
      <c r="BE352">
        <f t="shared" si="177"/>
        <v>0</v>
      </c>
      <c r="BF352">
        <f t="shared" si="178"/>
        <v>5627.36</v>
      </c>
    </row>
    <row r="353" spans="1:58" x14ac:dyDescent="0.2">
      <c r="A353">
        <f>data_fy13_base!A346</f>
        <v>7083</v>
      </c>
      <c r="B353" t="str">
        <f>data_fy13_base!B346</f>
        <v>Woden-Crystal Lake</v>
      </c>
      <c r="C353">
        <f>data_fy13_base!C346</f>
        <v>7083</v>
      </c>
      <c r="D353">
        <f>data_fy13_base!D346</f>
        <v>7</v>
      </c>
      <c r="E353">
        <f>data_fy13_base!F346</f>
        <v>98</v>
      </c>
      <c r="F353">
        <f>data_fy13_base!G346</f>
        <v>97.96</v>
      </c>
      <c r="G353">
        <f>data_fy13_base!H346</f>
        <v>96.8</v>
      </c>
      <c r="H353">
        <f>data_fy13_base!I346</f>
        <v>517.16999999999996</v>
      </c>
      <c r="I353">
        <f>data_fy13_base!J346</f>
        <v>58.57</v>
      </c>
      <c r="J353">
        <f>data_fy13_base!K346</f>
        <v>63.8</v>
      </c>
      <c r="K353">
        <f>data_fy13_base!L346</f>
        <v>27.07</v>
      </c>
      <c r="L353">
        <f>data_fy13_base!M346</f>
        <v>3.16</v>
      </c>
      <c r="M353">
        <f>data_fy13_base!N346</f>
        <v>111.1</v>
      </c>
      <c r="N353">
        <f>data_fy13_base!O346</f>
        <v>579.22</v>
      </c>
      <c r="O353">
        <f>data_fy13_base!P346</f>
        <v>58.21</v>
      </c>
      <c r="P353">
        <f>data_fy13_base!Q346</f>
        <v>55.56</v>
      </c>
      <c r="Q353">
        <f>data_fy13_base!W346</f>
        <v>34.51</v>
      </c>
      <c r="R353">
        <f>data_fy13_base!Y346</f>
        <v>3.96</v>
      </c>
      <c r="S353">
        <f>data_fy13_base!S346</f>
        <v>64351</v>
      </c>
      <c r="T353">
        <f>data_fy13_base!T346</f>
        <v>6467</v>
      </c>
      <c r="U353">
        <f>data_fy13_base!U346</f>
        <v>6173</v>
      </c>
      <c r="V353">
        <f>data_fy13_base!V346</f>
        <v>4302</v>
      </c>
      <c r="W353">
        <f>data_fy13_base!X346</f>
        <v>494</v>
      </c>
      <c r="Y353">
        <f>data_fy13_base!E346</f>
        <v>114</v>
      </c>
      <c r="Z353">
        <f t="shared" si="150"/>
        <v>68389.740000000005</v>
      </c>
      <c r="AA353">
        <f t="shared" si="151"/>
        <v>0</v>
      </c>
      <c r="AB353">
        <f t="shared" si="152"/>
        <v>68389.740000000005</v>
      </c>
      <c r="AC353">
        <f t="shared" si="153"/>
        <v>6902.7</v>
      </c>
      <c r="AD353">
        <f t="shared" si="154"/>
        <v>0</v>
      </c>
      <c r="AE353">
        <f t="shared" si="155"/>
        <v>6902.7</v>
      </c>
      <c r="AF353">
        <f t="shared" si="156"/>
        <v>6624.54</v>
      </c>
      <c r="AG353">
        <f t="shared" si="157"/>
        <v>0</v>
      </c>
      <c r="AH353">
        <f t="shared" si="158"/>
        <v>6624.54</v>
      </c>
      <c r="AI353">
        <f>data_fy13_base!Z346</f>
        <v>125.55</v>
      </c>
      <c r="AJ353">
        <f t="shared" si="159"/>
        <v>4468.32</v>
      </c>
      <c r="AK353">
        <f t="shared" si="160"/>
        <v>0</v>
      </c>
      <c r="AL353">
        <f t="shared" si="161"/>
        <v>4468.32</v>
      </c>
      <c r="AM353">
        <f t="shared" si="162"/>
        <v>513.5</v>
      </c>
      <c r="AN353">
        <f t="shared" si="163"/>
        <v>0</v>
      </c>
      <c r="AO353">
        <f t="shared" si="164"/>
        <v>513.5</v>
      </c>
      <c r="AQ353">
        <f t="shared" si="165"/>
        <v>60899.16</v>
      </c>
      <c r="AR353">
        <f t="shared" si="166"/>
        <v>7490.5800000000017</v>
      </c>
      <c r="AS353">
        <f t="shared" si="167"/>
        <v>68389.740000000005</v>
      </c>
      <c r="AT353">
        <f t="shared" si="179"/>
        <v>6173.02</v>
      </c>
      <c r="AU353">
        <f t="shared" si="168"/>
        <v>729.67999999999938</v>
      </c>
      <c r="AV353">
        <f t="shared" si="169"/>
        <v>6902.7</v>
      </c>
      <c r="AW353">
        <f t="shared" si="170"/>
        <v>5954.48</v>
      </c>
      <c r="AX353">
        <f t="shared" si="171"/>
        <v>670.0600000000004</v>
      </c>
      <c r="AY353">
        <f t="shared" si="172"/>
        <v>6624.54</v>
      </c>
      <c r="AZ353">
        <f>data_fy13_base!AA346</f>
        <v>109.67</v>
      </c>
      <c r="BA353">
        <f t="shared" si="173"/>
        <v>4027.08</v>
      </c>
      <c r="BB353">
        <f t="shared" si="174"/>
        <v>441.23999999999978</v>
      </c>
      <c r="BC353">
        <f t="shared" si="175"/>
        <v>4468.32</v>
      </c>
      <c r="BD353">
        <f t="shared" si="176"/>
        <v>462.81</v>
      </c>
      <c r="BE353">
        <f t="shared" si="177"/>
        <v>50.69</v>
      </c>
      <c r="BF353">
        <f t="shared" si="178"/>
        <v>513.5</v>
      </c>
    </row>
    <row r="354" spans="1:58" x14ac:dyDescent="0.2">
      <c r="A354">
        <f>data_fy13_base!A347</f>
        <v>7092</v>
      </c>
      <c r="B354" t="str">
        <f>data_fy13_base!B347</f>
        <v>Woodbine</v>
      </c>
      <c r="C354">
        <f>data_fy13_base!C347</f>
        <v>7092</v>
      </c>
      <c r="D354">
        <f>data_fy13_base!D347</f>
        <v>13</v>
      </c>
      <c r="E354">
        <f>data_fy13_base!F347</f>
        <v>454.71</v>
      </c>
      <c r="F354">
        <f>data_fy13_base!G347</f>
        <v>457.76</v>
      </c>
      <c r="G354">
        <f>data_fy13_base!H347</f>
        <v>461.99</v>
      </c>
      <c r="H354">
        <f>data_fy13_base!I347</f>
        <v>517.16999999999996</v>
      </c>
      <c r="I354">
        <f>data_fy13_base!J347</f>
        <v>58.57</v>
      </c>
      <c r="J354">
        <f>data_fy13_base!K347</f>
        <v>63.8</v>
      </c>
      <c r="K354">
        <f>data_fy13_base!L347</f>
        <v>27.07</v>
      </c>
      <c r="L354">
        <f>data_fy13_base!M347</f>
        <v>3.16</v>
      </c>
      <c r="M354">
        <f>data_fy13_base!N347</f>
        <v>442.4</v>
      </c>
      <c r="N354">
        <f>data_fy13_base!O347</f>
        <v>569.12</v>
      </c>
      <c r="O354">
        <f>data_fy13_base!P347</f>
        <v>63.64</v>
      </c>
      <c r="P354">
        <f>data_fy13_base!Q347</f>
        <v>65.75</v>
      </c>
      <c r="Q354">
        <f>data_fy13_base!W347</f>
        <v>27.1</v>
      </c>
      <c r="R354">
        <f>data_fy13_base!Y347</f>
        <v>2.86</v>
      </c>
      <c r="S354">
        <f>data_fy13_base!S347</f>
        <v>251779</v>
      </c>
      <c r="T354">
        <f>data_fy13_base!T347</f>
        <v>28154</v>
      </c>
      <c r="U354">
        <f>data_fy13_base!U347</f>
        <v>29088</v>
      </c>
      <c r="V354">
        <f>data_fy13_base!V347</f>
        <v>13450</v>
      </c>
      <c r="W354">
        <f>data_fy13_base!X347</f>
        <v>1419</v>
      </c>
      <c r="Y354">
        <f>data_fy13_base!E347</f>
        <v>432.5</v>
      </c>
      <c r="Z354">
        <f t="shared" si="150"/>
        <v>255092.83</v>
      </c>
      <c r="AA354">
        <f t="shared" si="151"/>
        <v>0</v>
      </c>
      <c r="AB354">
        <f t="shared" si="152"/>
        <v>255092.83</v>
      </c>
      <c r="AC354">
        <f t="shared" si="153"/>
        <v>28536.35</v>
      </c>
      <c r="AD354">
        <f t="shared" si="154"/>
        <v>0</v>
      </c>
      <c r="AE354">
        <f t="shared" si="155"/>
        <v>28536.35</v>
      </c>
      <c r="AF354">
        <f t="shared" si="156"/>
        <v>29539.75</v>
      </c>
      <c r="AG354">
        <f t="shared" si="157"/>
        <v>0</v>
      </c>
      <c r="AH354">
        <f t="shared" si="158"/>
        <v>29539.75</v>
      </c>
      <c r="AI354">
        <f>data_fy13_base!Z347</f>
        <v>486.12</v>
      </c>
      <c r="AJ354">
        <f t="shared" si="159"/>
        <v>13698.86</v>
      </c>
      <c r="AK354">
        <f t="shared" si="160"/>
        <v>0</v>
      </c>
      <c r="AL354">
        <f t="shared" si="161"/>
        <v>13698.86</v>
      </c>
      <c r="AM354">
        <f t="shared" si="162"/>
        <v>1453.5</v>
      </c>
      <c r="AN354">
        <f t="shared" si="163"/>
        <v>0</v>
      </c>
      <c r="AO354">
        <f t="shared" si="164"/>
        <v>1453.5</v>
      </c>
      <c r="AQ354">
        <f t="shared" si="165"/>
        <v>277973.32</v>
      </c>
      <c r="AR354">
        <f t="shared" si="166"/>
        <v>0</v>
      </c>
      <c r="AS354">
        <f t="shared" si="167"/>
        <v>277973.32</v>
      </c>
      <c r="AT354">
        <f t="shared" si="179"/>
        <v>31111.26</v>
      </c>
      <c r="AU354">
        <f t="shared" si="168"/>
        <v>0</v>
      </c>
      <c r="AV354">
        <f t="shared" si="169"/>
        <v>31111.26</v>
      </c>
      <c r="AW354">
        <f t="shared" si="170"/>
        <v>32261.67</v>
      </c>
      <c r="AX354">
        <f t="shared" si="171"/>
        <v>0</v>
      </c>
      <c r="AY354">
        <f t="shared" si="172"/>
        <v>32261.67</v>
      </c>
      <c r="AZ354">
        <f>data_fy13_base!AA347</f>
        <v>508.87</v>
      </c>
      <c r="BA354">
        <f t="shared" si="173"/>
        <v>14914.98</v>
      </c>
      <c r="BB354">
        <f t="shared" si="174"/>
        <v>0</v>
      </c>
      <c r="BC354">
        <f t="shared" si="175"/>
        <v>14914.98</v>
      </c>
      <c r="BD354">
        <f t="shared" si="176"/>
        <v>1587.67</v>
      </c>
      <c r="BE354">
        <f t="shared" si="177"/>
        <v>0</v>
      </c>
      <c r="BF354">
        <f t="shared" si="178"/>
        <v>1587.67</v>
      </c>
    </row>
    <row r="355" spans="1:58" x14ac:dyDescent="0.2">
      <c r="A355">
        <f>data_fy13_base!A348</f>
        <v>7098</v>
      </c>
      <c r="B355" t="str">
        <f>data_fy13_base!B348</f>
        <v>Woodbury Central</v>
      </c>
      <c r="C355">
        <f>data_fy13_base!C348</f>
        <v>7098</v>
      </c>
      <c r="D355">
        <f>data_fy13_base!D348</f>
        <v>12</v>
      </c>
      <c r="E355">
        <f>data_fy13_base!F348</f>
        <v>580.79</v>
      </c>
      <c r="F355">
        <f>data_fy13_base!G348</f>
        <v>564.03</v>
      </c>
      <c r="G355">
        <f>data_fy13_base!H348</f>
        <v>554.79999999999995</v>
      </c>
      <c r="H355">
        <f>data_fy13_base!I348</f>
        <v>517.16999999999996</v>
      </c>
      <c r="I355">
        <f>data_fy13_base!J348</f>
        <v>58.57</v>
      </c>
      <c r="J355">
        <f>data_fy13_base!K348</f>
        <v>63.8</v>
      </c>
      <c r="K355">
        <f>data_fy13_base!L348</f>
        <v>27.07</v>
      </c>
      <c r="L355">
        <f>data_fy13_base!M348</f>
        <v>3.16</v>
      </c>
      <c r="M355">
        <f>data_fy13_base!N348</f>
        <v>598.29999999999995</v>
      </c>
      <c r="N355">
        <f>data_fy13_base!O348</f>
        <v>520.45000000000005</v>
      </c>
      <c r="O355">
        <f>data_fy13_base!P348</f>
        <v>56.39</v>
      </c>
      <c r="P355">
        <f>data_fy13_base!Q348</f>
        <v>58.57</v>
      </c>
      <c r="Q355">
        <f>data_fy13_base!W348</f>
        <v>27.12</v>
      </c>
      <c r="R355">
        <f>data_fy13_base!Y348</f>
        <v>3.25</v>
      </c>
      <c r="S355">
        <f>data_fy13_base!S348</f>
        <v>311385</v>
      </c>
      <c r="T355">
        <f>data_fy13_base!T348</f>
        <v>33738</v>
      </c>
      <c r="U355">
        <f>data_fy13_base!U348</f>
        <v>35042</v>
      </c>
      <c r="V355">
        <f>data_fy13_base!V348</f>
        <v>18059</v>
      </c>
      <c r="W355">
        <f>data_fy13_base!X348</f>
        <v>2164</v>
      </c>
      <c r="Y355">
        <f>data_fy13_base!E348</f>
        <v>589.1</v>
      </c>
      <c r="Z355">
        <f t="shared" si="150"/>
        <v>318785.57</v>
      </c>
      <c r="AA355">
        <f t="shared" si="151"/>
        <v>0</v>
      </c>
      <c r="AB355">
        <f t="shared" si="152"/>
        <v>318785.57</v>
      </c>
      <c r="AC355">
        <f t="shared" si="153"/>
        <v>34597.839999999997</v>
      </c>
      <c r="AD355">
        <f t="shared" si="154"/>
        <v>0</v>
      </c>
      <c r="AE355">
        <f t="shared" si="155"/>
        <v>34597.839999999997</v>
      </c>
      <c r="AF355">
        <f t="shared" si="156"/>
        <v>36005.79</v>
      </c>
      <c r="AG355">
        <f t="shared" si="157"/>
        <v>0</v>
      </c>
      <c r="AH355">
        <f t="shared" si="158"/>
        <v>36005.79</v>
      </c>
      <c r="AI355">
        <f>data_fy13_base!Z348</f>
        <v>664.26</v>
      </c>
      <c r="AJ355">
        <f t="shared" si="159"/>
        <v>18732.13</v>
      </c>
      <c r="AK355">
        <f t="shared" si="160"/>
        <v>0</v>
      </c>
      <c r="AL355">
        <f t="shared" si="161"/>
        <v>18732.13</v>
      </c>
      <c r="AM355">
        <f t="shared" si="162"/>
        <v>2245.1999999999998</v>
      </c>
      <c r="AN355">
        <f t="shared" si="163"/>
        <v>0</v>
      </c>
      <c r="AO355">
        <f t="shared" si="164"/>
        <v>2245.1999999999998</v>
      </c>
      <c r="AQ355">
        <f t="shared" si="165"/>
        <v>326781.49</v>
      </c>
      <c r="AR355">
        <f t="shared" si="166"/>
        <v>0</v>
      </c>
      <c r="AS355">
        <f t="shared" si="167"/>
        <v>326781.49</v>
      </c>
      <c r="AT355">
        <f t="shared" si="179"/>
        <v>35526.92</v>
      </c>
      <c r="AU355">
        <f t="shared" si="168"/>
        <v>0</v>
      </c>
      <c r="AV355">
        <f t="shared" si="169"/>
        <v>35526.92</v>
      </c>
      <c r="AW355">
        <f t="shared" si="170"/>
        <v>37036.980000000003</v>
      </c>
      <c r="AX355">
        <f t="shared" si="171"/>
        <v>0</v>
      </c>
      <c r="AY355">
        <f t="shared" si="172"/>
        <v>37036.980000000003</v>
      </c>
      <c r="AZ355">
        <f>data_fy13_base!AA348</f>
        <v>656.7</v>
      </c>
      <c r="BA355">
        <f t="shared" si="173"/>
        <v>19261.009999999998</v>
      </c>
      <c r="BB355">
        <f t="shared" si="174"/>
        <v>0</v>
      </c>
      <c r="BC355">
        <f t="shared" si="175"/>
        <v>19261.009999999998</v>
      </c>
      <c r="BD355">
        <f t="shared" si="176"/>
        <v>2305.02</v>
      </c>
      <c r="BE355">
        <f t="shared" si="177"/>
        <v>0</v>
      </c>
      <c r="BF355">
        <f t="shared" si="178"/>
        <v>2305.02</v>
      </c>
    </row>
    <row r="356" spans="1:58" x14ac:dyDescent="0.2">
      <c r="A356">
        <f>data_fy13_base!A349</f>
        <v>7110</v>
      </c>
      <c r="B356" t="str">
        <f>data_fy13_base!B349</f>
        <v>Woodward-Granger</v>
      </c>
      <c r="C356">
        <f>data_fy13_base!C349</f>
        <v>7110</v>
      </c>
      <c r="D356">
        <f>data_fy13_base!D349</f>
        <v>11</v>
      </c>
      <c r="E356">
        <f>data_fy13_base!F349</f>
        <v>939.44</v>
      </c>
      <c r="F356">
        <f>data_fy13_base!G349</f>
        <v>961.9</v>
      </c>
      <c r="G356">
        <f>data_fy13_base!H349</f>
        <v>972.53</v>
      </c>
      <c r="H356">
        <f>data_fy13_base!I349</f>
        <v>517.16999999999996</v>
      </c>
      <c r="I356">
        <f>data_fy13_base!J349</f>
        <v>58.57</v>
      </c>
      <c r="J356">
        <f>data_fy13_base!K349</f>
        <v>63.8</v>
      </c>
      <c r="K356">
        <f>data_fy13_base!L349</f>
        <v>27.07</v>
      </c>
      <c r="L356">
        <f>data_fy13_base!M349</f>
        <v>3.16</v>
      </c>
      <c r="M356">
        <f>data_fy13_base!N349</f>
        <v>846.8</v>
      </c>
      <c r="N356">
        <f>data_fy13_base!O349</f>
        <v>513.35</v>
      </c>
      <c r="O356">
        <f>data_fy13_base!P349</f>
        <v>53.2</v>
      </c>
      <c r="P356">
        <f>data_fy13_base!Q349</f>
        <v>55.96</v>
      </c>
      <c r="Q356">
        <f>data_fy13_base!W349</f>
        <v>20.56</v>
      </c>
      <c r="R356">
        <f>data_fy13_base!Y349</f>
        <v>2.64</v>
      </c>
      <c r="S356">
        <f>data_fy13_base!S349</f>
        <v>434705</v>
      </c>
      <c r="T356">
        <f>data_fy13_base!T349</f>
        <v>45050</v>
      </c>
      <c r="U356">
        <f>data_fy13_base!U349</f>
        <v>47387</v>
      </c>
      <c r="V356">
        <f>data_fy13_base!V349</f>
        <v>19361</v>
      </c>
      <c r="W356">
        <f>data_fy13_base!X349</f>
        <v>2486</v>
      </c>
      <c r="Y356">
        <f>data_fy13_base!E349</f>
        <v>850.2</v>
      </c>
      <c r="Z356">
        <f t="shared" si="150"/>
        <v>454040.81</v>
      </c>
      <c r="AA356">
        <f t="shared" si="151"/>
        <v>0</v>
      </c>
      <c r="AB356">
        <f t="shared" si="152"/>
        <v>454040.81</v>
      </c>
      <c r="AC356">
        <f t="shared" si="153"/>
        <v>47220.11</v>
      </c>
      <c r="AD356">
        <f t="shared" si="154"/>
        <v>0</v>
      </c>
      <c r="AE356">
        <f t="shared" si="155"/>
        <v>47220.11</v>
      </c>
      <c r="AF356">
        <f t="shared" si="156"/>
        <v>49745.2</v>
      </c>
      <c r="AG356">
        <f t="shared" si="157"/>
        <v>0</v>
      </c>
      <c r="AH356">
        <f t="shared" si="158"/>
        <v>49745.2</v>
      </c>
      <c r="AI356">
        <f>data_fy13_base!Z349</f>
        <v>939.04</v>
      </c>
      <c r="AJ356">
        <f t="shared" si="159"/>
        <v>20320.830000000002</v>
      </c>
      <c r="AK356">
        <f t="shared" si="160"/>
        <v>0</v>
      </c>
      <c r="AL356">
        <f t="shared" si="161"/>
        <v>20320.830000000002</v>
      </c>
      <c r="AM356">
        <f t="shared" si="162"/>
        <v>2601.14</v>
      </c>
      <c r="AN356">
        <f t="shared" si="163"/>
        <v>0</v>
      </c>
      <c r="AO356">
        <f t="shared" si="164"/>
        <v>2601.14</v>
      </c>
      <c r="AQ356">
        <f t="shared" si="165"/>
        <v>521905.89</v>
      </c>
      <c r="AR356">
        <f t="shared" si="166"/>
        <v>0</v>
      </c>
      <c r="AS356">
        <f t="shared" si="167"/>
        <v>521905.89</v>
      </c>
      <c r="AT356">
        <f t="shared" si="179"/>
        <v>54468.73</v>
      </c>
      <c r="AU356">
        <f t="shared" si="168"/>
        <v>0</v>
      </c>
      <c r="AV356">
        <f t="shared" si="169"/>
        <v>54468.73</v>
      </c>
      <c r="AW356">
        <f t="shared" si="170"/>
        <v>57456.15</v>
      </c>
      <c r="AX356">
        <f t="shared" si="171"/>
        <v>0</v>
      </c>
      <c r="AY356">
        <f t="shared" si="172"/>
        <v>57456.15</v>
      </c>
      <c r="AZ356">
        <f>data_fy13_base!AA349</f>
        <v>1029.17</v>
      </c>
      <c r="BA356">
        <f t="shared" si="173"/>
        <v>23434.2</v>
      </c>
      <c r="BB356">
        <f t="shared" si="174"/>
        <v>0</v>
      </c>
      <c r="BC356">
        <f t="shared" si="175"/>
        <v>23434.2</v>
      </c>
      <c r="BD356">
        <f t="shared" si="176"/>
        <v>2984.59</v>
      </c>
      <c r="BE356">
        <f t="shared" si="177"/>
        <v>0</v>
      </c>
      <c r="BF356">
        <f t="shared" si="178"/>
        <v>2984.59</v>
      </c>
    </row>
    <row r="357" spans="1:58" x14ac:dyDescent="0.2">
      <c r="A357">
        <f>data_fy13_base!A350</f>
        <v>0</v>
      </c>
      <c r="B357">
        <f>data_fy13_base!B350</f>
        <v>0</v>
      </c>
      <c r="C357">
        <f>data_fy13_base!C350</f>
        <v>0</v>
      </c>
      <c r="D357">
        <f>data_fy13_base!D350</f>
        <v>0</v>
      </c>
      <c r="E357">
        <f>data_fy13_base!F350</f>
        <v>0</v>
      </c>
      <c r="F357">
        <f>data_fy13_base!G350</f>
        <v>0</v>
      </c>
      <c r="G357">
        <f>data_fy13_base!H350</f>
        <v>0</v>
      </c>
      <c r="H357">
        <f>data_fy13_base!I350</f>
        <v>0</v>
      </c>
      <c r="I357">
        <f>data_fy13_base!J350</f>
        <v>0</v>
      </c>
      <c r="J357">
        <f>data_fy13_base!K350</f>
        <v>0</v>
      </c>
      <c r="K357">
        <f>data_fy13_base!L350</f>
        <v>0</v>
      </c>
      <c r="L357">
        <f>data_fy13_base!M350</f>
        <v>0</v>
      </c>
      <c r="M357">
        <f>data_fy13_base!N350</f>
        <v>0</v>
      </c>
      <c r="N357">
        <f>data_fy13_base!O350</f>
        <v>0</v>
      </c>
      <c r="O357">
        <f>data_fy13_base!P350</f>
        <v>0</v>
      </c>
      <c r="P357">
        <f>data_fy13_base!Q350</f>
        <v>0</v>
      </c>
      <c r="Q357">
        <f>data_fy13_base!W350</f>
        <v>0</v>
      </c>
      <c r="R357">
        <f>data_fy13_base!Y350</f>
        <v>0</v>
      </c>
      <c r="S357">
        <f>data_fy13_base!S350</f>
        <v>0</v>
      </c>
      <c r="T357">
        <f>data_fy13_base!T350</f>
        <v>0</v>
      </c>
      <c r="U357">
        <f>data_fy13_base!U350</f>
        <v>0</v>
      </c>
      <c r="V357">
        <f>data_fy13_base!V350</f>
        <v>0</v>
      </c>
      <c r="W357">
        <f>data_fy13_base!X350</f>
        <v>0</v>
      </c>
      <c r="Y357">
        <f>data_fy13_base!E350</f>
        <v>0</v>
      </c>
      <c r="Z357">
        <f t="shared" si="150"/>
        <v>0</v>
      </c>
      <c r="AA357">
        <f t="shared" si="151"/>
        <v>0</v>
      </c>
      <c r="AB357">
        <f t="shared" si="152"/>
        <v>0</v>
      </c>
      <c r="AC357">
        <f t="shared" si="153"/>
        <v>0</v>
      </c>
      <c r="AD357">
        <f t="shared" si="154"/>
        <v>0</v>
      </c>
      <c r="AE357">
        <f t="shared" si="155"/>
        <v>0</v>
      </c>
      <c r="AF357">
        <f t="shared" si="156"/>
        <v>0</v>
      </c>
      <c r="AG357">
        <f t="shared" si="157"/>
        <v>0</v>
      </c>
      <c r="AH357">
        <f t="shared" si="158"/>
        <v>0</v>
      </c>
      <c r="AI357">
        <f>data_fy13_base!Z350</f>
        <v>0</v>
      </c>
      <c r="AJ357">
        <f t="shared" si="159"/>
        <v>0</v>
      </c>
      <c r="AK357">
        <f t="shared" si="160"/>
        <v>0</v>
      </c>
      <c r="AL357">
        <f t="shared" si="161"/>
        <v>0</v>
      </c>
      <c r="AM357">
        <f t="shared" si="162"/>
        <v>0</v>
      </c>
      <c r="AN357">
        <f t="shared" si="163"/>
        <v>0</v>
      </c>
      <c r="AO357">
        <f t="shared" si="164"/>
        <v>0</v>
      </c>
      <c r="AQ357">
        <f t="shared" ref="AQ357:AQ358" si="180">ROUND($E357*(N357+AA$5+AR$5),2)</f>
        <v>0</v>
      </c>
      <c r="AR357">
        <f t="shared" ref="AR357:AR358" si="181">IF(AQ357&lt;Z357,Z357-AQ357,0)</f>
        <v>0</v>
      </c>
      <c r="AS357">
        <f t="shared" ref="AS357:AS358" si="182">AR357+AQ357</f>
        <v>0</v>
      </c>
      <c r="AT357">
        <f t="shared" si="179"/>
        <v>0</v>
      </c>
      <c r="AU357">
        <f t="shared" ref="AU357:AU358" si="183">IF(AT357&lt;AC357,AC357-AT357,0)</f>
        <v>0</v>
      </c>
      <c r="AV357">
        <f t="shared" ref="AV357:AV358" si="184">AU357+AT357</f>
        <v>0</v>
      </c>
      <c r="AW357">
        <f t="shared" ref="AW357:AW358" si="185">ROUND($E357*(P357+AG$5+AX$5),2)</f>
        <v>0</v>
      </c>
      <c r="AX357">
        <f t="shared" ref="AX357:AX358" si="186">IF(AW357&lt;AF357,AF357-AW357,0)</f>
        <v>0</v>
      </c>
      <c r="AY357">
        <f t="shared" ref="AY357:AY358" si="187">AX357+AW357</f>
        <v>0</v>
      </c>
      <c r="AZ357">
        <f>data_fy13_base!AA350</f>
        <v>0</v>
      </c>
      <c r="BA357">
        <f t="shared" ref="BA357:BA358" si="188">ROUND($AZ357*(Q357+AK$5+BB$5),2)</f>
        <v>0</v>
      </c>
      <c r="BB357">
        <f t="shared" ref="BB357:BB358" si="189">IF(BA357&lt;AJ357,AJ357-BA357,0)</f>
        <v>0</v>
      </c>
      <c r="BC357">
        <f t="shared" ref="BC357:BC358" si="190">BB357+BA357</f>
        <v>0</v>
      </c>
      <c r="BD357">
        <f t="shared" si="176"/>
        <v>0</v>
      </c>
      <c r="BE357">
        <f t="shared" ref="BE357:BE358" si="191">IF(BD357&lt;AM357,AM357-BD357,0)</f>
        <v>0</v>
      </c>
      <c r="BF357">
        <f t="shared" ref="BF357:BF358" si="192">BE357+BD357</f>
        <v>0</v>
      </c>
    </row>
    <row r="358" spans="1:58" x14ac:dyDescent="0.2">
      <c r="A358">
        <f>data_fy13_base!A351</f>
        <v>0</v>
      </c>
      <c r="B358">
        <f>data_fy13_base!B351</f>
        <v>0</v>
      </c>
      <c r="C358">
        <f>data_fy13_base!C351</f>
        <v>0</v>
      </c>
      <c r="D358">
        <f>data_fy13_base!D351</f>
        <v>0</v>
      </c>
      <c r="E358">
        <f>data_fy13_base!F351</f>
        <v>0</v>
      </c>
      <c r="F358">
        <f>data_fy13_base!G351</f>
        <v>0</v>
      </c>
      <c r="G358">
        <f>data_fy13_base!H351</f>
        <v>0</v>
      </c>
      <c r="H358">
        <f>data_fy13_base!I351</f>
        <v>0</v>
      </c>
      <c r="I358">
        <f>data_fy13_base!J351</f>
        <v>0</v>
      </c>
      <c r="J358">
        <f>data_fy13_base!K351</f>
        <v>0</v>
      </c>
      <c r="K358">
        <f>data_fy13_base!L351</f>
        <v>0</v>
      </c>
      <c r="L358">
        <f>data_fy13_base!M351</f>
        <v>0</v>
      </c>
      <c r="M358">
        <f>data_fy13_base!N351</f>
        <v>0</v>
      </c>
      <c r="N358">
        <f>data_fy13_base!O351</f>
        <v>0</v>
      </c>
      <c r="O358">
        <f>data_fy13_base!P351</f>
        <v>0</v>
      </c>
      <c r="P358">
        <f>data_fy13_base!Q351</f>
        <v>0</v>
      </c>
      <c r="Q358">
        <f>data_fy13_base!W351</f>
        <v>0</v>
      </c>
      <c r="R358">
        <f>data_fy13_base!Y351</f>
        <v>0</v>
      </c>
      <c r="S358">
        <f>data_fy13_base!S351</f>
        <v>0</v>
      </c>
      <c r="T358">
        <f>data_fy13_base!T351</f>
        <v>0</v>
      </c>
      <c r="U358">
        <f>data_fy13_base!U351</f>
        <v>0</v>
      </c>
      <c r="V358">
        <f>data_fy13_base!V351</f>
        <v>0</v>
      </c>
      <c r="W358">
        <f>data_fy13_base!X351</f>
        <v>0</v>
      </c>
      <c r="Y358">
        <f>data_fy13_base!E351</f>
        <v>0</v>
      </c>
      <c r="Z358">
        <f t="shared" si="150"/>
        <v>0</v>
      </c>
      <c r="AA358">
        <f t="shared" si="151"/>
        <v>0</v>
      </c>
      <c r="AB358">
        <f t="shared" si="152"/>
        <v>0</v>
      </c>
      <c r="AC358">
        <f t="shared" si="153"/>
        <v>0</v>
      </c>
      <c r="AD358">
        <f t="shared" si="154"/>
        <v>0</v>
      </c>
      <c r="AE358">
        <f t="shared" si="155"/>
        <v>0</v>
      </c>
      <c r="AF358">
        <f t="shared" si="156"/>
        <v>0</v>
      </c>
      <c r="AG358">
        <f t="shared" si="157"/>
        <v>0</v>
      </c>
      <c r="AH358">
        <f t="shared" si="158"/>
        <v>0</v>
      </c>
      <c r="AI358">
        <f>data_fy13_base!Z351</f>
        <v>0</v>
      </c>
      <c r="AJ358">
        <f t="shared" si="159"/>
        <v>0</v>
      </c>
      <c r="AK358">
        <f t="shared" si="160"/>
        <v>0</v>
      </c>
      <c r="AL358">
        <f t="shared" si="161"/>
        <v>0</v>
      </c>
      <c r="AM358">
        <f t="shared" si="162"/>
        <v>0</v>
      </c>
      <c r="AN358">
        <f t="shared" si="163"/>
        <v>0</v>
      </c>
      <c r="AO358">
        <f t="shared" si="164"/>
        <v>0</v>
      </c>
      <c r="AQ358">
        <f t="shared" si="180"/>
        <v>0</v>
      </c>
      <c r="AR358">
        <f t="shared" si="181"/>
        <v>0</v>
      </c>
      <c r="AS358">
        <f t="shared" si="182"/>
        <v>0</v>
      </c>
      <c r="AT358">
        <f>ROUND($E358*(O358+AD$5+AU$5),2)</f>
        <v>0</v>
      </c>
      <c r="AU358">
        <f t="shared" si="183"/>
        <v>0</v>
      </c>
      <c r="AV358">
        <f t="shared" si="184"/>
        <v>0</v>
      </c>
      <c r="AW358">
        <f t="shared" si="185"/>
        <v>0</v>
      </c>
      <c r="AX358">
        <f t="shared" si="186"/>
        <v>0</v>
      </c>
      <c r="AY358">
        <f t="shared" si="187"/>
        <v>0</v>
      </c>
      <c r="AZ358">
        <f>data_fy13_base!AA351</f>
        <v>0</v>
      </c>
      <c r="BA358">
        <f t="shared" si="188"/>
        <v>0</v>
      </c>
      <c r="BB358">
        <f t="shared" si="189"/>
        <v>0</v>
      </c>
      <c r="BC358">
        <f t="shared" si="190"/>
        <v>0</v>
      </c>
      <c r="BD358">
        <f t="shared" si="176"/>
        <v>0</v>
      </c>
      <c r="BE358">
        <f t="shared" si="191"/>
        <v>0</v>
      </c>
      <c r="BF358">
        <f t="shared" si="192"/>
        <v>0</v>
      </c>
    </row>
    <row r="359" spans="1:58" x14ac:dyDescent="0.2">
      <c r="V359" s="5">
        <f>SUM(V9:V358)</f>
        <v>13840149</v>
      </c>
      <c r="W359" s="5">
        <f>SUM(W9:W358)</f>
        <v>1618422</v>
      </c>
      <c r="Z359">
        <f t="shared" ref="Z359:AH359" si="193">SUM(Z9:Z358)</f>
        <v>256384777.80999991</v>
      </c>
      <c r="AA359">
        <f t="shared" si="193"/>
        <v>254865.22999999998</v>
      </c>
      <c r="AB359">
        <f t="shared" si="193"/>
        <v>256639643.03999999</v>
      </c>
      <c r="AC359">
        <f t="shared" si="193"/>
        <v>29056812.850000001</v>
      </c>
      <c r="AD359">
        <f t="shared" si="193"/>
        <v>24418.209999999985</v>
      </c>
      <c r="AE359">
        <f t="shared" si="193"/>
        <v>29081231.059999995</v>
      </c>
      <c r="AF359">
        <f t="shared" si="193"/>
        <v>31604225.970000003</v>
      </c>
      <c r="AG359">
        <f t="shared" si="193"/>
        <v>23063.25</v>
      </c>
      <c r="AH359">
        <f t="shared" si="193"/>
        <v>31627289.22000001</v>
      </c>
      <c r="AJ359">
        <f t="shared" ref="AJ359:AO359" si="194">SUM(AJ9:AJ358)</f>
        <v>14442378.029999994</v>
      </c>
      <c r="AK359" s="5">
        <f t="shared" si="194"/>
        <v>18242.510000000009</v>
      </c>
      <c r="AL359">
        <f t="shared" si="194"/>
        <v>14460620.539999995</v>
      </c>
      <c r="AM359">
        <f t="shared" si="194"/>
        <v>1691577.9700000007</v>
      </c>
      <c r="AN359">
        <f t="shared" si="194"/>
        <v>1888.5300000000011</v>
      </c>
      <c r="AO359">
        <f t="shared" si="194"/>
        <v>1693466.5000000005</v>
      </c>
      <c r="AQ359">
        <f t="shared" ref="AQ359:AY359" si="195">SUM(AQ9:AQ358)</f>
        <v>266743266.48000002</v>
      </c>
      <c r="AR359">
        <f t="shared" si="195"/>
        <v>1446830.8299999991</v>
      </c>
      <c r="AS359">
        <f t="shared" si="195"/>
        <v>268190097.31</v>
      </c>
      <c r="AT359">
        <f t="shared" si="195"/>
        <v>30241513.550000027</v>
      </c>
      <c r="AU359">
        <f t="shared" si="195"/>
        <v>155250.99999999994</v>
      </c>
      <c r="AV359">
        <f t="shared" si="195"/>
        <v>30396764.550000012</v>
      </c>
      <c r="AW359">
        <f t="shared" si="195"/>
        <v>32918355.120000031</v>
      </c>
      <c r="AX359">
        <f t="shared" si="195"/>
        <v>146879.84000000003</v>
      </c>
      <c r="AY359">
        <f t="shared" si="195"/>
        <v>33065234.960000031</v>
      </c>
      <c r="BA359">
        <f t="shared" ref="BA359:BF359" si="196">SUM(BA9:BA358)</f>
        <v>15069064.329999983</v>
      </c>
      <c r="BB359" s="5">
        <f t="shared" si="196"/>
        <v>59454.319999999985</v>
      </c>
      <c r="BC359">
        <f t="shared" si="196"/>
        <v>15128518.64999998</v>
      </c>
      <c r="BD359">
        <f t="shared" si="196"/>
        <v>1764834.159999999</v>
      </c>
      <c r="BE359">
        <f t="shared" si="196"/>
        <v>6653.7700000000013</v>
      </c>
      <c r="BF359">
        <f t="shared" si="196"/>
        <v>1771487.9299999983</v>
      </c>
    </row>
    <row r="362" spans="1:58" x14ac:dyDescent="0.2">
      <c r="AJ362" t="s">
        <v>50</v>
      </c>
    </row>
    <row r="363" spans="1:58" x14ac:dyDescent="0.2">
      <c r="AB363" s="4" t="s">
        <v>39</v>
      </c>
      <c r="AC363" s="5">
        <f>Z359</f>
        <v>256384777.80999991</v>
      </c>
      <c r="AF363" s="4" t="s">
        <v>46</v>
      </c>
      <c r="AG363" s="5">
        <f>AJ359</f>
        <v>14442378.029999994</v>
      </c>
      <c r="AJ363" s="4" t="s">
        <v>51</v>
      </c>
      <c r="AK363" s="6">
        <f>AG363+AC363</f>
        <v>270827155.83999991</v>
      </c>
      <c r="AM363" s="4" t="s">
        <v>57</v>
      </c>
      <c r="AN363" s="6">
        <f>AK363+AK367+AK371</f>
        <v>333179772.62999994</v>
      </c>
      <c r="AS363" s="4" t="s">
        <v>39</v>
      </c>
      <c r="AT363" s="5">
        <f>AQ359</f>
        <v>266743266.48000002</v>
      </c>
      <c r="AW363" s="4" t="s">
        <v>46</v>
      </c>
      <c r="AX363" s="5">
        <f>BA359</f>
        <v>15069064.329999983</v>
      </c>
      <c r="BA363" s="4" t="s">
        <v>51</v>
      </c>
      <c r="BB363" s="6">
        <f>AX363+AT363</f>
        <v>281812330.81</v>
      </c>
      <c r="BD363" s="4" t="s">
        <v>57</v>
      </c>
      <c r="BE363" s="6">
        <f>BB363+BB367+BB371</f>
        <v>346737033.64000005</v>
      </c>
    </row>
    <row r="364" spans="1:58" x14ac:dyDescent="0.2">
      <c r="AB364" s="4" t="s">
        <v>37</v>
      </c>
      <c r="AC364" s="5">
        <f>AA359</f>
        <v>254865.22999999998</v>
      </c>
      <c r="AF364" s="4" t="s">
        <v>47</v>
      </c>
      <c r="AG364" s="5">
        <f>AK359</f>
        <v>18242.510000000009</v>
      </c>
      <c r="AJ364" s="4" t="s">
        <v>52</v>
      </c>
      <c r="AK364" s="6">
        <f>AG364+AC364</f>
        <v>273107.74</v>
      </c>
      <c r="AM364" s="4" t="s">
        <v>58</v>
      </c>
      <c r="AN364" s="6">
        <f>AK364+AK368+AK372</f>
        <v>322477.73</v>
      </c>
      <c r="AS364" s="4" t="s">
        <v>37</v>
      </c>
      <c r="AT364" s="5">
        <f>AR359</f>
        <v>1446830.8299999991</v>
      </c>
      <c r="AW364" s="4" t="s">
        <v>47</v>
      </c>
      <c r="AX364" s="5">
        <f>BB359</f>
        <v>59454.319999999985</v>
      </c>
      <c r="BA364" s="4" t="s">
        <v>52</v>
      </c>
      <c r="BB364" s="6">
        <f>AX364+AT364</f>
        <v>1506285.1499999992</v>
      </c>
      <c r="BD364" s="4" t="s">
        <v>58</v>
      </c>
      <c r="BE364" s="6">
        <f>BB364+BB368+BB372</f>
        <v>1815069.7599999993</v>
      </c>
    </row>
    <row r="365" spans="1:58" x14ac:dyDescent="0.2">
      <c r="AB365" s="4" t="s">
        <v>38</v>
      </c>
      <c r="AC365" s="5">
        <f>AB359</f>
        <v>256639643.03999999</v>
      </c>
      <c r="AF365" s="4" t="s">
        <v>38</v>
      </c>
      <c r="AG365" s="5">
        <f>AL359</f>
        <v>14460620.539999995</v>
      </c>
      <c r="AJ365" s="4" t="s">
        <v>38</v>
      </c>
      <c r="AK365" s="6">
        <f>AG365+AC365</f>
        <v>271100263.57999998</v>
      </c>
      <c r="AM365" s="4" t="s">
        <v>59</v>
      </c>
      <c r="AN365" s="6">
        <f>AK365+AK369+AK373</f>
        <v>333502250.36000001</v>
      </c>
      <c r="AS365" s="4" t="s">
        <v>38</v>
      </c>
      <c r="AT365" s="5">
        <f>AS359</f>
        <v>268190097.31</v>
      </c>
      <c r="AW365" s="4" t="s">
        <v>38</v>
      </c>
      <c r="AX365" s="5">
        <f>BC359</f>
        <v>15128518.64999998</v>
      </c>
      <c r="BA365" s="4" t="s">
        <v>38</v>
      </c>
      <c r="BB365" s="6">
        <f>AX365+AT365</f>
        <v>283318615.95999998</v>
      </c>
      <c r="BD365" s="4" t="s">
        <v>59</v>
      </c>
      <c r="BE365" s="6">
        <f>BB365+BB369+BB373</f>
        <v>348552103.40000004</v>
      </c>
    </row>
    <row r="366" spans="1:58" x14ac:dyDescent="0.2">
      <c r="AB366" s="4"/>
      <c r="AF366" s="4"/>
      <c r="AJ366" s="4"/>
      <c r="AS366" s="4"/>
      <c r="AW366" s="4"/>
      <c r="BA366" s="4"/>
    </row>
    <row r="367" spans="1:58" x14ac:dyDescent="0.2">
      <c r="AB367" s="4" t="s">
        <v>40</v>
      </c>
      <c r="AC367" s="5">
        <f>AC359</f>
        <v>29056812.850000001</v>
      </c>
      <c r="AF367" s="4" t="s">
        <v>48</v>
      </c>
      <c r="AG367" s="5">
        <f>AM359</f>
        <v>1691577.9700000007</v>
      </c>
      <c r="AJ367" s="4" t="s">
        <v>53</v>
      </c>
      <c r="AK367" s="6">
        <f>AG367+AC367</f>
        <v>30748390.82</v>
      </c>
      <c r="AS367" s="4" t="s">
        <v>40</v>
      </c>
      <c r="AT367" s="5">
        <f>AT359</f>
        <v>30241513.550000027</v>
      </c>
      <c r="AW367" s="4" t="s">
        <v>48</v>
      </c>
      <c r="AX367" s="5">
        <f>BD359</f>
        <v>1764834.159999999</v>
      </c>
      <c r="BA367" s="4" t="s">
        <v>53</v>
      </c>
      <c r="BB367" s="6">
        <f>AX367+AT367</f>
        <v>32006347.710000027</v>
      </c>
    </row>
    <row r="368" spans="1:58" x14ac:dyDescent="0.2">
      <c r="AB368" s="4" t="s">
        <v>41</v>
      </c>
      <c r="AC368" s="5">
        <f>AD359</f>
        <v>24418.209999999985</v>
      </c>
      <c r="AF368" s="4" t="s">
        <v>49</v>
      </c>
      <c r="AG368" s="5">
        <f>AN359</f>
        <v>1888.5300000000011</v>
      </c>
      <c r="AJ368" s="4" t="s">
        <v>54</v>
      </c>
      <c r="AK368" s="6">
        <f>AG368+AC368</f>
        <v>26306.739999999987</v>
      </c>
      <c r="AS368" s="4" t="s">
        <v>41</v>
      </c>
      <c r="AT368" s="5">
        <f>AU359</f>
        <v>155250.99999999994</v>
      </c>
      <c r="AW368" s="4" t="s">
        <v>49</v>
      </c>
      <c r="AX368" s="5">
        <f>BE359</f>
        <v>6653.7700000000013</v>
      </c>
      <c r="BA368" s="4" t="s">
        <v>54</v>
      </c>
      <c r="BB368" s="6">
        <f>AX368+AT368</f>
        <v>161904.76999999993</v>
      </c>
    </row>
    <row r="369" spans="28:54" x14ac:dyDescent="0.2">
      <c r="AB369" s="4" t="s">
        <v>42</v>
      </c>
      <c r="AC369" s="5">
        <f>AE359</f>
        <v>29081231.059999995</v>
      </c>
      <c r="AF369" s="4" t="s">
        <v>42</v>
      </c>
      <c r="AG369" s="5">
        <f>AO359</f>
        <v>1693466.5000000005</v>
      </c>
      <c r="AJ369" s="4" t="s">
        <v>42</v>
      </c>
      <c r="AK369" s="6">
        <f>AG369+AC369</f>
        <v>30774697.559999995</v>
      </c>
      <c r="AS369" s="4" t="s">
        <v>42</v>
      </c>
      <c r="AT369" s="5">
        <f>AV359</f>
        <v>30396764.550000012</v>
      </c>
      <c r="AW369" s="4" t="s">
        <v>42</v>
      </c>
      <c r="AX369" s="5">
        <f>BF359</f>
        <v>1771487.9299999983</v>
      </c>
      <c r="BA369" s="4" t="s">
        <v>42</v>
      </c>
      <c r="BB369" s="6">
        <f>AX369+AT369</f>
        <v>32168252.480000012</v>
      </c>
    </row>
    <row r="370" spans="28:54" x14ac:dyDescent="0.2">
      <c r="AB370" s="4"/>
      <c r="AJ370" s="4"/>
      <c r="AS370" s="4"/>
      <c r="BA370" s="4"/>
    </row>
    <row r="371" spans="28:54" x14ac:dyDescent="0.2">
      <c r="AB371" s="4" t="s">
        <v>43</v>
      </c>
      <c r="AC371" s="5">
        <f>AF359</f>
        <v>31604225.970000003</v>
      </c>
      <c r="AJ371" s="4" t="s">
        <v>55</v>
      </c>
      <c r="AK371" s="6">
        <f>AH371+AC371</f>
        <v>31604225.970000003</v>
      </c>
      <c r="AS371" s="4" t="s">
        <v>43</v>
      </c>
      <c r="AT371" s="5">
        <f>AW359</f>
        <v>32918355.120000031</v>
      </c>
      <c r="BA371" s="4" t="s">
        <v>55</v>
      </c>
      <c r="BB371" s="6">
        <f>AY371+AT371</f>
        <v>32918355.120000031</v>
      </c>
    </row>
    <row r="372" spans="28:54" x14ac:dyDescent="0.2">
      <c r="AB372" s="4" t="s">
        <v>44</v>
      </c>
      <c r="AC372" s="5">
        <f>AG359</f>
        <v>23063.25</v>
      </c>
      <c r="AJ372" s="4" t="s">
        <v>56</v>
      </c>
      <c r="AK372" s="6">
        <f>AH372+AC372</f>
        <v>23063.25</v>
      </c>
      <c r="AS372" s="4" t="s">
        <v>44</v>
      </c>
      <c r="AT372" s="5">
        <f>AX359</f>
        <v>146879.84000000003</v>
      </c>
      <c r="BA372" s="4" t="s">
        <v>56</v>
      </c>
      <c r="BB372" s="6">
        <f>AY372+AT372</f>
        <v>146879.84000000003</v>
      </c>
    </row>
    <row r="373" spans="28:54" x14ac:dyDescent="0.2">
      <c r="AB373" s="4" t="s">
        <v>45</v>
      </c>
      <c r="AC373" s="5">
        <f>AH359</f>
        <v>31627289.22000001</v>
      </c>
      <c r="AJ373" s="4" t="s">
        <v>45</v>
      </c>
      <c r="AK373" s="6">
        <f>AH373+AC373</f>
        <v>31627289.22000001</v>
      </c>
      <c r="AS373" s="4" t="s">
        <v>45</v>
      </c>
      <c r="AT373" s="5">
        <f>AY359</f>
        <v>33065234.960000031</v>
      </c>
      <c r="BA373" s="4" t="s">
        <v>45</v>
      </c>
      <c r="BB373" s="6">
        <f>AY373+AT373</f>
        <v>33065234.960000031</v>
      </c>
    </row>
  </sheetData>
  <mergeCells count="11">
    <mergeCell ref="AM2:AO2"/>
    <mergeCell ref="Y1:AO1"/>
    <mergeCell ref="Z2:AB2"/>
    <mergeCell ref="AC2:AE2"/>
    <mergeCell ref="AF2:AH2"/>
    <mergeCell ref="AJ2:AL2"/>
    <mergeCell ref="BD2:BF2"/>
    <mergeCell ref="AQ2:AS2"/>
    <mergeCell ref="AT2:AV2"/>
    <mergeCell ref="AW2:AY2"/>
    <mergeCell ref="BA2:BC2"/>
  </mergeCells>
  <phoneticPr fontId="4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9"/>
  <sheetViews>
    <sheetView topLeftCell="H328" workbookViewId="0">
      <selection activeCell="AC2" sqref="AC2:AC349"/>
    </sheetView>
  </sheetViews>
  <sheetFormatPr defaultRowHeight="12.75" x14ac:dyDescent="0.2"/>
  <sheetData>
    <row r="1" spans="1:29" x14ac:dyDescent="0.2">
      <c r="A1" t="s">
        <v>0</v>
      </c>
      <c r="B1" t="s">
        <v>134</v>
      </c>
      <c r="C1" t="s">
        <v>135</v>
      </c>
      <c r="D1" t="s">
        <v>136</v>
      </c>
      <c r="E1" t="s">
        <v>137</v>
      </c>
      <c r="F1" t="s">
        <v>110</v>
      </c>
      <c r="G1" t="s">
        <v>111</v>
      </c>
      <c r="H1" t="s">
        <v>112</v>
      </c>
      <c r="I1" t="s">
        <v>1</v>
      </c>
      <c r="J1" t="s">
        <v>2</v>
      </c>
      <c r="K1" t="s">
        <v>3</v>
      </c>
      <c r="L1" t="s">
        <v>4</v>
      </c>
      <c r="M1" t="s">
        <v>5</v>
      </c>
      <c r="N1" t="s">
        <v>6</v>
      </c>
      <c r="O1" t="s">
        <v>113</v>
      </c>
      <c r="P1" t="s">
        <v>114</v>
      </c>
      <c r="Q1" t="s">
        <v>115</v>
      </c>
      <c r="R1" t="s">
        <v>60</v>
      </c>
      <c r="S1" t="s">
        <v>7</v>
      </c>
      <c r="T1" t="s">
        <v>8</v>
      </c>
      <c r="U1" t="s">
        <v>9</v>
      </c>
      <c r="V1" t="s">
        <v>10</v>
      </c>
      <c r="W1" t="s">
        <v>138</v>
      </c>
      <c r="X1" t="s">
        <v>11</v>
      </c>
      <c r="Y1" t="s">
        <v>139</v>
      </c>
      <c r="Z1" t="s">
        <v>61</v>
      </c>
      <c r="AA1" t="s">
        <v>62</v>
      </c>
      <c r="AC1" t="s">
        <v>134</v>
      </c>
    </row>
    <row r="2" spans="1:29" x14ac:dyDescent="0.2">
      <c r="A2" s="79">
        <v>441</v>
      </c>
      <c r="B2" s="79" t="s">
        <v>12</v>
      </c>
      <c r="C2" s="79">
        <v>441</v>
      </c>
      <c r="D2" s="79">
        <v>13</v>
      </c>
      <c r="E2" s="79">
        <v>592.79999999999995</v>
      </c>
      <c r="F2" s="79">
        <v>559.54999999999995</v>
      </c>
      <c r="G2" s="79">
        <v>552.17999999999995</v>
      </c>
      <c r="H2" s="79">
        <v>537.92999999999995</v>
      </c>
      <c r="I2" s="79">
        <v>517.16999999999996</v>
      </c>
      <c r="J2" s="79">
        <v>58.57</v>
      </c>
      <c r="K2" s="79">
        <v>63.8</v>
      </c>
      <c r="L2" s="79">
        <v>27.07</v>
      </c>
      <c r="M2" s="79">
        <v>3.16</v>
      </c>
      <c r="N2" s="79">
        <v>602</v>
      </c>
      <c r="O2" s="79">
        <v>467.67</v>
      </c>
      <c r="P2" s="79">
        <v>47.56</v>
      </c>
      <c r="Q2" s="79">
        <v>50.21</v>
      </c>
      <c r="R2" s="79">
        <v>662.07</v>
      </c>
      <c r="S2" s="79">
        <v>281537</v>
      </c>
      <c r="T2" s="79">
        <v>28631</v>
      </c>
      <c r="U2" s="79">
        <v>30226</v>
      </c>
      <c r="V2" s="79">
        <v>17942</v>
      </c>
      <c r="W2" s="79">
        <v>27.1</v>
      </c>
      <c r="X2" s="79">
        <v>1894</v>
      </c>
      <c r="Y2" s="79">
        <v>2.86</v>
      </c>
      <c r="Z2" s="79">
        <v>638.75</v>
      </c>
      <c r="AA2" s="80">
        <v>605.96</v>
      </c>
      <c r="AC2" t="str">
        <f>B2</f>
        <v>A-H-S-T</v>
      </c>
    </row>
    <row r="3" spans="1:29" x14ac:dyDescent="0.2">
      <c r="A3" s="79">
        <v>9</v>
      </c>
      <c r="B3" s="79" t="s">
        <v>13</v>
      </c>
      <c r="C3" s="79">
        <v>9</v>
      </c>
      <c r="D3" s="79">
        <v>7</v>
      </c>
      <c r="E3" s="79">
        <v>616.79999999999995</v>
      </c>
      <c r="F3" s="79">
        <v>622.55999999999995</v>
      </c>
      <c r="G3" s="79">
        <v>609.19000000000005</v>
      </c>
      <c r="H3" s="79">
        <v>606.61</v>
      </c>
      <c r="I3" s="79">
        <v>517.16999999999996</v>
      </c>
      <c r="J3" s="79">
        <v>58.57</v>
      </c>
      <c r="K3" s="79">
        <v>63.8</v>
      </c>
      <c r="L3" s="79">
        <v>27.07</v>
      </c>
      <c r="M3" s="79">
        <v>3.16</v>
      </c>
      <c r="N3" s="79">
        <v>638.79999999999995</v>
      </c>
      <c r="O3" s="79">
        <v>544.94000000000005</v>
      </c>
      <c r="P3" s="79">
        <v>58.45</v>
      </c>
      <c r="Q3" s="79">
        <v>49.63</v>
      </c>
      <c r="R3" s="79">
        <v>740.88</v>
      </c>
      <c r="S3" s="79">
        <v>348108</v>
      </c>
      <c r="T3" s="79">
        <v>37338</v>
      </c>
      <c r="U3" s="79">
        <v>31704</v>
      </c>
      <c r="V3" s="79">
        <v>25568</v>
      </c>
      <c r="W3" s="79">
        <v>34.51</v>
      </c>
      <c r="X3" s="79">
        <v>2934</v>
      </c>
      <c r="Y3" s="79">
        <v>3.96</v>
      </c>
      <c r="Z3" s="79">
        <v>701.52</v>
      </c>
      <c r="AA3" s="80">
        <v>708.13</v>
      </c>
      <c r="AC3" t="str">
        <f t="shared" ref="AC3:AC66" si="0">B3</f>
        <v>AGWSR</v>
      </c>
    </row>
    <row r="4" spans="1:29" ht="25.5" x14ac:dyDescent="0.2">
      <c r="A4" s="79">
        <v>18</v>
      </c>
      <c r="B4" s="79" t="s">
        <v>145</v>
      </c>
      <c r="C4" s="79">
        <v>18</v>
      </c>
      <c r="D4" s="79">
        <v>11</v>
      </c>
      <c r="E4" s="79">
        <v>357.3</v>
      </c>
      <c r="F4" s="79">
        <v>360.51</v>
      </c>
      <c r="G4" s="79">
        <v>362.27</v>
      </c>
      <c r="H4" s="79">
        <v>364.02</v>
      </c>
      <c r="I4" s="79">
        <v>517.16999999999996</v>
      </c>
      <c r="J4" s="79">
        <v>58.57</v>
      </c>
      <c r="K4" s="79">
        <v>63.8</v>
      </c>
      <c r="L4" s="79">
        <v>27.07</v>
      </c>
      <c r="M4" s="79">
        <v>3.16</v>
      </c>
      <c r="N4" s="79">
        <v>354</v>
      </c>
      <c r="O4" s="79">
        <v>569.78</v>
      </c>
      <c r="P4" s="79">
        <v>55.94</v>
      </c>
      <c r="Q4" s="79">
        <v>61.9</v>
      </c>
      <c r="R4" s="79">
        <v>410.16</v>
      </c>
      <c r="S4" s="79">
        <v>201702</v>
      </c>
      <c r="T4" s="79">
        <v>19803</v>
      </c>
      <c r="U4" s="79">
        <v>21913</v>
      </c>
      <c r="V4" s="79">
        <v>8433</v>
      </c>
      <c r="W4" s="79">
        <v>20.56</v>
      </c>
      <c r="X4" s="79">
        <v>1083</v>
      </c>
      <c r="Y4" s="79">
        <v>2.64</v>
      </c>
      <c r="Z4" s="79">
        <v>407.26</v>
      </c>
      <c r="AA4" s="80">
        <v>410.97</v>
      </c>
      <c r="AC4" t="str">
        <f t="shared" si="0"/>
        <v>Adair-Casey</v>
      </c>
    </row>
    <row r="5" spans="1:29" ht="38.25" x14ac:dyDescent="0.2">
      <c r="A5" s="79">
        <v>27</v>
      </c>
      <c r="B5" s="79" t="s">
        <v>146</v>
      </c>
      <c r="C5" s="79">
        <v>27</v>
      </c>
      <c r="D5" s="79">
        <v>11</v>
      </c>
      <c r="E5" s="79">
        <v>1459.7</v>
      </c>
      <c r="F5" s="79">
        <v>1481.82</v>
      </c>
      <c r="G5" s="79">
        <v>1506.46</v>
      </c>
      <c r="H5" s="79">
        <v>1518.56</v>
      </c>
      <c r="I5" s="79">
        <v>517.16999999999996</v>
      </c>
      <c r="J5" s="79">
        <v>58.57</v>
      </c>
      <c r="K5" s="79">
        <v>63.8</v>
      </c>
      <c r="L5" s="79">
        <v>27.07</v>
      </c>
      <c r="M5" s="79">
        <v>3.16</v>
      </c>
      <c r="N5" s="79">
        <v>1435.2</v>
      </c>
      <c r="O5" s="79">
        <v>528.45000000000005</v>
      </c>
      <c r="P5" s="79">
        <v>56.86</v>
      </c>
      <c r="Q5" s="79">
        <v>58.78</v>
      </c>
      <c r="R5" s="79">
        <v>1607.51</v>
      </c>
      <c r="S5" s="79">
        <v>758431</v>
      </c>
      <c r="T5" s="79">
        <v>81605</v>
      </c>
      <c r="U5" s="79">
        <v>84361</v>
      </c>
      <c r="V5" s="79">
        <v>33050</v>
      </c>
      <c r="W5" s="79">
        <v>20.56</v>
      </c>
      <c r="X5" s="79">
        <v>4244</v>
      </c>
      <c r="Y5" s="79">
        <v>2.64</v>
      </c>
      <c r="Z5" s="79">
        <v>1622.78</v>
      </c>
      <c r="AA5" s="80">
        <v>1646.54</v>
      </c>
      <c r="AC5" t="str">
        <f t="shared" si="0"/>
        <v>Adel DeSoto Minburn</v>
      </c>
    </row>
    <row r="6" spans="1:29" ht="25.5" x14ac:dyDescent="0.2">
      <c r="A6" s="79">
        <v>63</v>
      </c>
      <c r="B6" s="79" t="s">
        <v>147</v>
      </c>
      <c r="C6" s="79">
        <v>63</v>
      </c>
      <c r="D6" s="79">
        <v>12</v>
      </c>
      <c r="E6" s="79">
        <v>511.8</v>
      </c>
      <c r="F6" s="79">
        <v>510.11</v>
      </c>
      <c r="G6" s="79">
        <v>510.29</v>
      </c>
      <c r="H6" s="79">
        <v>504.42</v>
      </c>
      <c r="I6" s="79">
        <v>517.16999999999996</v>
      </c>
      <c r="J6" s="79">
        <v>58.57</v>
      </c>
      <c r="K6" s="79">
        <v>63.8</v>
      </c>
      <c r="L6" s="79">
        <v>27.07</v>
      </c>
      <c r="M6" s="79">
        <v>3.16</v>
      </c>
      <c r="N6" s="79">
        <v>511.9</v>
      </c>
      <c r="O6" s="79">
        <v>558.9</v>
      </c>
      <c r="P6" s="79">
        <v>64.08</v>
      </c>
      <c r="Q6" s="79">
        <v>60.93</v>
      </c>
      <c r="R6" s="79">
        <v>559.27</v>
      </c>
      <c r="S6" s="79">
        <v>286101</v>
      </c>
      <c r="T6" s="79">
        <v>32803</v>
      </c>
      <c r="U6" s="79">
        <v>31190</v>
      </c>
      <c r="V6" s="79">
        <v>15167</v>
      </c>
      <c r="W6" s="79">
        <v>27.12</v>
      </c>
      <c r="X6" s="79">
        <v>1818</v>
      </c>
      <c r="Y6" s="79">
        <v>3.25</v>
      </c>
      <c r="Z6" s="79">
        <v>567.29</v>
      </c>
      <c r="AA6" s="80">
        <v>566.15</v>
      </c>
      <c r="AC6" t="str">
        <f t="shared" si="0"/>
        <v>Akron Westfield</v>
      </c>
    </row>
    <row r="7" spans="1:29" ht="38.25" x14ac:dyDescent="0.2">
      <c r="A7" s="79">
        <v>72</v>
      </c>
      <c r="B7" s="79" t="s">
        <v>148</v>
      </c>
      <c r="C7" s="79">
        <v>72</v>
      </c>
      <c r="D7" s="79">
        <v>5</v>
      </c>
      <c r="E7" s="79">
        <v>213</v>
      </c>
      <c r="F7" s="79">
        <v>214.79</v>
      </c>
      <c r="G7" s="79">
        <v>215.92</v>
      </c>
      <c r="H7" s="79">
        <v>219.02</v>
      </c>
      <c r="I7" s="79">
        <v>517.16999999999996</v>
      </c>
      <c r="J7" s="79">
        <v>58.57</v>
      </c>
      <c r="K7" s="79">
        <v>63.8</v>
      </c>
      <c r="L7" s="79">
        <v>27.07</v>
      </c>
      <c r="M7" s="79">
        <v>3.16</v>
      </c>
      <c r="N7" s="79">
        <v>206.2</v>
      </c>
      <c r="O7" s="79">
        <v>436.83</v>
      </c>
      <c r="P7" s="79">
        <v>35.24</v>
      </c>
      <c r="Q7" s="79">
        <v>36.200000000000003</v>
      </c>
      <c r="R7" s="79">
        <v>226.87</v>
      </c>
      <c r="S7" s="79">
        <v>90074</v>
      </c>
      <c r="T7" s="79">
        <v>7266</v>
      </c>
      <c r="U7" s="79">
        <v>7464</v>
      </c>
      <c r="V7" s="79">
        <v>6634</v>
      </c>
      <c r="W7" s="79">
        <v>29.24</v>
      </c>
      <c r="X7" s="79">
        <v>792</v>
      </c>
      <c r="Y7" s="79">
        <v>3.49</v>
      </c>
      <c r="Z7" s="79">
        <v>236.03</v>
      </c>
      <c r="AA7" s="80">
        <v>238.04</v>
      </c>
      <c r="AC7" t="str">
        <f t="shared" si="0"/>
        <v>Albert City-Truesdale</v>
      </c>
    </row>
    <row r="8" spans="1:29" x14ac:dyDescent="0.2">
      <c r="A8" s="79">
        <v>81</v>
      </c>
      <c r="B8" s="79" t="s">
        <v>149</v>
      </c>
      <c r="C8" s="79">
        <v>81</v>
      </c>
      <c r="D8" s="79">
        <v>15</v>
      </c>
      <c r="E8" s="79">
        <v>1182.8</v>
      </c>
      <c r="F8" s="79">
        <v>1205.79</v>
      </c>
      <c r="G8" s="79">
        <v>1208.27</v>
      </c>
      <c r="H8" s="79">
        <v>1215.1300000000001</v>
      </c>
      <c r="I8" s="79">
        <v>517.16999999999996</v>
      </c>
      <c r="J8" s="79">
        <v>58.57</v>
      </c>
      <c r="K8" s="79">
        <v>63.8</v>
      </c>
      <c r="L8" s="79">
        <v>27.07</v>
      </c>
      <c r="M8" s="79">
        <v>3.16</v>
      </c>
      <c r="N8" s="79">
        <v>1194.8</v>
      </c>
      <c r="O8" s="79">
        <v>503.28</v>
      </c>
      <c r="P8" s="79">
        <v>58.43</v>
      </c>
      <c r="Q8" s="79">
        <v>55.74</v>
      </c>
      <c r="R8" s="79">
        <v>1304.94</v>
      </c>
      <c r="S8" s="79">
        <v>601319</v>
      </c>
      <c r="T8" s="79">
        <v>69812</v>
      </c>
      <c r="U8" s="79">
        <v>66598</v>
      </c>
      <c r="V8" s="79">
        <v>34072</v>
      </c>
      <c r="W8" s="79">
        <v>26.11</v>
      </c>
      <c r="X8" s="79">
        <v>3667</v>
      </c>
      <c r="Y8" s="79">
        <v>2.81</v>
      </c>
      <c r="Z8" s="79">
        <v>1305.8599999999999</v>
      </c>
      <c r="AA8" s="80">
        <v>1330.08</v>
      </c>
      <c r="AC8" t="str">
        <f t="shared" si="0"/>
        <v>Albia</v>
      </c>
    </row>
    <row r="9" spans="1:29" x14ac:dyDescent="0.2">
      <c r="A9" s="79">
        <v>99</v>
      </c>
      <c r="B9" s="79" t="s">
        <v>150</v>
      </c>
      <c r="C9" s="79">
        <v>99</v>
      </c>
      <c r="D9" s="79">
        <v>10</v>
      </c>
      <c r="E9" s="79">
        <v>558.4</v>
      </c>
      <c r="F9" s="79">
        <v>530.01</v>
      </c>
      <c r="G9" s="79">
        <v>521.76</v>
      </c>
      <c r="H9" s="79">
        <v>496.42</v>
      </c>
      <c r="I9" s="79">
        <v>517.16999999999996</v>
      </c>
      <c r="J9" s="79">
        <v>58.57</v>
      </c>
      <c r="K9" s="79">
        <v>63.8</v>
      </c>
      <c r="L9" s="79">
        <v>27.07</v>
      </c>
      <c r="M9" s="79">
        <v>3.16</v>
      </c>
      <c r="N9" s="79">
        <v>548.29999999999995</v>
      </c>
      <c r="O9" s="79">
        <v>524.5</v>
      </c>
      <c r="P9" s="79">
        <v>60.67</v>
      </c>
      <c r="Q9" s="79">
        <v>48.8</v>
      </c>
      <c r="R9" s="79">
        <v>612.07000000000005</v>
      </c>
      <c r="S9" s="79">
        <v>287583</v>
      </c>
      <c r="T9" s="79">
        <v>33265</v>
      </c>
      <c r="U9" s="79">
        <v>26757</v>
      </c>
      <c r="V9" s="79">
        <v>14892</v>
      </c>
      <c r="W9" s="79">
        <v>24.33</v>
      </c>
      <c r="X9" s="79">
        <v>1732</v>
      </c>
      <c r="Y9" s="79">
        <v>2.83</v>
      </c>
      <c r="Z9" s="79">
        <v>615.67999999999995</v>
      </c>
      <c r="AA9" s="80">
        <v>587.87</v>
      </c>
      <c r="AC9" t="str">
        <f t="shared" si="0"/>
        <v>Alburnett</v>
      </c>
    </row>
    <row r="10" spans="1:29" x14ac:dyDescent="0.2">
      <c r="A10" s="79">
        <v>108</v>
      </c>
      <c r="B10" s="79" t="s">
        <v>151</v>
      </c>
      <c r="C10" s="79">
        <v>108</v>
      </c>
      <c r="D10" s="79">
        <v>7</v>
      </c>
      <c r="E10" s="79">
        <v>264.5</v>
      </c>
      <c r="F10" s="79">
        <v>266.81</v>
      </c>
      <c r="G10" s="79">
        <v>266.23</v>
      </c>
      <c r="H10" s="79">
        <v>265.57</v>
      </c>
      <c r="I10" s="79">
        <v>517.16999999999996</v>
      </c>
      <c r="J10" s="79">
        <v>58.57</v>
      </c>
      <c r="K10" s="79">
        <v>63.8</v>
      </c>
      <c r="L10" s="79">
        <v>27.07</v>
      </c>
      <c r="M10" s="79">
        <v>3.16</v>
      </c>
      <c r="N10" s="79">
        <v>265.39999999999998</v>
      </c>
      <c r="O10" s="79">
        <v>560.98</v>
      </c>
      <c r="P10" s="79">
        <v>52.13</v>
      </c>
      <c r="Q10" s="79">
        <v>69.61</v>
      </c>
      <c r="R10" s="79">
        <v>293.58</v>
      </c>
      <c r="S10" s="79">
        <v>148884</v>
      </c>
      <c r="T10" s="79">
        <v>13835</v>
      </c>
      <c r="U10" s="79">
        <v>18474</v>
      </c>
      <c r="V10" s="79">
        <v>10131</v>
      </c>
      <c r="W10" s="79">
        <v>34.51</v>
      </c>
      <c r="X10" s="79">
        <v>1163</v>
      </c>
      <c r="Y10" s="79">
        <v>3.96</v>
      </c>
      <c r="Z10" s="79">
        <v>295.70999999999998</v>
      </c>
      <c r="AA10" s="80">
        <v>298.33</v>
      </c>
      <c r="AC10" t="str">
        <f t="shared" si="0"/>
        <v>Alden</v>
      </c>
    </row>
    <row r="11" spans="1:29" x14ac:dyDescent="0.2">
      <c r="A11" s="79">
        <v>126</v>
      </c>
      <c r="B11" s="79" t="s">
        <v>152</v>
      </c>
      <c r="C11" s="79">
        <v>126</v>
      </c>
      <c r="D11" s="79">
        <v>5</v>
      </c>
      <c r="E11" s="79">
        <v>1199.0999999999999</v>
      </c>
      <c r="F11" s="79">
        <v>1192.0899999999999</v>
      </c>
      <c r="G11" s="79">
        <v>1179.97</v>
      </c>
      <c r="H11" s="79">
        <v>1179.77</v>
      </c>
      <c r="I11" s="79">
        <v>517.16999999999996</v>
      </c>
      <c r="J11" s="79">
        <v>58.57</v>
      </c>
      <c r="K11" s="79">
        <v>63.8</v>
      </c>
      <c r="L11" s="79">
        <v>27.07</v>
      </c>
      <c r="M11" s="79">
        <v>3.16</v>
      </c>
      <c r="N11" s="79">
        <v>1218.5</v>
      </c>
      <c r="O11" s="79">
        <v>515.25</v>
      </c>
      <c r="P11" s="79">
        <v>63.95</v>
      </c>
      <c r="Q11" s="79">
        <v>55.36</v>
      </c>
      <c r="R11" s="79">
        <v>1417.21</v>
      </c>
      <c r="S11" s="79">
        <v>627832</v>
      </c>
      <c r="T11" s="79">
        <v>77923</v>
      </c>
      <c r="U11" s="79">
        <v>67456</v>
      </c>
      <c r="V11" s="79">
        <v>41439</v>
      </c>
      <c r="W11" s="79">
        <v>29.24</v>
      </c>
      <c r="X11" s="79">
        <v>4946</v>
      </c>
      <c r="Y11" s="79">
        <v>3.49</v>
      </c>
      <c r="Z11" s="79">
        <v>1386.26</v>
      </c>
      <c r="AA11" s="80">
        <v>1381.12</v>
      </c>
      <c r="AC11" t="str">
        <f t="shared" si="0"/>
        <v>Algona</v>
      </c>
    </row>
    <row r="12" spans="1:29" ht="25.5" x14ac:dyDescent="0.2">
      <c r="A12" s="79">
        <v>135</v>
      </c>
      <c r="B12" s="79" t="s">
        <v>153</v>
      </c>
      <c r="C12" s="79">
        <v>135</v>
      </c>
      <c r="D12" s="79">
        <v>1</v>
      </c>
      <c r="E12" s="79">
        <v>1207.9000000000001</v>
      </c>
      <c r="F12" s="79">
        <v>1097.6300000000001</v>
      </c>
      <c r="G12" s="79">
        <v>1095.0999999999999</v>
      </c>
      <c r="H12" s="79">
        <v>1092.42</v>
      </c>
      <c r="I12" s="79">
        <v>517.16999999999996</v>
      </c>
      <c r="J12" s="79">
        <v>58.57</v>
      </c>
      <c r="K12" s="79">
        <v>63.8</v>
      </c>
      <c r="L12" s="79">
        <v>27.07</v>
      </c>
      <c r="M12" s="79">
        <v>3.16</v>
      </c>
      <c r="N12" s="79">
        <v>1204.7</v>
      </c>
      <c r="O12" s="79">
        <v>508.29</v>
      </c>
      <c r="P12" s="79">
        <v>53.31</v>
      </c>
      <c r="Q12" s="79">
        <v>58.65</v>
      </c>
      <c r="R12" s="79">
        <v>1369.48</v>
      </c>
      <c r="S12" s="79">
        <v>612337</v>
      </c>
      <c r="T12" s="79">
        <v>64223</v>
      </c>
      <c r="U12" s="79">
        <v>70656</v>
      </c>
      <c r="V12" s="79">
        <v>37359</v>
      </c>
      <c r="W12" s="79">
        <v>27.28</v>
      </c>
      <c r="X12" s="79">
        <v>3971</v>
      </c>
      <c r="Y12" s="79">
        <v>2.9</v>
      </c>
      <c r="Z12" s="79">
        <v>1363.17</v>
      </c>
      <c r="AA12" s="80">
        <v>1254.46</v>
      </c>
      <c r="AC12" t="str">
        <f t="shared" si="0"/>
        <v>Allamakee</v>
      </c>
    </row>
    <row r="13" spans="1:29" x14ac:dyDescent="0.2">
      <c r="A13" s="79">
        <v>171</v>
      </c>
      <c r="B13" s="79" t="s">
        <v>154</v>
      </c>
      <c r="C13" s="79">
        <v>171</v>
      </c>
      <c r="D13" s="79">
        <v>5</v>
      </c>
      <c r="E13" s="79">
        <v>502.8</v>
      </c>
      <c r="F13" s="79">
        <v>462.69</v>
      </c>
      <c r="G13" s="79">
        <v>463.65</v>
      </c>
      <c r="H13" s="79">
        <v>464.62</v>
      </c>
      <c r="I13" s="79">
        <v>517.16999999999996</v>
      </c>
      <c r="J13" s="79">
        <v>58.57</v>
      </c>
      <c r="K13" s="79">
        <v>63.8</v>
      </c>
      <c r="L13" s="79">
        <v>27.07</v>
      </c>
      <c r="M13" s="79">
        <v>3.16</v>
      </c>
      <c r="N13" s="79">
        <v>505.4</v>
      </c>
      <c r="O13" s="79">
        <v>583.9</v>
      </c>
      <c r="P13" s="79">
        <v>65.45</v>
      </c>
      <c r="Q13" s="79">
        <v>74.78</v>
      </c>
      <c r="R13" s="79">
        <v>560.45000000000005</v>
      </c>
      <c r="S13" s="79">
        <v>295103</v>
      </c>
      <c r="T13" s="79">
        <v>33078</v>
      </c>
      <c r="U13" s="79">
        <v>37794</v>
      </c>
      <c r="V13" s="79">
        <v>16388</v>
      </c>
      <c r="W13" s="79">
        <v>29.24</v>
      </c>
      <c r="X13" s="79">
        <v>1956</v>
      </c>
      <c r="Y13" s="79">
        <v>3.49</v>
      </c>
      <c r="Z13" s="79">
        <v>554.82000000000005</v>
      </c>
      <c r="AA13" s="80">
        <v>515.23</v>
      </c>
      <c r="AC13" t="str">
        <f t="shared" si="0"/>
        <v>Alta</v>
      </c>
    </row>
    <row r="14" spans="1:29" x14ac:dyDescent="0.2">
      <c r="A14" s="79">
        <v>225</v>
      </c>
      <c r="B14" s="79" t="s">
        <v>155</v>
      </c>
      <c r="C14" s="79">
        <v>225</v>
      </c>
      <c r="D14" s="79">
        <v>11</v>
      </c>
      <c r="E14" s="79">
        <v>4228.7</v>
      </c>
      <c r="F14" s="79">
        <v>4204.5</v>
      </c>
      <c r="G14" s="79">
        <v>4207.17</v>
      </c>
      <c r="H14" s="79">
        <v>4223.7299999999996</v>
      </c>
      <c r="I14" s="79">
        <v>517.16999999999996</v>
      </c>
      <c r="J14" s="79">
        <v>58.57</v>
      </c>
      <c r="K14" s="79">
        <v>63.8</v>
      </c>
      <c r="L14" s="79">
        <v>27.07</v>
      </c>
      <c r="M14" s="79">
        <v>3.16</v>
      </c>
      <c r="N14" s="79">
        <v>4224.3</v>
      </c>
      <c r="O14" s="79">
        <v>517.1</v>
      </c>
      <c r="P14" s="79">
        <v>64.05</v>
      </c>
      <c r="Q14" s="79">
        <v>56.72</v>
      </c>
      <c r="R14" s="79">
        <v>4658.28</v>
      </c>
      <c r="S14" s="79">
        <v>2184386</v>
      </c>
      <c r="T14" s="79">
        <v>270566</v>
      </c>
      <c r="U14" s="79">
        <v>239602</v>
      </c>
      <c r="V14" s="79">
        <v>95774</v>
      </c>
      <c r="W14" s="79">
        <v>20.56</v>
      </c>
      <c r="X14" s="79">
        <v>12298</v>
      </c>
      <c r="Y14" s="79">
        <v>2.64</v>
      </c>
      <c r="Z14" s="79">
        <v>4619.87</v>
      </c>
      <c r="AA14" s="80">
        <v>4599.58</v>
      </c>
      <c r="AC14" t="str">
        <f t="shared" si="0"/>
        <v>Ames</v>
      </c>
    </row>
    <row r="15" spans="1:29" x14ac:dyDescent="0.2">
      <c r="A15" s="79">
        <v>234</v>
      </c>
      <c r="B15" s="79" t="s">
        <v>156</v>
      </c>
      <c r="C15" s="79">
        <v>234</v>
      </c>
      <c r="D15" s="79">
        <v>10</v>
      </c>
      <c r="E15" s="79">
        <v>1238.0999999999999</v>
      </c>
      <c r="F15" s="79">
        <v>1150.18</v>
      </c>
      <c r="G15" s="79">
        <v>1128.54</v>
      </c>
      <c r="H15" s="79">
        <v>1103.58</v>
      </c>
      <c r="I15" s="79">
        <v>517.16999999999996</v>
      </c>
      <c r="J15" s="79">
        <v>58.57</v>
      </c>
      <c r="K15" s="79">
        <v>63.8</v>
      </c>
      <c r="L15" s="79">
        <v>27.07</v>
      </c>
      <c r="M15" s="79">
        <v>3.16</v>
      </c>
      <c r="N15" s="79">
        <v>1237.9000000000001</v>
      </c>
      <c r="O15" s="79">
        <v>545.29999999999995</v>
      </c>
      <c r="P15" s="79">
        <v>65.2</v>
      </c>
      <c r="Q15" s="79">
        <v>55.94</v>
      </c>
      <c r="R15" s="79">
        <v>1395.87</v>
      </c>
      <c r="S15" s="79">
        <v>675027</v>
      </c>
      <c r="T15" s="79">
        <v>80711</v>
      </c>
      <c r="U15" s="79">
        <v>69248</v>
      </c>
      <c r="V15" s="79">
        <v>33962</v>
      </c>
      <c r="W15" s="79">
        <v>24.33</v>
      </c>
      <c r="X15" s="79">
        <v>3950</v>
      </c>
      <c r="Y15" s="79">
        <v>2.83</v>
      </c>
      <c r="Z15" s="79">
        <v>1391.67</v>
      </c>
      <c r="AA15" s="80">
        <v>1305.29</v>
      </c>
      <c r="AC15" t="str">
        <f t="shared" si="0"/>
        <v>Anamosa</v>
      </c>
    </row>
    <row r="16" spans="1:29" x14ac:dyDescent="0.2">
      <c r="A16" s="79">
        <v>243</v>
      </c>
      <c r="B16" s="79" t="s">
        <v>157</v>
      </c>
      <c r="C16" s="79">
        <v>243</v>
      </c>
      <c r="D16" s="79">
        <v>9</v>
      </c>
      <c r="E16" s="79">
        <v>273.3</v>
      </c>
      <c r="F16" s="79">
        <v>266.45</v>
      </c>
      <c r="G16" s="79">
        <v>264.41000000000003</v>
      </c>
      <c r="H16" s="79">
        <v>261.01</v>
      </c>
      <c r="I16" s="79">
        <v>517.16999999999996</v>
      </c>
      <c r="J16" s="79">
        <v>58.57</v>
      </c>
      <c r="K16" s="79">
        <v>63.8</v>
      </c>
      <c r="L16" s="79">
        <v>27.07</v>
      </c>
      <c r="M16" s="79">
        <v>3.16</v>
      </c>
      <c r="N16" s="79">
        <v>277.39999999999998</v>
      </c>
      <c r="O16" s="79">
        <v>561.58000000000004</v>
      </c>
      <c r="P16" s="79">
        <v>61.67</v>
      </c>
      <c r="Q16" s="79">
        <v>71.06</v>
      </c>
      <c r="R16" s="79">
        <v>322.89999999999998</v>
      </c>
      <c r="S16" s="79">
        <v>155782</v>
      </c>
      <c r="T16" s="79">
        <v>17107</v>
      </c>
      <c r="U16" s="79">
        <v>19712</v>
      </c>
      <c r="V16" s="79">
        <v>7614</v>
      </c>
      <c r="W16" s="79">
        <v>23.58</v>
      </c>
      <c r="X16" s="79">
        <v>894</v>
      </c>
      <c r="Y16" s="79">
        <v>2.77</v>
      </c>
      <c r="Z16" s="79">
        <v>319.94</v>
      </c>
      <c r="AA16" s="80">
        <v>313.56</v>
      </c>
      <c r="AC16" t="str">
        <f t="shared" si="0"/>
        <v>Andrew</v>
      </c>
    </row>
    <row r="17" spans="1:29" x14ac:dyDescent="0.2">
      <c r="A17" s="79">
        <v>261</v>
      </c>
      <c r="B17" s="79" t="s">
        <v>158</v>
      </c>
      <c r="C17" s="79">
        <v>261</v>
      </c>
      <c r="D17" s="79">
        <v>11</v>
      </c>
      <c r="E17" s="79">
        <v>9386.2999999999993</v>
      </c>
      <c r="F17" s="79">
        <v>10229.629999999999</v>
      </c>
      <c r="G17" s="79">
        <v>10357.27</v>
      </c>
      <c r="H17" s="79">
        <v>10480.36</v>
      </c>
      <c r="I17" s="79">
        <v>517.16999999999996</v>
      </c>
      <c r="J17" s="79">
        <v>58.57</v>
      </c>
      <c r="K17" s="79">
        <v>63.8</v>
      </c>
      <c r="L17" s="79">
        <v>27.07</v>
      </c>
      <c r="M17" s="79">
        <v>3.16</v>
      </c>
      <c r="N17" s="79">
        <v>8963.7999999999993</v>
      </c>
      <c r="O17" s="79">
        <v>465.83</v>
      </c>
      <c r="P17" s="79">
        <v>51.11</v>
      </c>
      <c r="Q17" s="79">
        <v>53.3</v>
      </c>
      <c r="R17" s="79">
        <v>9636.4699999999993</v>
      </c>
      <c r="S17" s="79">
        <v>4175607</v>
      </c>
      <c r="T17" s="79">
        <v>458140</v>
      </c>
      <c r="U17" s="79">
        <v>477771</v>
      </c>
      <c r="V17" s="79">
        <v>198126</v>
      </c>
      <c r="W17" s="79">
        <v>20.56</v>
      </c>
      <c r="X17" s="79">
        <v>25440</v>
      </c>
      <c r="Y17" s="79">
        <v>2.64</v>
      </c>
      <c r="Z17" s="79">
        <v>10086.52</v>
      </c>
      <c r="AA17" s="80">
        <v>10936.85</v>
      </c>
      <c r="AC17" t="str">
        <f t="shared" si="0"/>
        <v>Ankeny</v>
      </c>
    </row>
    <row r="18" spans="1:29" ht="38.25" x14ac:dyDescent="0.2">
      <c r="A18" s="79">
        <v>279</v>
      </c>
      <c r="B18" s="79" t="s">
        <v>159</v>
      </c>
      <c r="C18" s="79">
        <v>279</v>
      </c>
      <c r="D18" s="79">
        <v>7</v>
      </c>
      <c r="E18" s="79">
        <v>842</v>
      </c>
      <c r="F18" s="79">
        <v>873.59</v>
      </c>
      <c r="G18" s="79">
        <v>892.72</v>
      </c>
      <c r="H18" s="79">
        <v>898.96</v>
      </c>
      <c r="I18" s="79">
        <v>517.16999999999996</v>
      </c>
      <c r="J18" s="79">
        <v>58.57</v>
      </c>
      <c r="K18" s="79">
        <v>63.8</v>
      </c>
      <c r="L18" s="79">
        <v>27.07</v>
      </c>
      <c r="M18" s="79">
        <v>3.16</v>
      </c>
      <c r="N18" s="79">
        <v>835</v>
      </c>
      <c r="O18" s="79">
        <v>543.70000000000005</v>
      </c>
      <c r="P18" s="79">
        <v>60.53</v>
      </c>
      <c r="Q18" s="79">
        <v>71.73</v>
      </c>
      <c r="R18" s="79">
        <v>937.9</v>
      </c>
      <c r="S18" s="79">
        <v>453990</v>
      </c>
      <c r="T18" s="79">
        <v>50543</v>
      </c>
      <c r="U18" s="79">
        <v>59895</v>
      </c>
      <c r="V18" s="79">
        <v>32367</v>
      </c>
      <c r="W18" s="79">
        <v>34.51</v>
      </c>
      <c r="X18" s="79">
        <v>3714</v>
      </c>
      <c r="Y18" s="79">
        <v>3.96</v>
      </c>
      <c r="Z18" s="79">
        <v>939.21</v>
      </c>
      <c r="AA18" s="80">
        <v>971.78</v>
      </c>
      <c r="AC18" t="str">
        <f t="shared" si="0"/>
        <v>Aplington-Parkersburg</v>
      </c>
    </row>
    <row r="19" spans="1:29" x14ac:dyDescent="0.2">
      <c r="A19" s="79">
        <v>355</v>
      </c>
      <c r="B19" s="79" t="s">
        <v>160</v>
      </c>
      <c r="C19" s="79">
        <v>355</v>
      </c>
      <c r="D19" s="79">
        <v>12</v>
      </c>
      <c r="E19" s="79">
        <v>299.60000000000002</v>
      </c>
      <c r="F19" s="79">
        <v>237.98</v>
      </c>
      <c r="G19" s="79">
        <v>235.63</v>
      </c>
      <c r="H19" s="79">
        <v>234.64</v>
      </c>
      <c r="I19" s="79">
        <v>517.16999999999996</v>
      </c>
      <c r="J19" s="79">
        <v>58.57</v>
      </c>
      <c r="K19" s="79">
        <v>63.8</v>
      </c>
      <c r="L19" s="79">
        <v>27.07</v>
      </c>
      <c r="M19" s="79">
        <v>3.16</v>
      </c>
      <c r="N19" s="79">
        <v>291</v>
      </c>
      <c r="O19" s="79">
        <v>545.76</v>
      </c>
      <c r="P19" s="79">
        <v>52.58</v>
      </c>
      <c r="Q19" s="79">
        <v>53.33</v>
      </c>
      <c r="R19" s="79">
        <v>323.58999999999997</v>
      </c>
      <c r="S19" s="79">
        <v>158816</v>
      </c>
      <c r="T19" s="79">
        <v>15301</v>
      </c>
      <c r="U19" s="79">
        <v>15519</v>
      </c>
      <c r="V19" s="79">
        <v>8776</v>
      </c>
      <c r="W19" s="79">
        <v>27.12</v>
      </c>
      <c r="X19" s="79">
        <v>1052</v>
      </c>
      <c r="Y19" s="79">
        <v>3.25</v>
      </c>
      <c r="Z19" s="79">
        <v>342.05</v>
      </c>
      <c r="AA19" s="80">
        <v>280.85000000000002</v>
      </c>
      <c r="AC19" t="str">
        <f t="shared" si="0"/>
        <v>Ar-We-Va</v>
      </c>
    </row>
    <row r="20" spans="1:29" ht="38.25" x14ac:dyDescent="0.2">
      <c r="A20" s="79">
        <v>333</v>
      </c>
      <c r="B20" s="79" t="s">
        <v>161</v>
      </c>
      <c r="C20" s="79">
        <v>333</v>
      </c>
      <c r="D20" s="79">
        <v>5</v>
      </c>
      <c r="E20" s="79">
        <v>298.2</v>
      </c>
      <c r="F20" s="79">
        <v>277.23</v>
      </c>
      <c r="G20" s="79">
        <v>265.81</v>
      </c>
      <c r="H20" s="79">
        <v>254.82</v>
      </c>
      <c r="I20" s="79">
        <v>517.16999999999996</v>
      </c>
      <c r="J20" s="79">
        <v>58.57</v>
      </c>
      <c r="K20" s="79">
        <v>63.8</v>
      </c>
      <c r="L20" s="79">
        <v>27.07</v>
      </c>
      <c r="M20" s="79">
        <v>3.16</v>
      </c>
      <c r="N20" s="79">
        <v>299</v>
      </c>
      <c r="O20" s="79">
        <v>601.17999999999995</v>
      </c>
      <c r="P20" s="79">
        <v>72.599999999999994</v>
      </c>
      <c r="Q20" s="79">
        <v>68.13</v>
      </c>
      <c r="R20" s="79">
        <v>346.81</v>
      </c>
      <c r="S20" s="79">
        <v>179753</v>
      </c>
      <c r="T20" s="79">
        <v>21707</v>
      </c>
      <c r="U20" s="79">
        <v>20371</v>
      </c>
      <c r="V20" s="79">
        <v>10141</v>
      </c>
      <c r="W20" s="79">
        <v>29.24</v>
      </c>
      <c r="X20" s="79">
        <v>1210</v>
      </c>
      <c r="Y20" s="79">
        <v>3.49</v>
      </c>
      <c r="Z20" s="79">
        <v>340.59</v>
      </c>
      <c r="AA20" s="80">
        <v>320.05</v>
      </c>
      <c r="AC20" t="str">
        <f t="shared" si="0"/>
        <v>Armstrong-Ringsted</v>
      </c>
    </row>
    <row r="21" spans="1:29" x14ac:dyDescent="0.2">
      <c r="A21" s="79">
        <v>387</v>
      </c>
      <c r="B21" s="79" t="s">
        <v>162</v>
      </c>
      <c r="C21" s="79">
        <v>387</v>
      </c>
      <c r="D21" s="79">
        <v>13</v>
      </c>
      <c r="E21" s="79">
        <v>1428.8</v>
      </c>
      <c r="F21" s="79">
        <v>1435.05</v>
      </c>
      <c r="G21" s="79">
        <v>1441.31</v>
      </c>
      <c r="H21" s="79">
        <v>1444.16</v>
      </c>
      <c r="I21" s="79">
        <v>517.16999999999996</v>
      </c>
      <c r="J21" s="79">
        <v>58.57</v>
      </c>
      <c r="K21" s="79">
        <v>63.8</v>
      </c>
      <c r="L21" s="79">
        <v>27.07</v>
      </c>
      <c r="M21" s="79">
        <v>3.16</v>
      </c>
      <c r="N21" s="79">
        <v>1425.9</v>
      </c>
      <c r="O21" s="79">
        <v>532.96</v>
      </c>
      <c r="P21" s="79">
        <v>62.72</v>
      </c>
      <c r="Q21" s="79">
        <v>70.48</v>
      </c>
      <c r="R21" s="79">
        <v>1626.82</v>
      </c>
      <c r="S21" s="79">
        <v>759948</v>
      </c>
      <c r="T21" s="79">
        <v>89432</v>
      </c>
      <c r="U21" s="79">
        <v>100497</v>
      </c>
      <c r="V21" s="79">
        <v>44087</v>
      </c>
      <c r="W21" s="79">
        <v>27.1</v>
      </c>
      <c r="X21" s="79">
        <v>4653</v>
      </c>
      <c r="Y21" s="79">
        <v>2.86</v>
      </c>
      <c r="Z21" s="79">
        <v>1622.55</v>
      </c>
      <c r="AA21" s="80">
        <v>1630.74</v>
      </c>
      <c r="AC21" t="str">
        <f t="shared" si="0"/>
        <v>Atlantic</v>
      </c>
    </row>
    <row r="22" spans="1:29" x14ac:dyDescent="0.2">
      <c r="A22" s="79">
        <v>414</v>
      </c>
      <c r="B22" s="79" t="s">
        <v>163</v>
      </c>
      <c r="C22" s="79">
        <v>414</v>
      </c>
      <c r="D22" s="79">
        <v>11</v>
      </c>
      <c r="E22" s="79">
        <v>533.1</v>
      </c>
      <c r="F22" s="79">
        <v>498.04</v>
      </c>
      <c r="G22" s="79">
        <v>487.94</v>
      </c>
      <c r="H22" s="79">
        <v>469.24</v>
      </c>
      <c r="I22" s="79">
        <v>517.16999999999996</v>
      </c>
      <c r="J22" s="79">
        <v>58.57</v>
      </c>
      <c r="K22" s="79">
        <v>63.8</v>
      </c>
      <c r="L22" s="79">
        <v>27.07</v>
      </c>
      <c r="M22" s="79">
        <v>3.16</v>
      </c>
      <c r="N22" s="79">
        <v>548.20000000000005</v>
      </c>
      <c r="O22" s="79">
        <v>543.76</v>
      </c>
      <c r="P22" s="79">
        <v>62.06</v>
      </c>
      <c r="Q22" s="79">
        <v>54.22</v>
      </c>
      <c r="R22" s="79">
        <v>601.83000000000004</v>
      </c>
      <c r="S22" s="79">
        <v>298089</v>
      </c>
      <c r="T22" s="79">
        <v>34021</v>
      </c>
      <c r="U22" s="79">
        <v>29723</v>
      </c>
      <c r="V22" s="79">
        <v>12374</v>
      </c>
      <c r="W22" s="79">
        <v>20.56</v>
      </c>
      <c r="X22" s="79">
        <v>1589</v>
      </c>
      <c r="Y22" s="79">
        <v>2.64</v>
      </c>
      <c r="Z22" s="79">
        <v>602.01</v>
      </c>
      <c r="AA22" s="80">
        <v>567.64</v>
      </c>
      <c r="AC22" t="str">
        <f t="shared" si="0"/>
        <v>Audubon</v>
      </c>
    </row>
    <row r="23" spans="1:29" x14ac:dyDescent="0.2">
      <c r="A23" s="79">
        <v>423</v>
      </c>
      <c r="B23" s="79" t="s">
        <v>164</v>
      </c>
      <c r="C23" s="79">
        <v>423</v>
      </c>
      <c r="D23" s="79">
        <v>12</v>
      </c>
      <c r="E23" s="79">
        <v>257.10000000000002</v>
      </c>
      <c r="F23" s="79">
        <v>236.47</v>
      </c>
      <c r="G23" s="79">
        <v>236.96</v>
      </c>
      <c r="H23" s="79">
        <v>237.46</v>
      </c>
      <c r="I23" s="79">
        <v>517.16999999999996</v>
      </c>
      <c r="J23" s="79">
        <v>58.57</v>
      </c>
      <c r="K23" s="79">
        <v>63.8</v>
      </c>
      <c r="L23" s="79">
        <v>27.07</v>
      </c>
      <c r="M23" s="79">
        <v>3.16</v>
      </c>
      <c r="N23" s="79">
        <v>258.3</v>
      </c>
      <c r="O23" s="79">
        <v>557.36</v>
      </c>
      <c r="P23" s="79">
        <v>66.63</v>
      </c>
      <c r="Q23" s="79">
        <v>59.23</v>
      </c>
      <c r="R23" s="79">
        <v>290.36</v>
      </c>
      <c r="S23" s="79">
        <v>143966</v>
      </c>
      <c r="T23" s="79">
        <v>17211</v>
      </c>
      <c r="U23" s="79">
        <v>15299</v>
      </c>
      <c r="V23" s="79">
        <v>7875</v>
      </c>
      <c r="W23" s="79">
        <v>27.12</v>
      </c>
      <c r="X23" s="79">
        <v>944</v>
      </c>
      <c r="Y23" s="79">
        <v>3.25</v>
      </c>
      <c r="Z23" s="79">
        <v>284.58</v>
      </c>
      <c r="AA23" s="80">
        <v>264.22000000000003</v>
      </c>
      <c r="AC23" t="str">
        <f t="shared" si="0"/>
        <v>Aurelia</v>
      </c>
    </row>
    <row r="24" spans="1:29" x14ac:dyDescent="0.2">
      <c r="A24" s="79">
        <v>540</v>
      </c>
      <c r="B24" s="79" t="s">
        <v>14</v>
      </c>
      <c r="C24" s="79">
        <v>540</v>
      </c>
      <c r="D24" s="79">
        <v>7</v>
      </c>
      <c r="E24" s="79">
        <v>582.70000000000005</v>
      </c>
      <c r="F24" s="79">
        <v>567.12</v>
      </c>
      <c r="G24" s="79">
        <v>567.6</v>
      </c>
      <c r="H24" s="79">
        <v>573.87</v>
      </c>
      <c r="I24" s="79">
        <v>517.16999999999996</v>
      </c>
      <c r="J24" s="79">
        <v>58.57</v>
      </c>
      <c r="K24" s="79">
        <v>63.8</v>
      </c>
      <c r="L24" s="79">
        <v>27.07</v>
      </c>
      <c r="M24" s="79">
        <v>3.16</v>
      </c>
      <c r="N24" s="79">
        <v>593.79999999999995</v>
      </c>
      <c r="O24" s="79">
        <v>526.15</v>
      </c>
      <c r="P24" s="79">
        <v>58.26</v>
      </c>
      <c r="Q24" s="79">
        <v>54.57</v>
      </c>
      <c r="R24" s="79">
        <v>675.48</v>
      </c>
      <c r="S24" s="79">
        <v>312428</v>
      </c>
      <c r="T24" s="79">
        <v>34595</v>
      </c>
      <c r="U24" s="79">
        <v>32404</v>
      </c>
      <c r="V24" s="79">
        <v>23311</v>
      </c>
      <c r="W24" s="79">
        <v>34.51</v>
      </c>
      <c r="X24" s="79">
        <v>2675</v>
      </c>
      <c r="Y24" s="79">
        <v>3.96</v>
      </c>
      <c r="Z24" s="79">
        <v>654.78</v>
      </c>
      <c r="AA24" s="80">
        <v>639.91999999999996</v>
      </c>
      <c r="AC24" t="str">
        <f t="shared" si="0"/>
        <v>BCLUW</v>
      </c>
    </row>
    <row r="25" spans="1:29" x14ac:dyDescent="0.2">
      <c r="A25" s="79">
        <v>472</v>
      </c>
      <c r="B25" s="79" t="s">
        <v>165</v>
      </c>
      <c r="C25" s="79">
        <v>472</v>
      </c>
      <c r="D25" s="79">
        <v>11</v>
      </c>
      <c r="E25" s="79">
        <v>1540.9</v>
      </c>
      <c r="F25" s="79">
        <v>1592.85</v>
      </c>
      <c r="G25" s="79">
        <v>1620.07</v>
      </c>
      <c r="H25" s="79">
        <v>1608.1</v>
      </c>
      <c r="I25" s="79">
        <v>517.16999999999996</v>
      </c>
      <c r="J25" s="79">
        <v>58.57</v>
      </c>
      <c r="K25" s="79">
        <v>63.8</v>
      </c>
      <c r="L25" s="79">
        <v>27.07</v>
      </c>
      <c r="M25" s="79">
        <v>3.16</v>
      </c>
      <c r="N25" s="79">
        <v>1520.2</v>
      </c>
      <c r="O25" s="79">
        <v>472.71</v>
      </c>
      <c r="P25" s="79">
        <v>50</v>
      </c>
      <c r="Q25" s="79">
        <v>59.65</v>
      </c>
      <c r="R25" s="79">
        <v>1643.27</v>
      </c>
      <c r="S25" s="79">
        <v>718614</v>
      </c>
      <c r="T25" s="79">
        <v>76010</v>
      </c>
      <c r="U25" s="79">
        <v>90680</v>
      </c>
      <c r="V25" s="79">
        <v>33786</v>
      </c>
      <c r="W25" s="79">
        <v>20.56</v>
      </c>
      <c r="X25" s="79">
        <v>4338</v>
      </c>
      <c r="Y25" s="79">
        <v>2.64</v>
      </c>
      <c r="Z25" s="79">
        <v>1668.89</v>
      </c>
      <c r="AA25" s="80">
        <v>1722.12</v>
      </c>
      <c r="AC25" t="str">
        <f t="shared" si="0"/>
        <v>Ballard</v>
      </c>
    </row>
    <row r="26" spans="1:29" ht="38.25" x14ac:dyDescent="0.2">
      <c r="A26" s="79">
        <v>504</v>
      </c>
      <c r="B26" s="79" t="s">
        <v>166</v>
      </c>
      <c r="C26" s="79">
        <v>504</v>
      </c>
      <c r="D26" s="79">
        <v>12</v>
      </c>
      <c r="E26" s="79">
        <v>647.4</v>
      </c>
      <c r="F26" s="79">
        <v>621.29999999999995</v>
      </c>
      <c r="G26" s="79">
        <v>621.66999999999996</v>
      </c>
      <c r="H26" s="79">
        <v>625.95000000000005</v>
      </c>
      <c r="I26" s="79">
        <v>517.16999999999996</v>
      </c>
      <c r="J26" s="79">
        <v>58.57</v>
      </c>
      <c r="K26" s="79">
        <v>63.8</v>
      </c>
      <c r="L26" s="79">
        <v>27.07</v>
      </c>
      <c r="M26" s="79">
        <v>3.16</v>
      </c>
      <c r="N26" s="79">
        <v>646.5</v>
      </c>
      <c r="O26" s="79">
        <v>560.51</v>
      </c>
      <c r="P26" s="79">
        <v>63.31</v>
      </c>
      <c r="Q26" s="79">
        <v>63.25</v>
      </c>
      <c r="R26" s="79">
        <v>732.97</v>
      </c>
      <c r="S26" s="79">
        <v>362370</v>
      </c>
      <c r="T26" s="79">
        <v>40930</v>
      </c>
      <c r="U26" s="79">
        <v>40891</v>
      </c>
      <c r="V26" s="79">
        <v>19878</v>
      </c>
      <c r="W26" s="79">
        <v>27.12</v>
      </c>
      <c r="X26" s="79">
        <v>2382</v>
      </c>
      <c r="Y26" s="79">
        <v>3.25</v>
      </c>
      <c r="Z26" s="79">
        <v>727.41</v>
      </c>
      <c r="AA26" s="80">
        <v>702.1</v>
      </c>
      <c r="AC26" t="str">
        <f t="shared" si="0"/>
        <v>Battle Creek-Ida Grove</v>
      </c>
    </row>
    <row r="27" spans="1:29" x14ac:dyDescent="0.2">
      <c r="A27" s="79">
        <v>513</v>
      </c>
      <c r="B27" s="79" t="s">
        <v>167</v>
      </c>
      <c r="C27" s="79">
        <v>513</v>
      </c>
      <c r="D27" s="79">
        <v>11</v>
      </c>
      <c r="E27" s="79">
        <v>353.3</v>
      </c>
      <c r="F27" s="79">
        <v>398.69</v>
      </c>
      <c r="G27" s="79">
        <v>401.55</v>
      </c>
      <c r="H27" s="79">
        <v>406.43</v>
      </c>
      <c r="I27" s="79">
        <v>517.16999999999996</v>
      </c>
      <c r="J27" s="79">
        <v>58.57</v>
      </c>
      <c r="K27" s="79">
        <v>63.8</v>
      </c>
      <c r="L27" s="79">
        <v>27.07</v>
      </c>
      <c r="M27" s="79">
        <v>3.16</v>
      </c>
      <c r="N27" s="79">
        <v>384.9</v>
      </c>
      <c r="O27" s="79">
        <v>556.04999999999995</v>
      </c>
      <c r="P27" s="79">
        <v>54.88</v>
      </c>
      <c r="Q27" s="79">
        <v>58.72</v>
      </c>
      <c r="R27" s="79">
        <v>425.01</v>
      </c>
      <c r="S27" s="79">
        <v>214024</v>
      </c>
      <c r="T27" s="79">
        <v>21123</v>
      </c>
      <c r="U27" s="79">
        <v>22601</v>
      </c>
      <c r="V27" s="79">
        <v>8738</v>
      </c>
      <c r="W27" s="79">
        <v>20.56</v>
      </c>
      <c r="X27" s="79">
        <v>1122</v>
      </c>
      <c r="Y27" s="79">
        <v>2.64</v>
      </c>
      <c r="Z27" s="79">
        <v>390.87</v>
      </c>
      <c r="AA27" s="80">
        <v>436.64</v>
      </c>
      <c r="AC27" t="str">
        <f t="shared" si="0"/>
        <v>Baxter</v>
      </c>
    </row>
    <row r="28" spans="1:29" x14ac:dyDescent="0.2">
      <c r="A28" s="79">
        <v>549</v>
      </c>
      <c r="B28" s="79" t="s">
        <v>168</v>
      </c>
      <c r="C28" s="79">
        <v>549</v>
      </c>
      <c r="D28" s="79">
        <v>13</v>
      </c>
      <c r="E28" s="79">
        <v>496.3</v>
      </c>
      <c r="F28" s="79">
        <v>455.21</v>
      </c>
      <c r="G28" s="79">
        <v>450.06</v>
      </c>
      <c r="H28" s="79">
        <v>445.25</v>
      </c>
      <c r="I28" s="79">
        <v>517.16999999999996</v>
      </c>
      <c r="J28" s="79">
        <v>58.57</v>
      </c>
      <c r="K28" s="79">
        <v>63.8</v>
      </c>
      <c r="L28" s="79">
        <v>27.07</v>
      </c>
      <c r="M28" s="79">
        <v>3.16</v>
      </c>
      <c r="N28" s="79">
        <v>516.79999999999995</v>
      </c>
      <c r="O28" s="79">
        <v>559</v>
      </c>
      <c r="P28" s="79">
        <v>58.75</v>
      </c>
      <c r="Q28" s="79">
        <v>64.650000000000006</v>
      </c>
      <c r="R28" s="79">
        <v>584.08000000000004</v>
      </c>
      <c r="S28" s="79">
        <v>288891</v>
      </c>
      <c r="T28" s="79">
        <v>30362</v>
      </c>
      <c r="U28" s="79">
        <v>33411</v>
      </c>
      <c r="V28" s="79">
        <v>15829</v>
      </c>
      <c r="W28" s="79">
        <v>27.1</v>
      </c>
      <c r="X28" s="79">
        <v>1670</v>
      </c>
      <c r="Y28" s="79">
        <v>2.86</v>
      </c>
      <c r="Z28" s="79">
        <v>550.96</v>
      </c>
      <c r="AA28" s="80">
        <v>510.41</v>
      </c>
      <c r="AC28" t="str">
        <f t="shared" si="0"/>
        <v>Bedford</v>
      </c>
    </row>
    <row r="29" spans="1:29" ht="25.5" x14ac:dyDescent="0.2">
      <c r="A29" s="79">
        <v>576</v>
      </c>
      <c r="B29" s="79" t="s">
        <v>169</v>
      </c>
      <c r="C29" s="79">
        <v>576</v>
      </c>
      <c r="D29" s="79">
        <v>10</v>
      </c>
      <c r="E29" s="79">
        <v>576.5</v>
      </c>
      <c r="F29" s="79">
        <v>593.08000000000004</v>
      </c>
      <c r="G29" s="79">
        <v>599.69000000000005</v>
      </c>
      <c r="H29" s="79">
        <v>603.70000000000005</v>
      </c>
      <c r="I29" s="79">
        <v>517.16999999999996</v>
      </c>
      <c r="J29" s="79">
        <v>58.57</v>
      </c>
      <c r="K29" s="79">
        <v>63.8</v>
      </c>
      <c r="L29" s="79">
        <v>27.07</v>
      </c>
      <c r="M29" s="79">
        <v>3.16</v>
      </c>
      <c r="N29" s="79">
        <v>589.70000000000005</v>
      </c>
      <c r="O29" s="79">
        <v>508.21</v>
      </c>
      <c r="P29" s="79">
        <v>49.59</v>
      </c>
      <c r="Q29" s="79">
        <v>49.73</v>
      </c>
      <c r="R29" s="79">
        <v>654.99</v>
      </c>
      <c r="S29" s="79">
        <v>299691</v>
      </c>
      <c r="T29" s="79">
        <v>29243</v>
      </c>
      <c r="U29" s="79">
        <v>29326</v>
      </c>
      <c r="V29" s="79">
        <v>15936</v>
      </c>
      <c r="W29" s="79">
        <v>24.33</v>
      </c>
      <c r="X29" s="79">
        <v>1854</v>
      </c>
      <c r="Y29" s="79">
        <v>2.83</v>
      </c>
      <c r="Z29" s="79">
        <v>633.75</v>
      </c>
      <c r="AA29" s="80">
        <v>650.9</v>
      </c>
      <c r="AC29" t="str">
        <f t="shared" si="0"/>
        <v>Belle Plaine</v>
      </c>
    </row>
    <row r="30" spans="1:29" x14ac:dyDescent="0.2">
      <c r="A30" s="79">
        <v>585</v>
      </c>
      <c r="B30" s="79" t="s">
        <v>170</v>
      </c>
      <c r="C30" s="79">
        <v>585</v>
      </c>
      <c r="D30" s="79">
        <v>9</v>
      </c>
      <c r="E30" s="79">
        <v>568.6</v>
      </c>
      <c r="F30" s="79">
        <v>545.66999999999996</v>
      </c>
      <c r="G30" s="79">
        <v>541.5</v>
      </c>
      <c r="H30" s="79">
        <v>534.54</v>
      </c>
      <c r="I30" s="79">
        <v>517.16999999999996</v>
      </c>
      <c r="J30" s="79">
        <v>58.57</v>
      </c>
      <c r="K30" s="79">
        <v>63.8</v>
      </c>
      <c r="L30" s="79">
        <v>27.07</v>
      </c>
      <c r="M30" s="79">
        <v>3.16</v>
      </c>
      <c r="N30" s="79">
        <v>568.1</v>
      </c>
      <c r="O30" s="79">
        <v>538.76</v>
      </c>
      <c r="P30" s="79">
        <v>59.17</v>
      </c>
      <c r="Q30" s="79">
        <v>53.3</v>
      </c>
      <c r="R30" s="79">
        <v>644.66999999999996</v>
      </c>
      <c r="S30" s="79">
        <v>306070</v>
      </c>
      <c r="T30" s="79">
        <v>33614</v>
      </c>
      <c r="U30" s="79">
        <v>30280</v>
      </c>
      <c r="V30" s="79">
        <v>15201</v>
      </c>
      <c r="W30" s="79">
        <v>23.58</v>
      </c>
      <c r="X30" s="79">
        <v>1786</v>
      </c>
      <c r="Y30" s="79">
        <v>2.77</v>
      </c>
      <c r="Z30" s="79">
        <v>633.46</v>
      </c>
      <c r="AA30" s="80">
        <v>611.17999999999995</v>
      </c>
      <c r="AC30" t="str">
        <f t="shared" si="0"/>
        <v>Bellevue</v>
      </c>
    </row>
    <row r="31" spans="1:29" ht="25.5" x14ac:dyDescent="0.2">
      <c r="A31" s="79">
        <v>594</v>
      </c>
      <c r="B31" s="79" t="s">
        <v>171</v>
      </c>
      <c r="C31" s="79">
        <v>594</v>
      </c>
      <c r="D31" s="79">
        <v>7</v>
      </c>
      <c r="E31" s="79">
        <v>765.5</v>
      </c>
      <c r="F31" s="79">
        <v>771.57</v>
      </c>
      <c r="G31" s="79">
        <v>781.1</v>
      </c>
      <c r="H31" s="79">
        <v>785.88</v>
      </c>
      <c r="I31" s="79">
        <v>517.16999999999996</v>
      </c>
      <c r="J31" s="79">
        <v>58.57</v>
      </c>
      <c r="K31" s="79">
        <v>63.8</v>
      </c>
      <c r="L31" s="79">
        <v>27.07</v>
      </c>
      <c r="M31" s="79">
        <v>3.16</v>
      </c>
      <c r="N31" s="79">
        <v>742</v>
      </c>
      <c r="O31" s="79">
        <v>510.49</v>
      </c>
      <c r="P31" s="79">
        <v>53.97</v>
      </c>
      <c r="Q31" s="79">
        <v>63.69</v>
      </c>
      <c r="R31" s="79">
        <v>844.95</v>
      </c>
      <c r="S31" s="79">
        <v>378784</v>
      </c>
      <c r="T31" s="79">
        <v>40046</v>
      </c>
      <c r="U31" s="79">
        <v>47258</v>
      </c>
      <c r="V31" s="79">
        <v>29159</v>
      </c>
      <c r="W31" s="79">
        <v>34.51</v>
      </c>
      <c r="X31" s="79">
        <v>3346</v>
      </c>
      <c r="Y31" s="79">
        <v>3.96</v>
      </c>
      <c r="Z31" s="79">
        <v>873.3</v>
      </c>
      <c r="AA31" s="80">
        <v>880.45</v>
      </c>
      <c r="AC31" t="str">
        <f t="shared" si="0"/>
        <v>Belmond-Klemme</v>
      </c>
    </row>
    <row r="32" spans="1:29" x14ac:dyDescent="0.2">
      <c r="A32" s="79">
        <v>603</v>
      </c>
      <c r="B32" s="79" t="s">
        <v>172</v>
      </c>
      <c r="C32" s="79">
        <v>603</v>
      </c>
      <c r="D32" s="79">
        <v>9</v>
      </c>
      <c r="E32" s="79">
        <v>196</v>
      </c>
      <c r="F32" s="79">
        <v>188.23</v>
      </c>
      <c r="G32" s="79">
        <v>187.79</v>
      </c>
      <c r="H32" s="79">
        <v>189.5</v>
      </c>
      <c r="I32" s="79">
        <v>517.16999999999996</v>
      </c>
      <c r="J32" s="79">
        <v>58.57</v>
      </c>
      <c r="K32" s="79">
        <v>63.8</v>
      </c>
      <c r="L32" s="79">
        <v>27.07</v>
      </c>
      <c r="M32" s="79">
        <v>3.16</v>
      </c>
      <c r="N32" s="79">
        <v>190</v>
      </c>
      <c r="O32" s="79">
        <v>480.81</v>
      </c>
      <c r="P32" s="79">
        <v>32.520000000000003</v>
      </c>
      <c r="Q32" s="79">
        <v>58.32</v>
      </c>
      <c r="R32" s="79">
        <v>207.17</v>
      </c>
      <c r="S32" s="79">
        <v>91354</v>
      </c>
      <c r="T32" s="79">
        <v>6179</v>
      </c>
      <c r="U32" s="79">
        <v>11081</v>
      </c>
      <c r="V32" s="79">
        <v>4885</v>
      </c>
      <c r="W32" s="79">
        <v>23.58</v>
      </c>
      <c r="X32" s="79">
        <v>574</v>
      </c>
      <c r="Y32" s="79">
        <v>2.77</v>
      </c>
      <c r="Z32" s="79">
        <v>222.51</v>
      </c>
      <c r="AA32" s="80">
        <v>215</v>
      </c>
      <c r="AC32" t="str">
        <f t="shared" si="0"/>
        <v>Bennett</v>
      </c>
    </row>
    <row r="33" spans="1:29" x14ac:dyDescent="0.2">
      <c r="A33" s="79">
        <v>609</v>
      </c>
      <c r="B33" s="79" t="s">
        <v>173</v>
      </c>
      <c r="C33" s="79">
        <v>609</v>
      </c>
      <c r="D33" s="79">
        <v>10</v>
      </c>
      <c r="E33" s="79">
        <v>1492.6</v>
      </c>
      <c r="F33" s="79">
        <v>1488.62</v>
      </c>
      <c r="G33" s="79">
        <v>1472.93</v>
      </c>
      <c r="H33" s="79">
        <v>1450.21</v>
      </c>
      <c r="I33" s="79">
        <v>517.16999999999996</v>
      </c>
      <c r="J33" s="79">
        <v>58.57</v>
      </c>
      <c r="K33" s="79">
        <v>63.8</v>
      </c>
      <c r="L33" s="79">
        <v>27.07</v>
      </c>
      <c r="M33" s="79">
        <v>3.16</v>
      </c>
      <c r="N33" s="79">
        <v>1531.7</v>
      </c>
      <c r="O33" s="79">
        <v>509.31</v>
      </c>
      <c r="P33" s="79">
        <v>55.81</v>
      </c>
      <c r="Q33" s="79">
        <v>51.12</v>
      </c>
      <c r="R33" s="79">
        <v>1716.15</v>
      </c>
      <c r="S33" s="79">
        <v>780110</v>
      </c>
      <c r="T33" s="79">
        <v>85484</v>
      </c>
      <c r="U33" s="79">
        <v>78301</v>
      </c>
      <c r="V33" s="79">
        <v>41754</v>
      </c>
      <c r="W33" s="79">
        <v>24.33</v>
      </c>
      <c r="X33" s="79">
        <v>4857</v>
      </c>
      <c r="Y33" s="79">
        <v>2.83</v>
      </c>
      <c r="Z33" s="79">
        <v>1664.21</v>
      </c>
      <c r="AA33" s="80">
        <v>1661.95</v>
      </c>
      <c r="AC33" t="str">
        <f t="shared" si="0"/>
        <v>Benton</v>
      </c>
    </row>
    <row r="34" spans="1:29" ht="25.5" x14ac:dyDescent="0.2">
      <c r="A34" s="79">
        <v>621</v>
      </c>
      <c r="B34" s="79" t="s">
        <v>174</v>
      </c>
      <c r="C34" s="79">
        <v>621</v>
      </c>
      <c r="D34" s="79">
        <v>9</v>
      </c>
      <c r="E34" s="79">
        <v>4045.8</v>
      </c>
      <c r="F34" s="79">
        <v>4182.7299999999996</v>
      </c>
      <c r="G34" s="79">
        <v>4206.99</v>
      </c>
      <c r="H34" s="79">
        <v>4223.4799999999996</v>
      </c>
      <c r="I34" s="79">
        <v>517.16999999999996</v>
      </c>
      <c r="J34" s="79">
        <v>58.57</v>
      </c>
      <c r="K34" s="79">
        <v>63.8</v>
      </c>
      <c r="L34" s="79">
        <v>27.07</v>
      </c>
      <c r="M34" s="79">
        <v>3.16</v>
      </c>
      <c r="N34" s="79">
        <v>4102.2</v>
      </c>
      <c r="O34" s="79">
        <v>501.45</v>
      </c>
      <c r="P34" s="79">
        <v>57.47</v>
      </c>
      <c r="Q34" s="79">
        <v>57.1</v>
      </c>
      <c r="R34" s="79">
        <v>4575</v>
      </c>
      <c r="S34" s="79">
        <v>2057048</v>
      </c>
      <c r="T34" s="79">
        <v>235753</v>
      </c>
      <c r="U34" s="79">
        <v>234236</v>
      </c>
      <c r="V34" s="79">
        <v>107879</v>
      </c>
      <c r="W34" s="79">
        <v>23.58</v>
      </c>
      <c r="X34" s="79">
        <v>12673</v>
      </c>
      <c r="Y34" s="79">
        <v>2.77</v>
      </c>
      <c r="Z34" s="79">
        <v>4475.3900000000003</v>
      </c>
      <c r="AA34" s="80">
        <v>4616.62</v>
      </c>
      <c r="AC34" t="str">
        <f t="shared" si="0"/>
        <v>Bettendorf</v>
      </c>
    </row>
    <row r="35" spans="1:29" ht="25.5" x14ac:dyDescent="0.2">
      <c r="A35" s="79">
        <v>720</v>
      </c>
      <c r="B35" s="79" t="s">
        <v>175</v>
      </c>
      <c r="C35" s="79">
        <v>720</v>
      </c>
      <c r="D35" s="79">
        <v>11</v>
      </c>
      <c r="E35" s="79">
        <v>1466.7</v>
      </c>
      <c r="F35" s="79">
        <v>1530.95</v>
      </c>
      <c r="G35" s="79">
        <v>1585.28</v>
      </c>
      <c r="H35" s="79">
        <v>1633.01</v>
      </c>
      <c r="I35" s="79">
        <v>517.16999999999996</v>
      </c>
      <c r="J35" s="79">
        <v>58.57</v>
      </c>
      <c r="K35" s="79">
        <v>63.8</v>
      </c>
      <c r="L35" s="79">
        <v>27.07</v>
      </c>
      <c r="M35" s="79">
        <v>3.16</v>
      </c>
      <c r="N35" s="79">
        <v>1390.8</v>
      </c>
      <c r="O35" s="79">
        <v>488.72</v>
      </c>
      <c r="P35" s="79">
        <v>49.98</v>
      </c>
      <c r="Q35" s="79">
        <v>59.14</v>
      </c>
      <c r="R35" s="79">
        <v>1515.8</v>
      </c>
      <c r="S35" s="79">
        <v>679712</v>
      </c>
      <c r="T35" s="79">
        <v>69512</v>
      </c>
      <c r="U35" s="79">
        <v>82252</v>
      </c>
      <c r="V35" s="79">
        <v>31165</v>
      </c>
      <c r="W35" s="79">
        <v>20.56</v>
      </c>
      <c r="X35" s="79">
        <v>4002</v>
      </c>
      <c r="Y35" s="79">
        <v>2.64</v>
      </c>
      <c r="Z35" s="79">
        <v>1602.43</v>
      </c>
      <c r="AA35" s="80">
        <v>1668.03</v>
      </c>
      <c r="AC35" t="str">
        <f t="shared" si="0"/>
        <v>Bondurant-Farrar</v>
      </c>
    </row>
    <row r="36" spans="1:29" x14ac:dyDescent="0.2">
      <c r="A36" s="79">
        <v>729</v>
      </c>
      <c r="B36" s="79" t="s">
        <v>176</v>
      </c>
      <c r="C36" s="79">
        <v>729</v>
      </c>
      <c r="D36" s="79">
        <v>11</v>
      </c>
      <c r="E36" s="79">
        <v>2184.1999999999998</v>
      </c>
      <c r="F36" s="79">
        <v>2184.0100000000002</v>
      </c>
      <c r="G36" s="79">
        <v>2185.4</v>
      </c>
      <c r="H36" s="79">
        <v>2194</v>
      </c>
      <c r="I36" s="79">
        <v>517.16999999999996</v>
      </c>
      <c r="J36" s="79">
        <v>58.57</v>
      </c>
      <c r="K36" s="79">
        <v>63.8</v>
      </c>
      <c r="L36" s="79">
        <v>27.07</v>
      </c>
      <c r="M36" s="79">
        <v>3.16</v>
      </c>
      <c r="N36" s="79">
        <v>2194.4</v>
      </c>
      <c r="O36" s="79">
        <v>526.32000000000005</v>
      </c>
      <c r="P36" s="79">
        <v>66.319999999999993</v>
      </c>
      <c r="Q36" s="79">
        <v>59.63</v>
      </c>
      <c r="R36" s="79">
        <v>2526.41</v>
      </c>
      <c r="S36" s="79">
        <v>1154957</v>
      </c>
      <c r="T36" s="79">
        <v>145533</v>
      </c>
      <c r="U36" s="79">
        <v>130852</v>
      </c>
      <c r="V36" s="79">
        <v>51943</v>
      </c>
      <c r="W36" s="79">
        <v>20.56</v>
      </c>
      <c r="X36" s="79">
        <v>6670</v>
      </c>
      <c r="Y36" s="79">
        <v>2.64</v>
      </c>
      <c r="Z36" s="79">
        <v>2512.23</v>
      </c>
      <c r="AA36" s="80">
        <v>2515.3200000000002</v>
      </c>
      <c r="AC36" t="str">
        <f t="shared" si="0"/>
        <v>Boone</v>
      </c>
    </row>
    <row r="37" spans="1:29" ht="25.5" x14ac:dyDescent="0.2">
      <c r="A37" s="79">
        <v>747</v>
      </c>
      <c r="B37" s="79" t="s">
        <v>177</v>
      </c>
      <c r="C37" s="79">
        <v>747</v>
      </c>
      <c r="D37" s="79">
        <v>12</v>
      </c>
      <c r="E37" s="79">
        <v>628.9</v>
      </c>
      <c r="F37" s="79">
        <v>651.55999999999995</v>
      </c>
      <c r="G37" s="79">
        <v>660.92</v>
      </c>
      <c r="H37" s="79">
        <v>665.21</v>
      </c>
      <c r="I37" s="79">
        <v>517.16999999999996</v>
      </c>
      <c r="J37" s="79">
        <v>58.57</v>
      </c>
      <c r="K37" s="79">
        <v>63.8</v>
      </c>
      <c r="L37" s="79">
        <v>27.07</v>
      </c>
      <c r="M37" s="79">
        <v>3.16</v>
      </c>
      <c r="N37" s="79">
        <v>627.1</v>
      </c>
      <c r="O37" s="79">
        <v>511.43</v>
      </c>
      <c r="P37" s="79">
        <v>55.86</v>
      </c>
      <c r="Q37" s="79">
        <v>69.010000000000005</v>
      </c>
      <c r="R37" s="79">
        <v>692.54</v>
      </c>
      <c r="S37" s="79">
        <v>320718</v>
      </c>
      <c r="T37" s="79">
        <v>35030</v>
      </c>
      <c r="U37" s="79">
        <v>43276</v>
      </c>
      <c r="V37" s="79">
        <v>18782</v>
      </c>
      <c r="W37" s="79">
        <v>27.12</v>
      </c>
      <c r="X37" s="79">
        <v>2251</v>
      </c>
      <c r="Y37" s="79">
        <v>3.25</v>
      </c>
      <c r="Z37" s="79">
        <v>693.63</v>
      </c>
      <c r="AA37" s="80">
        <v>716.94</v>
      </c>
      <c r="AC37" t="str">
        <f t="shared" si="0"/>
        <v>Boyden-Hull</v>
      </c>
    </row>
    <row r="38" spans="1:29" ht="25.5" x14ac:dyDescent="0.2">
      <c r="A38" s="79">
        <v>1917</v>
      </c>
      <c r="B38" s="79" t="s">
        <v>178</v>
      </c>
      <c r="C38" s="79">
        <v>1917</v>
      </c>
      <c r="D38" s="79">
        <v>13</v>
      </c>
      <c r="E38" s="79">
        <v>443.4</v>
      </c>
      <c r="F38" s="79">
        <v>424.34</v>
      </c>
      <c r="G38" s="79">
        <v>426.48</v>
      </c>
      <c r="H38" s="79">
        <v>428.75</v>
      </c>
      <c r="I38" s="79">
        <v>517.16999999999996</v>
      </c>
      <c r="J38" s="79">
        <v>58.57</v>
      </c>
      <c r="K38" s="79">
        <v>63.8</v>
      </c>
      <c r="L38" s="79">
        <v>27.07</v>
      </c>
      <c r="M38" s="79">
        <v>3.16</v>
      </c>
      <c r="N38" s="79">
        <v>444.3</v>
      </c>
      <c r="O38" s="79">
        <v>589.85</v>
      </c>
      <c r="P38" s="79">
        <v>71.03</v>
      </c>
      <c r="Q38" s="79">
        <v>66.37</v>
      </c>
      <c r="R38" s="79">
        <v>528.45000000000005</v>
      </c>
      <c r="S38" s="79">
        <v>262070</v>
      </c>
      <c r="T38" s="79">
        <v>31559</v>
      </c>
      <c r="U38" s="79">
        <v>29488</v>
      </c>
      <c r="V38" s="79">
        <v>14321</v>
      </c>
      <c r="W38" s="79">
        <v>27.1</v>
      </c>
      <c r="X38" s="79">
        <v>1511</v>
      </c>
      <c r="Y38" s="79">
        <v>2.86</v>
      </c>
      <c r="Z38" s="79">
        <v>526.9</v>
      </c>
      <c r="AA38" s="80">
        <v>508.67</v>
      </c>
      <c r="AC38" t="str">
        <f t="shared" si="0"/>
        <v>Boyer Valley</v>
      </c>
    </row>
    <row r="39" spans="1:29" ht="38.25" x14ac:dyDescent="0.2">
      <c r="A39" s="79">
        <v>846</v>
      </c>
      <c r="B39" s="79" t="s">
        <v>179</v>
      </c>
      <c r="C39" s="79">
        <v>846</v>
      </c>
      <c r="D39" s="79">
        <v>7</v>
      </c>
      <c r="E39" s="79">
        <v>517.4</v>
      </c>
      <c r="F39" s="79">
        <v>501.49</v>
      </c>
      <c r="G39" s="79">
        <v>502.94</v>
      </c>
      <c r="H39" s="79">
        <v>503.93</v>
      </c>
      <c r="I39" s="79">
        <v>517.16999999999996</v>
      </c>
      <c r="J39" s="79">
        <v>58.57</v>
      </c>
      <c r="K39" s="79">
        <v>63.8</v>
      </c>
      <c r="L39" s="79">
        <v>27.07</v>
      </c>
      <c r="M39" s="79">
        <v>3.16</v>
      </c>
      <c r="N39" s="79">
        <v>534</v>
      </c>
      <c r="O39" s="79">
        <v>546.49</v>
      </c>
      <c r="P39" s="79">
        <v>54.27</v>
      </c>
      <c r="Q39" s="79">
        <v>57.74</v>
      </c>
      <c r="R39" s="79">
        <v>618.91</v>
      </c>
      <c r="S39" s="79">
        <v>291826</v>
      </c>
      <c r="T39" s="79">
        <v>28980</v>
      </c>
      <c r="U39" s="79">
        <v>30833</v>
      </c>
      <c r="V39" s="79">
        <v>21359</v>
      </c>
      <c r="W39" s="79">
        <v>34.51</v>
      </c>
      <c r="X39" s="79">
        <v>2451</v>
      </c>
      <c r="Y39" s="79">
        <v>3.96</v>
      </c>
      <c r="Z39" s="79">
        <v>586.08000000000004</v>
      </c>
      <c r="AA39" s="80">
        <v>570.86</v>
      </c>
      <c r="AC39" t="str">
        <f t="shared" si="0"/>
        <v>Brooklyn-Guernsey-Malcom</v>
      </c>
    </row>
    <row r="40" spans="1:29" ht="25.5" x14ac:dyDescent="0.2">
      <c r="A40" s="79">
        <v>882</v>
      </c>
      <c r="B40" s="79" t="s">
        <v>180</v>
      </c>
      <c r="C40" s="79">
        <v>882</v>
      </c>
      <c r="D40" s="79">
        <v>15</v>
      </c>
      <c r="E40" s="79">
        <v>4655.8999999999996</v>
      </c>
      <c r="F40" s="79">
        <v>4593.3100000000004</v>
      </c>
      <c r="G40" s="79">
        <v>4582.25</v>
      </c>
      <c r="H40" s="79">
        <v>4537.18</v>
      </c>
      <c r="I40" s="79">
        <v>517.16999999999996</v>
      </c>
      <c r="J40" s="79">
        <v>58.57</v>
      </c>
      <c r="K40" s="79">
        <v>63.8</v>
      </c>
      <c r="L40" s="79">
        <v>27.07</v>
      </c>
      <c r="M40" s="79">
        <v>3.16</v>
      </c>
      <c r="N40" s="79">
        <v>4552.7</v>
      </c>
      <c r="O40" s="79">
        <v>507.35</v>
      </c>
      <c r="P40" s="79">
        <v>55.56</v>
      </c>
      <c r="Q40" s="79">
        <v>70.38</v>
      </c>
      <c r="R40" s="79">
        <v>5284.1</v>
      </c>
      <c r="S40" s="79">
        <v>2309812</v>
      </c>
      <c r="T40" s="79">
        <v>252948</v>
      </c>
      <c r="U40" s="79">
        <v>320419</v>
      </c>
      <c r="V40" s="79">
        <v>137968</v>
      </c>
      <c r="W40" s="79">
        <v>26.11</v>
      </c>
      <c r="X40" s="79">
        <v>14848</v>
      </c>
      <c r="Y40" s="79">
        <v>2.81</v>
      </c>
      <c r="Z40" s="79">
        <v>5461.26</v>
      </c>
      <c r="AA40" s="80">
        <v>5406.72</v>
      </c>
      <c r="AC40" t="str">
        <f t="shared" si="0"/>
        <v>Burlington</v>
      </c>
    </row>
    <row r="41" spans="1:29" x14ac:dyDescent="0.2">
      <c r="A41" s="79">
        <v>916</v>
      </c>
      <c r="B41" s="79" t="s">
        <v>15</v>
      </c>
      <c r="C41" s="79">
        <v>916</v>
      </c>
      <c r="D41" s="79">
        <v>7</v>
      </c>
      <c r="E41" s="79">
        <v>275.39999999999998</v>
      </c>
      <c r="F41" s="79">
        <v>271.04000000000002</v>
      </c>
      <c r="G41" s="79">
        <v>274.5</v>
      </c>
      <c r="H41" s="79">
        <v>275.04000000000002</v>
      </c>
      <c r="I41" s="79">
        <v>517.16999999999996</v>
      </c>
      <c r="J41" s="79">
        <v>58.57</v>
      </c>
      <c r="K41" s="79">
        <v>63.8</v>
      </c>
      <c r="L41" s="79">
        <v>27.07</v>
      </c>
      <c r="M41" s="79">
        <v>3.16</v>
      </c>
      <c r="N41" s="79">
        <v>277.10000000000002</v>
      </c>
      <c r="O41" s="79">
        <v>593.12</v>
      </c>
      <c r="P41" s="79">
        <v>65.14</v>
      </c>
      <c r="Q41" s="79">
        <v>66.27</v>
      </c>
      <c r="R41" s="79">
        <v>335.51</v>
      </c>
      <c r="S41" s="79">
        <v>164354</v>
      </c>
      <c r="T41" s="79">
        <v>18050</v>
      </c>
      <c r="U41" s="79">
        <v>18363</v>
      </c>
      <c r="V41" s="79">
        <v>11578</v>
      </c>
      <c r="W41" s="79">
        <v>34.51</v>
      </c>
      <c r="X41" s="79">
        <v>1329</v>
      </c>
      <c r="Y41" s="79">
        <v>3.96</v>
      </c>
      <c r="Z41" s="79">
        <v>333.73</v>
      </c>
      <c r="AA41" s="80">
        <v>329.95</v>
      </c>
      <c r="AC41" t="str">
        <f t="shared" si="0"/>
        <v>CAL</v>
      </c>
    </row>
    <row r="42" spans="1:29" x14ac:dyDescent="0.2">
      <c r="A42" s="79">
        <v>914</v>
      </c>
      <c r="B42" s="79" t="s">
        <v>140</v>
      </c>
      <c r="C42" s="79">
        <v>914</v>
      </c>
      <c r="D42" s="79">
        <v>13</v>
      </c>
      <c r="E42" s="79">
        <v>441.1</v>
      </c>
      <c r="F42" s="79">
        <v>412.68</v>
      </c>
      <c r="G42" s="79">
        <v>414.22</v>
      </c>
      <c r="H42" s="79">
        <v>414.13</v>
      </c>
      <c r="I42" s="79">
        <v>517.16999999999996</v>
      </c>
      <c r="J42" s="79">
        <v>58.57</v>
      </c>
      <c r="K42" s="79">
        <v>63.8</v>
      </c>
      <c r="L42" s="79">
        <v>27.07</v>
      </c>
      <c r="M42" s="79">
        <v>3.16</v>
      </c>
      <c r="N42" s="79">
        <v>434.1</v>
      </c>
      <c r="O42" s="79">
        <v>566.37</v>
      </c>
      <c r="P42" s="79">
        <v>56.28</v>
      </c>
      <c r="Q42" s="79">
        <v>57.11</v>
      </c>
      <c r="R42" s="79">
        <v>487.49</v>
      </c>
      <c r="S42" s="79">
        <v>245861</v>
      </c>
      <c r="T42" s="79">
        <v>24431</v>
      </c>
      <c r="U42" s="79">
        <v>24791</v>
      </c>
      <c r="V42" s="79">
        <v>13211</v>
      </c>
      <c r="W42" s="79">
        <v>27.1</v>
      </c>
      <c r="X42" s="79">
        <v>1394</v>
      </c>
      <c r="Y42" s="79">
        <v>2.86</v>
      </c>
      <c r="Z42" s="79">
        <v>481.08</v>
      </c>
      <c r="AA42" s="80">
        <v>453.06</v>
      </c>
      <c r="AC42" t="str">
        <f t="shared" si="0"/>
        <v>CAM</v>
      </c>
    </row>
    <row r="43" spans="1:29" ht="38.25" x14ac:dyDescent="0.2">
      <c r="A43" s="79">
        <v>918</v>
      </c>
      <c r="B43" s="79" t="s">
        <v>181</v>
      </c>
      <c r="C43" s="79">
        <v>918</v>
      </c>
      <c r="D43" s="79">
        <v>9</v>
      </c>
      <c r="E43" s="79">
        <v>467.4</v>
      </c>
      <c r="F43" s="79">
        <v>422.9</v>
      </c>
      <c r="G43" s="79">
        <v>406.34</v>
      </c>
      <c r="H43" s="79">
        <v>388.94</v>
      </c>
      <c r="I43" s="79">
        <v>517.16999999999996</v>
      </c>
      <c r="J43" s="79">
        <v>58.57</v>
      </c>
      <c r="K43" s="79">
        <v>63.8</v>
      </c>
      <c r="L43" s="79">
        <v>27.07</v>
      </c>
      <c r="M43" s="79">
        <v>3.16</v>
      </c>
      <c r="N43" s="79">
        <v>453.3</v>
      </c>
      <c r="O43" s="79">
        <v>578.26</v>
      </c>
      <c r="P43" s="79">
        <v>62.98</v>
      </c>
      <c r="Q43" s="79">
        <v>65.91</v>
      </c>
      <c r="R43" s="79">
        <v>501.97</v>
      </c>
      <c r="S43" s="79">
        <v>262125</v>
      </c>
      <c r="T43" s="79">
        <v>28549</v>
      </c>
      <c r="U43" s="79">
        <v>29877</v>
      </c>
      <c r="V43" s="79">
        <v>11836</v>
      </c>
      <c r="W43" s="79">
        <v>23.58</v>
      </c>
      <c r="X43" s="79">
        <v>1390</v>
      </c>
      <c r="Y43" s="79">
        <v>2.77</v>
      </c>
      <c r="Z43" s="79">
        <v>522.83000000000004</v>
      </c>
      <c r="AA43" s="80">
        <v>478.88</v>
      </c>
      <c r="AC43" t="str">
        <f t="shared" si="0"/>
        <v>Calamus-Wheatland</v>
      </c>
    </row>
    <row r="44" spans="1:29" ht="25.5" x14ac:dyDescent="0.2">
      <c r="A44" s="79">
        <v>936</v>
      </c>
      <c r="B44" s="79" t="s">
        <v>182</v>
      </c>
      <c r="C44" s="79">
        <v>936</v>
      </c>
      <c r="D44" s="79">
        <v>9</v>
      </c>
      <c r="E44" s="79">
        <v>894</v>
      </c>
      <c r="F44" s="79">
        <v>910.87</v>
      </c>
      <c r="G44" s="79">
        <v>903.28</v>
      </c>
      <c r="H44" s="79">
        <v>895.65</v>
      </c>
      <c r="I44" s="79">
        <v>517.16999999999996</v>
      </c>
      <c r="J44" s="79">
        <v>58.57</v>
      </c>
      <c r="K44" s="79">
        <v>63.8</v>
      </c>
      <c r="L44" s="79">
        <v>27.07</v>
      </c>
      <c r="M44" s="79">
        <v>3.16</v>
      </c>
      <c r="N44" s="79">
        <v>916.2</v>
      </c>
      <c r="O44" s="79">
        <v>529.61</v>
      </c>
      <c r="P44" s="79">
        <v>54.99</v>
      </c>
      <c r="Q44" s="79">
        <v>66.069999999999993</v>
      </c>
      <c r="R44" s="79">
        <v>1030.43</v>
      </c>
      <c r="S44" s="79">
        <v>485229</v>
      </c>
      <c r="T44" s="79">
        <v>50382</v>
      </c>
      <c r="U44" s="79">
        <v>60533</v>
      </c>
      <c r="V44" s="79">
        <v>24298</v>
      </c>
      <c r="W44" s="79">
        <v>23.58</v>
      </c>
      <c r="X44" s="79">
        <v>2854</v>
      </c>
      <c r="Y44" s="79">
        <v>2.77</v>
      </c>
      <c r="Z44" s="79">
        <v>1004.82</v>
      </c>
      <c r="AA44" s="80">
        <v>1022.8</v>
      </c>
      <c r="AC44" t="str">
        <f t="shared" si="0"/>
        <v>Camanche</v>
      </c>
    </row>
    <row r="45" spans="1:29" x14ac:dyDescent="0.2">
      <c r="A45" s="79">
        <v>977</v>
      </c>
      <c r="B45" s="79" t="s">
        <v>183</v>
      </c>
      <c r="C45" s="79">
        <v>977</v>
      </c>
      <c r="D45" s="79">
        <v>15</v>
      </c>
      <c r="E45" s="79">
        <v>590.4</v>
      </c>
      <c r="F45" s="79">
        <v>605.34</v>
      </c>
      <c r="G45" s="79">
        <v>593.97</v>
      </c>
      <c r="H45" s="79">
        <v>581.86</v>
      </c>
      <c r="I45" s="79">
        <v>517.16999999999996</v>
      </c>
      <c r="J45" s="79">
        <v>58.57</v>
      </c>
      <c r="K45" s="79">
        <v>63.8</v>
      </c>
      <c r="L45" s="79">
        <v>27.07</v>
      </c>
      <c r="M45" s="79">
        <v>3.16</v>
      </c>
      <c r="N45" s="79">
        <v>613.6</v>
      </c>
      <c r="O45" s="79">
        <v>546.24</v>
      </c>
      <c r="P45" s="79">
        <v>49.64</v>
      </c>
      <c r="Q45" s="79">
        <v>67.959999999999994</v>
      </c>
      <c r="R45" s="79">
        <v>692.84</v>
      </c>
      <c r="S45" s="79">
        <v>335173</v>
      </c>
      <c r="T45" s="79">
        <v>30459</v>
      </c>
      <c r="U45" s="79">
        <v>41700</v>
      </c>
      <c r="V45" s="79">
        <v>18090</v>
      </c>
      <c r="W45" s="79">
        <v>26.11</v>
      </c>
      <c r="X45" s="79">
        <v>1947</v>
      </c>
      <c r="Y45" s="79">
        <v>2.81</v>
      </c>
      <c r="Z45" s="79">
        <v>663.09</v>
      </c>
      <c r="AA45" s="80">
        <v>678.76</v>
      </c>
      <c r="AC45" t="str">
        <f t="shared" si="0"/>
        <v>Cardinal</v>
      </c>
    </row>
    <row r="46" spans="1:29" x14ac:dyDescent="0.2">
      <c r="A46" s="79">
        <v>981</v>
      </c>
      <c r="B46" s="79" t="s">
        <v>184</v>
      </c>
      <c r="C46" s="79">
        <v>981</v>
      </c>
      <c r="D46" s="79">
        <v>11</v>
      </c>
      <c r="E46" s="79">
        <v>1787.3</v>
      </c>
      <c r="F46" s="79">
        <v>1801.97</v>
      </c>
      <c r="G46" s="79">
        <v>1801.91</v>
      </c>
      <c r="H46" s="79">
        <v>1778.06</v>
      </c>
      <c r="I46" s="79">
        <v>517.16999999999996</v>
      </c>
      <c r="J46" s="79">
        <v>58.57</v>
      </c>
      <c r="K46" s="79">
        <v>63.8</v>
      </c>
      <c r="L46" s="79">
        <v>27.07</v>
      </c>
      <c r="M46" s="79">
        <v>3.16</v>
      </c>
      <c r="N46" s="79">
        <v>1782.3</v>
      </c>
      <c r="O46" s="79">
        <v>499.76</v>
      </c>
      <c r="P46" s="79">
        <v>50.34</v>
      </c>
      <c r="Q46" s="79">
        <v>60.83</v>
      </c>
      <c r="R46" s="79">
        <v>1972.66</v>
      </c>
      <c r="S46" s="79">
        <v>890722</v>
      </c>
      <c r="T46" s="79">
        <v>89721</v>
      </c>
      <c r="U46" s="79">
        <v>108417</v>
      </c>
      <c r="V46" s="79">
        <v>40558</v>
      </c>
      <c r="W46" s="79">
        <v>20.56</v>
      </c>
      <c r="X46" s="79">
        <v>5208</v>
      </c>
      <c r="Y46" s="79">
        <v>2.64</v>
      </c>
      <c r="Z46" s="79">
        <v>1986.08</v>
      </c>
      <c r="AA46" s="80">
        <v>2002.74</v>
      </c>
      <c r="AC46" t="str">
        <f t="shared" si="0"/>
        <v>Carlisle</v>
      </c>
    </row>
    <row r="47" spans="1:29" x14ac:dyDescent="0.2">
      <c r="A47" s="79">
        <v>999</v>
      </c>
      <c r="B47" s="79" t="s">
        <v>185</v>
      </c>
      <c r="C47" s="79">
        <v>999</v>
      </c>
      <c r="D47" s="79">
        <v>11</v>
      </c>
      <c r="E47" s="79">
        <v>1690.5</v>
      </c>
      <c r="F47" s="79">
        <v>1658.11</v>
      </c>
      <c r="G47" s="79">
        <v>1671.63</v>
      </c>
      <c r="H47" s="79">
        <v>1682.31</v>
      </c>
      <c r="I47" s="79">
        <v>517.16999999999996</v>
      </c>
      <c r="J47" s="79">
        <v>58.57</v>
      </c>
      <c r="K47" s="79">
        <v>63.8</v>
      </c>
      <c r="L47" s="79">
        <v>27.07</v>
      </c>
      <c r="M47" s="79">
        <v>3.16</v>
      </c>
      <c r="N47" s="79">
        <v>1719.2</v>
      </c>
      <c r="O47" s="79">
        <v>499.25</v>
      </c>
      <c r="P47" s="79">
        <v>57.55</v>
      </c>
      <c r="Q47" s="79">
        <v>57.38</v>
      </c>
      <c r="R47" s="79">
        <v>1920.18</v>
      </c>
      <c r="S47" s="79">
        <v>858311</v>
      </c>
      <c r="T47" s="79">
        <v>98940</v>
      </c>
      <c r="U47" s="79">
        <v>98648</v>
      </c>
      <c r="V47" s="79">
        <v>39479</v>
      </c>
      <c r="W47" s="79">
        <v>20.56</v>
      </c>
      <c r="X47" s="79">
        <v>5069</v>
      </c>
      <c r="Y47" s="79">
        <v>2.64</v>
      </c>
      <c r="Z47" s="79">
        <v>1876.77</v>
      </c>
      <c r="AA47" s="80">
        <v>1846.24</v>
      </c>
      <c r="AC47" t="str">
        <f t="shared" si="0"/>
        <v>Carroll</v>
      </c>
    </row>
    <row r="48" spans="1:29" ht="25.5" x14ac:dyDescent="0.2">
      <c r="A48" s="79">
        <v>1044</v>
      </c>
      <c r="B48" s="79" t="s">
        <v>186</v>
      </c>
      <c r="C48" s="79">
        <v>1044</v>
      </c>
      <c r="D48" s="79">
        <v>7</v>
      </c>
      <c r="E48" s="79">
        <v>4862.3999999999996</v>
      </c>
      <c r="F48" s="79">
        <v>5112.17</v>
      </c>
      <c r="G48" s="79">
        <v>5280</v>
      </c>
      <c r="H48" s="79">
        <v>5400.01</v>
      </c>
      <c r="I48" s="79">
        <v>517.16999999999996</v>
      </c>
      <c r="J48" s="79">
        <v>58.57</v>
      </c>
      <c r="K48" s="79">
        <v>63.8</v>
      </c>
      <c r="L48" s="79">
        <v>27.07</v>
      </c>
      <c r="M48" s="79">
        <v>3.16</v>
      </c>
      <c r="N48" s="79">
        <v>4781.3999999999996</v>
      </c>
      <c r="O48" s="79">
        <v>505.91</v>
      </c>
      <c r="P48" s="79">
        <v>60.41</v>
      </c>
      <c r="Q48" s="79">
        <v>59.64</v>
      </c>
      <c r="R48" s="79">
        <v>5368.7</v>
      </c>
      <c r="S48" s="79">
        <v>2418958</v>
      </c>
      <c r="T48" s="79">
        <v>288844</v>
      </c>
      <c r="U48" s="79">
        <v>285163</v>
      </c>
      <c r="V48" s="79">
        <v>185274</v>
      </c>
      <c r="W48" s="79">
        <v>34.51</v>
      </c>
      <c r="X48" s="79">
        <v>21260</v>
      </c>
      <c r="Y48" s="79">
        <v>3.96</v>
      </c>
      <c r="Z48" s="79">
        <v>5458.16</v>
      </c>
      <c r="AA48" s="80">
        <v>5713.88</v>
      </c>
      <c r="AC48" t="str">
        <f t="shared" si="0"/>
        <v>Cedar Falls</v>
      </c>
    </row>
    <row r="49" spans="1:29" ht="25.5" x14ac:dyDescent="0.2">
      <c r="A49" s="79">
        <v>1053</v>
      </c>
      <c r="B49" s="79" t="s">
        <v>187</v>
      </c>
      <c r="C49" s="79">
        <v>1053</v>
      </c>
      <c r="D49" s="79">
        <v>10</v>
      </c>
      <c r="E49" s="79">
        <v>16651.099999999999</v>
      </c>
      <c r="F49" s="79">
        <v>16805.04</v>
      </c>
      <c r="G49" s="79">
        <v>16972.7</v>
      </c>
      <c r="H49" s="79">
        <v>16947.54</v>
      </c>
      <c r="I49" s="79">
        <v>517.16999999999996</v>
      </c>
      <c r="J49" s="79">
        <v>58.57</v>
      </c>
      <c r="K49" s="79">
        <v>63.8</v>
      </c>
      <c r="L49" s="79">
        <v>27.07</v>
      </c>
      <c r="M49" s="79">
        <v>3.16</v>
      </c>
      <c r="N49" s="79">
        <v>16777.599999999999</v>
      </c>
      <c r="O49" s="79">
        <v>506.12</v>
      </c>
      <c r="P49" s="79">
        <v>60</v>
      </c>
      <c r="Q49" s="79">
        <v>65.489999999999995</v>
      </c>
      <c r="R49" s="79">
        <v>19633</v>
      </c>
      <c r="S49" s="79">
        <v>8491479</v>
      </c>
      <c r="T49" s="79">
        <v>1006656</v>
      </c>
      <c r="U49" s="79">
        <v>1098765</v>
      </c>
      <c r="V49" s="79">
        <v>477671</v>
      </c>
      <c r="W49" s="79">
        <v>24.33</v>
      </c>
      <c r="X49" s="79">
        <v>55561</v>
      </c>
      <c r="Y49" s="79">
        <v>2.83</v>
      </c>
      <c r="Z49" s="79">
        <v>19422.990000000002</v>
      </c>
      <c r="AA49" s="80">
        <v>19604.650000000001</v>
      </c>
      <c r="AC49" t="str">
        <f t="shared" si="0"/>
        <v>Cedar Rapids</v>
      </c>
    </row>
    <row r="50" spans="1:29" ht="38.25" x14ac:dyDescent="0.2">
      <c r="A50" s="79">
        <v>1062</v>
      </c>
      <c r="B50" s="79" t="s">
        <v>188</v>
      </c>
      <c r="C50" s="79">
        <v>1062</v>
      </c>
      <c r="D50" s="79">
        <v>10</v>
      </c>
      <c r="E50" s="79">
        <v>1317.6</v>
      </c>
      <c r="F50" s="79">
        <v>1333.45</v>
      </c>
      <c r="G50" s="79">
        <v>1342.56</v>
      </c>
      <c r="H50" s="79">
        <v>1352.74</v>
      </c>
      <c r="I50" s="79">
        <v>517.16999999999996</v>
      </c>
      <c r="J50" s="79">
        <v>58.57</v>
      </c>
      <c r="K50" s="79">
        <v>63.8</v>
      </c>
      <c r="L50" s="79">
        <v>27.07</v>
      </c>
      <c r="M50" s="79">
        <v>3.16</v>
      </c>
      <c r="N50" s="79">
        <v>1310.8</v>
      </c>
      <c r="O50" s="79">
        <v>511.77</v>
      </c>
      <c r="P50" s="79">
        <v>56.63</v>
      </c>
      <c r="Q50" s="79">
        <v>57.98</v>
      </c>
      <c r="R50" s="79">
        <v>1423.79</v>
      </c>
      <c r="S50" s="79">
        <v>670828</v>
      </c>
      <c r="T50" s="79">
        <v>74231</v>
      </c>
      <c r="U50" s="79">
        <v>76000</v>
      </c>
      <c r="V50" s="79">
        <v>34641</v>
      </c>
      <c r="W50" s="79">
        <v>24.33</v>
      </c>
      <c r="X50" s="79">
        <v>4029</v>
      </c>
      <c r="Y50" s="79">
        <v>2.83</v>
      </c>
      <c r="Z50" s="79">
        <v>1423.92</v>
      </c>
      <c r="AA50" s="80">
        <v>1440.83</v>
      </c>
      <c r="AC50" t="str">
        <f t="shared" si="0"/>
        <v>Center Point-Urbana</v>
      </c>
    </row>
    <row r="51" spans="1:29" ht="25.5" x14ac:dyDescent="0.2">
      <c r="A51" s="79">
        <v>1071</v>
      </c>
      <c r="B51" s="79" t="s">
        <v>189</v>
      </c>
      <c r="C51" s="79">
        <v>1071</v>
      </c>
      <c r="D51" s="79">
        <v>15</v>
      </c>
      <c r="E51" s="79">
        <v>1382.9</v>
      </c>
      <c r="F51" s="79">
        <v>1355.72</v>
      </c>
      <c r="G51" s="79">
        <v>1343.59</v>
      </c>
      <c r="H51" s="79">
        <v>1319.87</v>
      </c>
      <c r="I51" s="79">
        <v>517.16999999999996</v>
      </c>
      <c r="J51" s="79">
        <v>58.57</v>
      </c>
      <c r="K51" s="79">
        <v>63.8</v>
      </c>
      <c r="L51" s="79">
        <v>27.07</v>
      </c>
      <c r="M51" s="79">
        <v>3.16</v>
      </c>
      <c r="N51" s="79">
        <v>1393</v>
      </c>
      <c r="O51" s="79">
        <v>517.58000000000004</v>
      </c>
      <c r="P51" s="79">
        <v>59.43</v>
      </c>
      <c r="Q51" s="79">
        <v>62.59</v>
      </c>
      <c r="R51" s="79">
        <v>1565.49</v>
      </c>
      <c r="S51" s="79">
        <v>720989</v>
      </c>
      <c r="T51" s="79">
        <v>82786</v>
      </c>
      <c r="U51" s="79">
        <v>87188</v>
      </c>
      <c r="V51" s="79">
        <v>40875</v>
      </c>
      <c r="W51" s="79">
        <v>26.11</v>
      </c>
      <c r="X51" s="79">
        <v>4399</v>
      </c>
      <c r="Y51" s="79">
        <v>2.81</v>
      </c>
      <c r="Z51" s="79">
        <v>1543.01</v>
      </c>
      <c r="AA51" s="80">
        <v>1517.42</v>
      </c>
      <c r="AC51" t="str">
        <f t="shared" si="0"/>
        <v>Centerville</v>
      </c>
    </row>
    <row r="52" spans="1:29" x14ac:dyDescent="0.2">
      <c r="A52" s="79">
        <v>1080</v>
      </c>
      <c r="B52" s="79" t="s">
        <v>190</v>
      </c>
      <c r="C52" s="79">
        <v>1080</v>
      </c>
      <c r="D52" s="79">
        <v>1</v>
      </c>
      <c r="E52" s="79">
        <v>472.1</v>
      </c>
      <c r="F52" s="79">
        <v>456.82</v>
      </c>
      <c r="G52" s="79">
        <v>451.15</v>
      </c>
      <c r="H52" s="79">
        <v>438.14</v>
      </c>
      <c r="I52" s="79">
        <v>517.16999999999996</v>
      </c>
      <c r="J52" s="79">
        <v>58.57</v>
      </c>
      <c r="K52" s="79">
        <v>63.8</v>
      </c>
      <c r="L52" s="79">
        <v>27.07</v>
      </c>
      <c r="M52" s="79">
        <v>3.16</v>
      </c>
      <c r="N52" s="79">
        <v>478.7</v>
      </c>
      <c r="O52" s="79">
        <v>532.87</v>
      </c>
      <c r="P52" s="79">
        <v>54.55</v>
      </c>
      <c r="Q52" s="79">
        <v>53.12</v>
      </c>
      <c r="R52" s="79">
        <v>550.17999999999995</v>
      </c>
      <c r="S52" s="79">
        <v>255085</v>
      </c>
      <c r="T52" s="79">
        <v>26113</v>
      </c>
      <c r="U52" s="79">
        <v>25429</v>
      </c>
      <c r="V52" s="79">
        <v>15009</v>
      </c>
      <c r="W52" s="79">
        <v>27.28</v>
      </c>
      <c r="X52" s="79">
        <v>1596</v>
      </c>
      <c r="Y52" s="79">
        <v>2.9</v>
      </c>
      <c r="Z52" s="79">
        <v>544.04999999999995</v>
      </c>
      <c r="AA52" s="80">
        <v>529.48</v>
      </c>
      <c r="AC52" t="str">
        <f t="shared" si="0"/>
        <v>Central</v>
      </c>
    </row>
    <row r="53" spans="1:29" ht="25.5" x14ac:dyDescent="0.2">
      <c r="A53" s="79">
        <v>1089</v>
      </c>
      <c r="B53" s="79" t="s">
        <v>191</v>
      </c>
      <c r="C53" s="79">
        <v>1089</v>
      </c>
      <c r="D53" s="79">
        <v>10</v>
      </c>
      <c r="E53" s="79">
        <v>489.5</v>
      </c>
      <c r="F53" s="79">
        <v>479.84</v>
      </c>
      <c r="G53" s="79">
        <v>487.74</v>
      </c>
      <c r="H53" s="79">
        <v>484.17</v>
      </c>
      <c r="I53" s="79">
        <v>517.16999999999996</v>
      </c>
      <c r="J53" s="79">
        <v>58.57</v>
      </c>
      <c r="K53" s="79">
        <v>63.8</v>
      </c>
      <c r="L53" s="79">
        <v>27.07</v>
      </c>
      <c r="M53" s="79">
        <v>3.16</v>
      </c>
      <c r="N53" s="79">
        <v>480.4</v>
      </c>
      <c r="O53" s="79">
        <v>561.9</v>
      </c>
      <c r="P53" s="79">
        <v>54.11</v>
      </c>
      <c r="Q53" s="79">
        <v>62.11</v>
      </c>
      <c r="R53" s="79">
        <v>525.58000000000004</v>
      </c>
      <c r="S53" s="79">
        <v>269937</v>
      </c>
      <c r="T53" s="79">
        <v>25994</v>
      </c>
      <c r="U53" s="79">
        <v>29838</v>
      </c>
      <c r="V53" s="79">
        <v>12787</v>
      </c>
      <c r="W53" s="79">
        <v>24.33</v>
      </c>
      <c r="X53" s="79">
        <v>1487</v>
      </c>
      <c r="Y53" s="79">
        <v>2.83</v>
      </c>
      <c r="Z53" s="79">
        <v>529.94000000000005</v>
      </c>
      <c r="AA53" s="80">
        <v>520.67999999999995</v>
      </c>
      <c r="AC53" t="str">
        <f t="shared" si="0"/>
        <v>Central City</v>
      </c>
    </row>
    <row r="54" spans="1:29" ht="25.5" x14ac:dyDescent="0.2">
      <c r="A54" s="79">
        <v>1082</v>
      </c>
      <c r="B54" s="79" t="s">
        <v>192</v>
      </c>
      <c r="C54" s="79">
        <v>1082</v>
      </c>
      <c r="D54" s="79">
        <v>9</v>
      </c>
      <c r="E54" s="79">
        <v>1487.6</v>
      </c>
      <c r="F54" s="79">
        <v>1540.88</v>
      </c>
      <c r="G54" s="79">
        <v>1526.43</v>
      </c>
      <c r="H54" s="79">
        <v>1533.03</v>
      </c>
      <c r="I54" s="79">
        <v>517.16999999999996</v>
      </c>
      <c r="J54" s="79">
        <v>58.57</v>
      </c>
      <c r="K54" s="79">
        <v>63.8</v>
      </c>
      <c r="L54" s="79">
        <v>27.07</v>
      </c>
      <c r="M54" s="79">
        <v>3.16</v>
      </c>
      <c r="N54" s="79">
        <v>1524.3</v>
      </c>
      <c r="O54" s="79">
        <v>531.96</v>
      </c>
      <c r="P54" s="79">
        <v>57.31</v>
      </c>
      <c r="Q54" s="79">
        <v>53.13</v>
      </c>
      <c r="R54" s="79">
        <v>1701.86</v>
      </c>
      <c r="S54" s="79">
        <v>810867</v>
      </c>
      <c r="T54" s="79">
        <v>87358</v>
      </c>
      <c r="U54" s="79">
        <v>80986</v>
      </c>
      <c r="V54" s="79">
        <v>40130</v>
      </c>
      <c r="W54" s="79">
        <v>23.58</v>
      </c>
      <c r="X54" s="79">
        <v>4714</v>
      </c>
      <c r="Y54" s="79">
        <v>2.77</v>
      </c>
      <c r="Z54" s="79">
        <v>1645.88</v>
      </c>
      <c r="AA54" s="80">
        <v>1700.75</v>
      </c>
      <c r="AC54" t="str">
        <f t="shared" si="0"/>
        <v>Central Clinton</v>
      </c>
    </row>
    <row r="55" spans="1:29" ht="25.5" x14ac:dyDescent="0.2">
      <c r="A55" s="79">
        <v>1093</v>
      </c>
      <c r="B55" s="79" t="s">
        <v>193</v>
      </c>
      <c r="C55" s="79">
        <v>1093</v>
      </c>
      <c r="D55" s="79">
        <v>13</v>
      </c>
      <c r="E55" s="79">
        <v>672.7</v>
      </c>
      <c r="F55" s="79">
        <v>643.07000000000005</v>
      </c>
      <c r="G55" s="79">
        <v>650.73</v>
      </c>
      <c r="H55" s="79">
        <v>648.63</v>
      </c>
      <c r="I55" s="79">
        <v>517.16999999999996</v>
      </c>
      <c r="J55" s="79">
        <v>58.57</v>
      </c>
      <c r="K55" s="79">
        <v>63.8</v>
      </c>
      <c r="L55" s="79">
        <v>27.07</v>
      </c>
      <c r="M55" s="79">
        <v>3.16</v>
      </c>
      <c r="N55" s="79">
        <v>658.4</v>
      </c>
      <c r="O55" s="79">
        <v>541.59</v>
      </c>
      <c r="P55" s="79">
        <v>55.36</v>
      </c>
      <c r="Q55" s="79">
        <v>73.430000000000007</v>
      </c>
      <c r="R55" s="79">
        <v>762.79</v>
      </c>
      <c r="S55" s="79">
        <v>356583</v>
      </c>
      <c r="T55" s="79">
        <v>36449</v>
      </c>
      <c r="U55" s="79">
        <v>48346</v>
      </c>
      <c r="V55" s="79">
        <v>20672</v>
      </c>
      <c r="W55" s="79">
        <v>27.1</v>
      </c>
      <c r="X55" s="79">
        <v>2182</v>
      </c>
      <c r="Y55" s="79">
        <v>2.86</v>
      </c>
      <c r="Z55" s="79">
        <v>767.43</v>
      </c>
      <c r="AA55" s="80">
        <v>738.75</v>
      </c>
      <c r="AC55" t="str">
        <f t="shared" si="0"/>
        <v>Central Decatur</v>
      </c>
    </row>
    <row r="56" spans="1:29" ht="25.5" x14ac:dyDescent="0.2">
      <c r="A56" s="79">
        <v>1079</v>
      </c>
      <c r="B56" s="79" t="s">
        <v>194</v>
      </c>
      <c r="C56" s="79">
        <v>1079</v>
      </c>
      <c r="D56" s="79">
        <v>15</v>
      </c>
      <c r="E56" s="79">
        <v>832.6</v>
      </c>
      <c r="F56" s="79">
        <v>751.83</v>
      </c>
      <c r="G56" s="79">
        <v>754.85</v>
      </c>
      <c r="H56" s="79">
        <v>754.67</v>
      </c>
      <c r="I56" s="79">
        <v>517.16999999999996</v>
      </c>
      <c r="J56" s="79">
        <v>58.57</v>
      </c>
      <c r="K56" s="79">
        <v>63.8</v>
      </c>
      <c r="L56" s="79">
        <v>27.07</v>
      </c>
      <c r="M56" s="79">
        <v>3.16</v>
      </c>
      <c r="N56" s="79">
        <v>812.6</v>
      </c>
      <c r="O56" s="79">
        <v>544.29999999999995</v>
      </c>
      <c r="P56" s="79">
        <v>70.8</v>
      </c>
      <c r="Q56" s="79">
        <v>58.59</v>
      </c>
      <c r="R56" s="79">
        <v>911.03</v>
      </c>
      <c r="S56" s="79">
        <v>442298</v>
      </c>
      <c r="T56" s="79">
        <v>57532</v>
      </c>
      <c r="U56" s="79">
        <v>47610</v>
      </c>
      <c r="V56" s="79">
        <v>23787</v>
      </c>
      <c r="W56" s="79">
        <v>26.11</v>
      </c>
      <c r="X56" s="79">
        <v>2560</v>
      </c>
      <c r="Y56" s="79">
        <v>2.81</v>
      </c>
      <c r="Z56" s="79">
        <v>928.29</v>
      </c>
      <c r="AA56" s="80">
        <v>848.48</v>
      </c>
      <c r="AC56" t="str">
        <f t="shared" si="0"/>
        <v>Central Lee</v>
      </c>
    </row>
    <row r="57" spans="1:29" ht="25.5" x14ac:dyDescent="0.2">
      <c r="A57" s="79">
        <v>1095</v>
      </c>
      <c r="B57" s="79" t="s">
        <v>195</v>
      </c>
      <c r="C57" s="79">
        <v>1095</v>
      </c>
      <c r="D57" s="79">
        <v>12</v>
      </c>
      <c r="E57" s="79">
        <v>696.5</v>
      </c>
      <c r="F57" s="79">
        <v>715.26</v>
      </c>
      <c r="G57" s="79">
        <v>726.31</v>
      </c>
      <c r="H57" s="79">
        <v>733.52</v>
      </c>
      <c r="I57" s="79">
        <v>517.16999999999996</v>
      </c>
      <c r="J57" s="79">
        <v>58.57</v>
      </c>
      <c r="K57" s="79">
        <v>63.8</v>
      </c>
      <c r="L57" s="79">
        <v>27.07</v>
      </c>
      <c r="M57" s="79">
        <v>3.16</v>
      </c>
      <c r="N57" s="79">
        <v>714.6</v>
      </c>
      <c r="O57" s="79">
        <v>501.28</v>
      </c>
      <c r="P57" s="79">
        <v>57.87</v>
      </c>
      <c r="Q57" s="79">
        <v>52.29</v>
      </c>
      <c r="R57" s="79">
        <v>792.3</v>
      </c>
      <c r="S57" s="79">
        <v>358215</v>
      </c>
      <c r="T57" s="79">
        <v>41354</v>
      </c>
      <c r="U57" s="79">
        <v>37366</v>
      </c>
      <c r="V57" s="79">
        <v>21487</v>
      </c>
      <c r="W57" s="79">
        <v>27.12</v>
      </c>
      <c r="X57" s="79">
        <v>2575</v>
      </c>
      <c r="Y57" s="79">
        <v>3.25</v>
      </c>
      <c r="Z57" s="79">
        <v>778.13</v>
      </c>
      <c r="AA57" s="80">
        <v>797.71</v>
      </c>
      <c r="AC57" t="str">
        <f t="shared" si="0"/>
        <v>Central Lyon</v>
      </c>
    </row>
    <row r="58" spans="1:29" ht="25.5" x14ac:dyDescent="0.2">
      <c r="A58" s="79">
        <v>4772</v>
      </c>
      <c r="B58" s="79" t="s">
        <v>196</v>
      </c>
      <c r="C58" s="79">
        <v>4772</v>
      </c>
      <c r="D58" s="79">
        <v>7</v>
      </c>
      <c r="E58" s="79">
        <v>865.2</v>
      </c>
      <c r="F58" s="79">
        <v>843.58</v>
      </c>
      <c r="G58" s="79">
        <v>826.06</v>
      </c>
      <c r="H58" s="79">
        <v>811.25</v>
      </c>
      <c r="I58" s="79">
        <v>517.16999999999996</v>
      </c>
      <c r="J58" s="79">
        <v>58.57</v>
      </c>
      <c r="K58" s="79">
        <v>63.8</v>
      </c>
      <c r="L58" s="79">
        <v>27.07</v>
      </c>
      <c r="M58" s="79">
        <v>3.16</v>
      </c>
      <c r="N58" s="79">
        <v>865.3</v>
      </c>
      <c r="O58" s="79">
        <v>547.86</v>
      </c>
      <c r="P58" s="79">
        <v>61.43</v>
      </c>
      <c r="Q58" s="79">
        <v>54.93</v>
      </c>
      <c r="R58" s="79">
        <v>985.16</v>
      </c>
      <c r="S58" s="79">
        <v>474063</v>
      </c>
      <c r="T58" s="79">
        <v>53155</v>
      </c>
      <c r="U58" s="79">
        <v>47531</v>
      </c>
      <c r="V58" s="79">
        <v>33998</v>
      </c>
      <c r="W58" s="79">
        <v>34.51</v>
      </c>
      <c r="X58" s="79">
        <v>3901</v>
      </c>
      <c r="Y58" s="79">
        <v>3.96</v>
      </c>
      <c r="Z58" s="79">
        <v>984.36</v>
      </c>
      <c r="AA58" s="80">
        <v>963.93</v>
      </c>
      <c r="AC58" t="str">
        <f t="shared" si="0"/>
        <v>Central Springs</v>
      </c>
    </row>
    <row r="59" spans="1:29" x14ac:dyDescent="0.2">
      <c r="A59" s="79">
        <v>1107</v>
      </c>
      <c r="B59" s="79" t="s">
        <v>197</v>
      </c>
      <c r="C59" s="79">
        <v>1107</v>
      </c>
      <c r="D59" s="79">
        <v>15</v>
      </c>
      <c r="E59" s="79">
        <v>1361.1</v>
      </c>
      <c r="F59" s="79">
        <v>1333.51</v>
      </c>
      <c r="G59" s="79">
        <v>1290.44</v>
      </c>
      <c r="H59" s="79">
        <v>1267.69</v>
      </c>
      <c r="I59" s="79">
        <v>517.16999999999996</v>
      </c>
      <c r="J59" s="79">
        <v>58.57</v>
      </c>
      <c r="K59" s="79">
        <v>63.8</v>
      </c>
      <c r="L59" s="79">
        <v>27.07</v>
      </c>
      <c r="M59" s="79">
        <v>3.16</v>
      </c>
      <c r="N59" s="79">
        <v>1380.4</v>
      </c>
      <c r="O59" s="79">
        <v>507.62</v>
      </c>
      <c r="P59" s="79">
        <v>53.87</v>
      </c>
      <c r="Q59" s="79">
        <v>70.95</v>
      </c>
      <c r="R59" s="79">
        <v>1568.42</v>
      </c>
      <c r="S59" s="79">
        <v>700719</v>
      </c>
      <c r="T59" s="79">
        <v>74362</v>
      </c>
      <c r="U59" s="79">
        <v>97939</v>
      </c>
      <c r="V59" s="79">
        <v>40951</v>
      </c>
      <c r="W59" s="79">
        <v>26.11</v>
      </c>
      <c r="X59" s="79">
        <v>4407</v>
      </c>
      <c r="Y59" s="79">
        <v>2.81</v>
      </c>
      <c r="Z59" s="79">
        <v>1533.65</v>
      </c>
      <c r="AA59" s="80">
        <v>1507.79</v>
      </c>
      <c r="AC59" t="str">
        <f t="shared" si="0"/>
        <v>Chariton</v>
      </c>
    </row>
    <row r="60" spans="1:29" ht="25.5" x14ac:dyDescent="0.2">
      <c r="A60" s="79">
        <v>1116</v>
      </c>
      <c r="B60" s="79" t="s">
        <v>198</v>
      </c>
      <c r="C60" s="79">
        <v>1116</v>
      </c>
      <c r="D60" s="79">
        <v>7</v>
      </c>
      <c r="E60" s="79">
        <v>1579.7</v>
      </c>
      <c r="F60" s="79">
        <v>1544.73</v>
      </c>
      <c r="G60" s="79">
        <v>1496.96</v>
      </c>
      <c r="H60" s="79">
        <v>1489.88</v>
      </c>
      <c r="I60" s="79">
        <v>517.16999999999996</v>
      </c>
      <c r="J60" s="79">
        <v>58.57</v>
      </c>
      <c r="K60" s="79">
        <v>63.8</v>
      </c>
      <c r="L60" s="79">
        <v>27.07</v>
      </c>
      <c r="M60" s="79">
        <v>3.16</v>
      </c>
      <c r="N60" s="79">
        <v>1549.5</v>
      </c>
      <c r="O60" s="79">
        <v>515.57000000000005</v>
      </c>
      <c r="P60" s="79">
        <v>61.22</v>
      </c>
      <c r="Q60" s="79">
        <v>59.67</v>
      </c>
      <c r="R60" s="79">
        <v>1796.39</v>
      </c>
      <c r="S60" s="79">
        <v>798876</v>
      </c>
      <c r="T60" s="79">
        <v>94860</v>
      </c>
      <c r="U60" s="79">
        <v>92459</v>
      </c>
      <c r="V60" s="79">
        <v>61993</v>
      </c>
      <c r="W60" s="79">
        <v>34.51</v>
      </c>
      <c r="X60" s="79">
        <v>7114</v>
      </c>
      <c r="Y60" s="79">
        <v>3.96</v>
      </c>
      <c r="Z60" s="79">
        <v>1814.95</v>
      </c>
      <c r="AA60" s="80">
        <v>1782.34</v>
      </c>
      <c r="AC60" t="str">
        <f t="shared" si="0"/>
        <v>Charles City</v>
      </c>
    </row>
    <row r="61" spans="1:29" ht="25.5" x14ac:dyDescent="0.2">
      <c r="A61" s="79">
        <v>1134</v>
      </c>
      <c r="B61" s="79" t="s">
        <v>199</v>
      </c>
      <c r="C61" s="79">
        <v>1134</v>
      </c>
      <c r="D61" s="79">
        <v>12</v>
      </c>
      <c r="E61" s="79">
        <v>304.60000000000002</v>
      </c>
      <c r="F61" s="79">
        <v>309.31</v>
      </c>
      <c r="G61" s="79">
        <v>300.3</v>
      </c>
      <c r="H61" s="79">
        <v>294.08999999999997</v>
      </c>
      <c r="I61" s="79">
        <v>517.16999999999996</v>
      </c>
      <c r="J61" s="79">
        <v>58.57</v>
      </c>
      <c r="K61" s="79">
        <v>63.8</v>
      </c>
      <c r="L61" s="79">
        <v>27.07</v>
      </c>
      <c r="M61" s="79">
        <v>3.16</v>
      </c>
      <c r="N61" s="79">
        <v>317.10000000000002</v>
      </c>
      <c r="O61" s="79">
        <v>584.32000000000005</v>
      </c>
      <c r="P61" s="79">
        <v>60.66</v>
      </c>
      <c r="Q61" s="79">
        <v>66.52</v>
      </c>
      <c r="R61" s="79">
        <v>367.67</v>
      </c>
      <c r="S61" s="79">
        <v>185288</v>
      </c>
      <c r="T61" s="79">
        <v>19235</v>
      </c>
      <c r="U61" s="79">
        <v>21093</v>
      </c>
      <c r="V61" s="79">
        <v>9971</v>
      </c>
      <c r="W61" s="79">
        <v>27.12</v>
      </c>
      <c r="X61" s="79">
        <v>1195</v>
      </c>
      <c r="Y61" s="79">
        <v>3.25</v>
      </c>
      <c r="Z61" s="79">
        <v>348.34</v>
      </c>
      <c r="AA61" s="80">
        <v>353.49</v>
      </c>
      <c r="AC61" t="str">
        <f t="shared" si="0"/>
        <v>Charter Oak-Ute</v>
      </c>
    </row>
    <row r="62" spans="1:29" x14ac:dyDescent="0.2">
      <c r="A62" s="79">
        <v>1152</v>
      </c>
      <c r="B62" s="79" t="s">
        <v>200</v>
      </c>
      <c r="C62" s="79">
        <v>1152</v>
      </c>
      <c r="D62" s="79">
        <v>12</v>
      </c>
      <c r="E62" s="79">
        <v>959.2</v>
      </c>
      <c r="F62" s="79">
        <v>898.1</v>
      </c>
      <c r="G62" s="79">
        <v>901.09</v>
      </c>
      <c r="H62" s="79">
        <v>903.92</v>
      </c>
      <c r="I62" s="79">
        <v>517.16999999999996</v>
      </c>
      <c r="J62" s="79">
        <v>58.57</v>
      </c>
      <c r="K62" s="79">
        <v>63.8</v>
      </c>
      <c r="L62" s="79">
        <v>27.07</v>
      </c>
      <c r="M62" s="79">
        <v>3.16</v>
      </c>
      <c r="N62" s="79">
        <v>932.2</v>
      </c>
      <c r="O62" s="79">
        <v>530.20000000000005</v>
      </c>
      <c r="P62" s="79">
        <v>59.58</v>
      </c>
      <c r="Q62" s="79">
        <v>63.55</v>
      </c>
      <c r="R62" s="79">
        <v>1091.33</v>
      </c>
      <c r="S62" s="79">
        <v>494252</v>
      </c>
      <c r="T62" s="79">
        <v>55540</v>
      </c>
      <c r="U62" s="79">
        <v>59241</v>
      </c>
      <c r="V62" s="79">
        <v>29597</v>
      </c>
      <c r="W62" s="79">
        <v>27.12</v>
      </c>
      <c r="X62" s="79">
        <v>3547</v>
      </c>
      <c r="Y62" s="79">
        <v>3.25</v>
      </c>
      <c r="Z62" s="79">
        <v>1108.8499999999999</v>
      </c>
      <c r="AA62" s="80">
        <v>1049.25</v>
      </c>
      <c r="AC62" t="str">
        <f t="shared" si="0"/>
        <v>Cherokee</v>
      </c>
    </row>
    <row r="63" spans="1:29" x14ac:dyDescent="0.2">
      <c r="A63" s="79">
        <v>1197</v>
      </c>
      <c r="B63" s="79" t="s">
        <v>201</v>
      </c>
      <c r="C63" s="79">
        <v>1197</v>
      </c>
      <c r="D63" s="79">
        <v>13</v>
      </c>
      <c r="E63" s="79">
        <v>947.2</v>
      </c>
      <c r="F63" s="79">
        <v>972.8</v>
      </c>
      <c r="G63" s="79">
        <v>982.5</v>
      </c>
      <c r="H63" s="79">
        <v>988.5</v>
      </c>
      <c r="I63" s="79">
        <v>517.16999999999996</v>
      </c>
      <c r="J63" s="79">
        <v>58.57</v>
      </c>
      <c r="K63" s="79">
        <v>63.8</v>
      </c>
      <c r="L63" s="79">
        <v>27.07</v>
      </c>
      <c r="M63" s="79">
        <v>3.16</v>
      </c>
      <c r="N63" s="79">
        <v>949.7</v>
      </c>
      <c r="O63" s="79">
        <v>497.48</v>
      </c>
      <c r="P63" s="79">
        <v>45.74</v>
      </c>
      <c r="Q63" s="79">
        <v>54.03</v>
      </c>
      <c r="R63" s="79">
        <v>1036.78</v>
      </c>
      <c r="S63" s="79">
        <v>472457</v>
      </c>
      <c r="T63" s="79">
        <v>43439</v>
      </c>
      <c r="U63" s="79">
        <v>51312</v>
      </c>
      <c r="V63" s="79">
        <v>28097</v>
      </c>
      <c r="W63" s="79">
        <v>27.1</v>
      </c>
      <c r="X63" s="79">
        <v>2965</v>
      </c>
      <c r="Y63" s="79">
        <v>2.86</v>
      </c>
      <c r="Z63" s="79">
        <v>1030.93</v>
      </c>
      <c r="AA63" s="80">
        <v>1057.3699999999999</v>
      </c>
      <c r="AC63" t="str">
        <f t="shared" si="0"/>
        <v>Clarinda</v>
      </c>
    </row>
    <row r="64" spans="1:29" ht="25.5" x14ac:dyDescent="0.2">
      <c r="A64" s="79">
        <v>1206</v>
      </c>
      <c r="B64" s="79" t="s">
        <v>202</v>
      </c>
      <c r="C64" s="79">
        <v>1206</v>
      </c>
      <c r="D64" s="79">
        <v>5</v>
      </c>
      <c r="E64" s="79">
        <v>798.6</v>
      </c>
      <c r="F64" s="79">
        <v>709.77</v>
      </c>
      <c r="G64" s="79">
        <v>705.89</v>
      </c>
      <c r="H64" s="79">
        <v>699.98</v>
      </c>
      <c r="I64" s="79">
        <v>517.16999999999996</v>
      </c>
      <c r="J64" s="79">
        <v>58.57</v>
      </c>
      <c r="K64" s="79">
        <v>63.8</v>
      </c>
      <c r="L64" s="79">
        <v>27.07</v>
      </c>
      <c r="M64" s="79">
        <v>3.16</v>
      </c>
      <c r="N64" s="79">
        <v>776</v>
      </c>
      <c r="O64" s="79">
        <v>532.17999999999995</v>
      </c>
      <c r="P64" s="79">
        <v>61.51</v>
      </c>
      <c r="Q64" s="79">
        <v>65.790000000000006</v>
      </c>
      <c r="R64" s="79">
        <v>866.88</v>
      </c>
      <c r="S64" s="79">
        <v>412972</v>
      </c>
      <c r="T64" s="79">
        <v>47732</v>
      </c>
      <c r="U64" s="79">
        <v>51053</v>
      </c>
      <c r="V64" s="79">
        <v>25348</v>
      </c>
      <c r="W64" s="79">
        <v>29.24</v>
      </c>
      <c r="X64" s="79">
        <v>3025</v>
      </c>
      <c r="Y64" s="79">
        <v>3.49</v>
      </c>
      <c r="Z64" s="79">
        <v>900.12</v>
      </c>
      <c r="AA64" s="80">
        <v>812.3</v>
      </c>
      <c r="AC64" t="str">
        <f t="shared" si="0"/>
        <v>Clarion-Goldfield</v>
      </c>
    </row>
    <row r="65" spans="1:29" x14ac:dyDescent="0.2">
      <c r="A65" s="79">
        <v>1211</v>
      </c>
      <c r="B65" s="79" t="s">
        <v>203</v>
      </c>
      <c r="C65" s="79">
        <v>1211</v>
      </c>
      <c r="D65" s="79">
        <v>13</v>
      </c>
      <c r="E65" s="79">
        <v>1435.6</v>
      </c>
      <c r="F65" s="79">
        <v>1429.69</v>
      </c>
      <c r="G65" s="79">
        <v>1442.64</v>
      </c>
      <c r="H65" s="79">
        <v>1452.64</v>
      </c>
      <c r="I65" s="79">
        <v>517.16999999999996</v>
      </c>
      <c r="J65" s="79">
        <v>58.57</v>
      </c>
      <c r="K65" s="79">
        <v>63.8</v>
      </c>
      <c r="L65" s="79">
        <v>27.07</v>
      </c>
      <c r="M65" s="79">
        <v>3.16</v>
      </c>
      <c r="N65" s="79">
        <v>1386.4</v>
      </c>
      <c r="O65" s="79">
        <v>516.88</v>
      </c>
      <c r="P65" s="79">
        <v>52.77</v>
      </c>
      <c r="Q65" s="79">
        <v>68.319999999999993</v>
      </c>
      <c r="R65" s="79">
        <v>1578.16</v>
      </c>
      <c r="S65" s="79">
        <v>716602</v>
      </c>
      <c r="T65" s="79">
        <v>73160</v>
      </c>
      <c r="U65" s="79">
        <v>94719</v>
      </c>
      <c r="V65" s="79">
        <v>42768</v>
      </c>
      <c r="W65" s="79">
        <v>27.1</v>
      </c>
      <c r="X65" s="79">
        <v>4514</v>
      </c>
      <c r="Y65" s="79">
        <v>2.86</v>
      </c>
      <c r="Z65" s="79">
        <v>1645.75</v>
      </c>
      <c r="AA65" s="80">
        <v>1641.94</v>
      </c>
      <c r="AC65" t="str">
        <f t="shared" si="0"/>
        <v>Clarke</v>
      </c>
    </row>
    <row r="66" spans="1:29" ht="25.5" x14ac:dyDescent="0.2">
      <c r="A66" s="79">
        <v>1215</v>
      </c>
      <c r="B66" s="79" t="s">
        <v>204</v>
      </c>
      <c r="C66" s="79">
        <v>1215</v>
      </c>
      <c r="D66" s="79">
        <v>7</v>
      </c>
      <c r="E66" s="79">
        <v>339.8</v>
      </c>
      <c r="F66" s="79">
        <v>333.6</v>
      </c>
      <c r="G66" s="79">
        <v>326.26</v>
      </c>
      <c r="H66" s="79">
        <v>320.75</v>
      </c>
      <c r="I66" s="79">
        <v>517.16999999999996</v>
      </c>
      <c r="J66" s="79">
        <v>58.57</v>
      </c>
      <c r="K66" s="79">
        <v>63.8</v>
      </c>
      <c r="L66" s="79">
        <v>27.07</v>
      </c>
      <c r="M66" s="79">
        <v>3.16</v>
      </c>
      <c r="N66" s="79">
        <v>355.1</v>
      </c>
      <c r="O66" s="79">
        <v>606.12</v>
      </c>
      <c r="P66" s="79">
        <v>64.44</v>
      </c>
      <c r="Q66" s="79">
        <v>65.760000000000005</v>
      </c>
      <c r="R66" s="79">
        <v>403.63</v>
      </c>
      <c r="S66" s="79">
        <v>215233</v>
      </c>
      <c r="T66" s="79">
        <v>22883</v>
      </c>
      <c r="U66" s="79">
        <v>23351</v>
      </c>
      <c r="V66" s="79">
        <v>13929</v>
      </c>
      <c r="W66" s="79">
        <v>34.51</v>
      </c>
      <c r="X66" s="79">
        <v>1598</v>
      </c>
      <c r="Y66" s="79">
        <v>3.96</v>
      </c>
      <c r="Z66" s="79">
        <v>391.88</v>
      </c>
      <c r="AA66" s="80">
        <v>386.2</v>
      </c>
      <c r="AC66" t="str">
        <f t="shared" si="0"/>
        <v>Clarksville</v>
      </c>
    </row>
    <row r="67" spans="1:29" ht="38.25" x14ac:dyDescent="0.2">
      <c r="A67" s="79">
        <v>1218</v>
      </c>
      <c r="B67" s="79" t="s">
        <v>205</v>
      </c>
      <c r="C67" s="79">
        <v>1218</v>
      </c>
      <c r="D67" s="79">
        <v>5</v>
      </c>
      <c r="E67" s="79">
        <v>345</v>
      </c>
      <c r="F67" s="79">
        <v>366.15</v>
      </c>
      <c r="G67" s="79">
        <v>369.33</v>
      </c>
      <c r="H67" s="79">
        <v>370.65</v>
      </c>
      <c r="I67" s="79">
        <v>517.16999999999996</v>
      </c>
      <c r="J67" s="79">
        <v>58.57</v>
      </c>
      <c r="K67" s="79">
        <v>63.8</v>
      </c>
      <c r="L67" s="79">
        <v>27.07</v>
      </c>
      <c r="M67" s="79">
        <v>3.16</v>
      </c>
      <c r="N67" s="79">
        <v>388</v>
      </c>
      <c r="O67" s="79">
        <v>574.15</v>
      </c>
      <c r="P67" s="79">
        <v>62.92</v>
      </c>
      <c r="Q67" s="79">
        <v>56.17</v>
      </c>
      <c r="R67" s="79">
        <v>426.15</v>
      </c>
      <c r="S67" s="79">
        <v>222770</v>
      </c>
      <c r="T67" s="79">
        <v>24413</v>
      </c>
      <c r="U67" s="79">
        <v>21794</v>
      </c>
      <c r="V67" s="79">
        <v>12461</v>
      </c>
      <c r="W67" s="79">
        <v>29.24</v>
      </c>
      <c r="X67" s="79">
        <v>1487</v>
      </c>
      <c r="Y67" s="79">
        <v>3.49</v>
      </c>
      <c r="Z67" s="79">
        <v>379.92</v>
      </c>
      <c r="AA67" s="80">
        <v>401.41</v>
      </c>
      <c r="AC67" t="str">
        <f t="shared" ref="AC67:AC130" si="1">B67</f>
        <v>Clay Central-Everly</v>
      </c>
    </row>
    <row r="68" spans="1:29" ht="25.5" x14ac:dyDescent="0.2">
      <c r="A68" s="79">
        <v>2763</v>
      </c>
      <c r="B68" s="79" t="s">
        <v>206</v>
      </c>
      <c r="C68" s="79">
        <v>2763</v>
      </c>
      <c r="D68" s="79">
        <v>1</v>
      </c>
      <c r="E68" s="79">
        <v>628.79999999999995</v>
      </c>
      <c r="F68" s="79">
        <v>634.57000000000005</v>
      </c>
      <c r="G68" s="79">
        <v>637.38</v>
      </c>
      <c r="H68" s="79">
        <v>635.94000000000005</v>
      </c>
      <c r="I68" s="79">
        <v>517.16999999999996</v>
      </c>
      <c r="J68" s="79">
        <v>58.57</v>
      </c>
      <c r="K68" s="79">
        <v>63.8</v>
      </c>
      <c r="L68" s="79">
        <v>27.07</v>
      </c>
      <c r="M68" s="79">
        <v>3.16</v>
      </c>
      <c r="N68" s="79">
        <v>645</v>
      </c>
      <c r="O68" s="79">
        <v>521.47</v>
      </c>
      <c r="P68" s="79">
        <v>59.01</v>
      </c>
      <c r="Q68" s="79">
        <v>51.63</v>
      </c>
      <c r="R68" s="79">
        <v>736.61</v>
      </c>
      <c r="S68" s="79">
        <v>336348</v>
      </c>
      <c r="T68" s="79">
        <v>38061</v>
      </c>
      <c r="U68" s="79">
        <v>33301</v>
      </c>
      <c r="V68" s="79">
        <v>20095</v>
      </c>
      <c r="W68" s="79">
        <v>27.28</v>
      </c>
      <c r="X68" s="79">
        <v>2136</v>
      </c>
      <c r="Y68" s="79">
        <v>2.9</v>
      </c>
      <c r="Z68" s="79">
        <v>708.34</v>
      </c>
      <c r="AA68" s="80">
        <v>714.9</v>
      </c>
      <c r="AC68" t="str">
        <f t="shared" si="1"/>
        <v>Clayton Ridge</v>
      </c>
    </row>
    <row r="69" spans="1:29" ht="38.25" x14ac:dyDescent="0.2">
      <c r="A69" s="79">
        <v>1221</v>
      </c>
      <c r="B69" s="79" t="s">
        <v>207</v>
      </c>
      <c r="C69" s="79">
        <v>1221</v>
      </c>
      <c r="D69" s="79">
        <v>10</v>
      </c>
      <c r="E69" s="79">
        <v>1671.3</v>
      </c>
      <c r="F69" s="79">
        <v>1731.51</v>
      </c>
      <c r="G69" s="79">
        <v>1768.19</v>
      </c>
      <c r="H69" s="79">
        <v>1789.38</v>
      </c>
      <c r="I69" s="79">
        <v>517.16999999999996</v>
      </c>
      <c r="J69" s="79">
        <v>58.57</v>
      </c>
      <c r="K69" s="79">
        <v>63.8</v>
      </c>
      <c r="L69" s="79">
        <v>27.07</v>
      </c>
      <c r="M69" s="79">
        <v>3.16</v>
      </c>
      <c r="N69" s="79">
        <v>1576.5</v>
      </c>
      <c r="O69" s="79">
        <v>519.66</v>
      </c>
      <c r="P69" s="79">
        <v>56.21</v>
      </c>
      <c r="Q69" s="79">
        <v>49.57</v>
      </c>
      <c r="R69" s="79">
        <v>1777.41</v>
      </c>
      <c r="S69" s="79">
        <v>819244</v>
      </c>
      <c r="T69" s="79">
        <v>88615</v>
      </c>
      <c r="U69" s="79">
        <v>78147</v>
      </c>
      <c r="V69" s="79">
        <v>43244</v>
      </c>
      <c r="W69" s="79">
        <v>24.33</v>
      </c>
      <c r="X69" s="79">
        <v>5030</v>
      </c>
      <c r="Y69" s="79">
        <v>2.83</v>
      </c>
      <c r="Z69" s="79">
        <v>1888.17</v>
      </c>
      <c r="AA69" s="80">
        <v>1950.55</v>
      </c>
      <c r="AC69" t="str">
        <f t="shared" si="1"/>
        <v>Clear Creek Amana</v>
      </c>
    </row>
    <row r="70" spans="1:29" ht="25.5" x14ac:dyDescent="0.2">
      <c r="A70" s="79">
        <v>1233</v>
      </c>
      <c r="B70" s="79" t="s">
        <v>208</v>
      </c>
      <c r="C70" s="79">
        <v>1233</v>
      </c>
      <c r="D70" s="79">
        <v>7</v>
      </c>
      <c r="E70" s="79">
        <v>1263.4000000000001</v>
      </c>
      <c r="F70" s="79">
        <v>1275.53</v>
      </c>
      <c r="G70" s="79">
        <v>1269.3399999999999</v>
      </c>
      <c r="H70" s="79">
        <v>1258.53</v>
      </c>
      <c r="I70" s="79">
        <v>517.16999999999996</v>
      </c>
      <c r="J70" s="79">
        <v>58.57</v>
      </c>
      <c r="K70" s="79">
        <v>63.8</v>
      </c>
      <c r="L70" s="79">
        <v>27.07</v>
      </c>
      <c r="M70" s="79">
        <v>3.16</v>
      </c>
      <c r="N70" s="79">
        <v>1289.0999999999999</v>
      </c>
      <c r="O70" s="79">
        <v>495.81</v>
      </c>
      <c r="P70" s="79">
        <v>54.24</v>
      </c>
      <c r="Q70" s="79">
        <v>56.27</v>
      </c>
      <c r="R70" s="79">
        <v>1480.93</v>
      </c>
      <c r="S70" s="79">
        <v>639149</v>
      </c>
      <c r="T70" s="79">
        <v>69921</v>
      </c>
      <c r="U70" s="79">
        <v>72538</v>
      </c>
      <c r="V70" s="79">
        <v>51107</v>
      </c>
      <c r="W70" s="79">
        <v>34.51</v>
      </c>
      <c r="X70" s="79">
        <v>5864</v>
      </c>
      <c r="Y70" s="79">
        <v>3.96</v>
      </c>
      <c r="Z70" s="79">
        <v>1441.97</v>
      </c>
      <c r="AA70" s="80">
        <v>1455.88</v>
      </c>
      <c r="AC70" t="str">
        <f t="shared" si="1"/>
        <v>Clear Lake</v>
      </c>
    </row>
    <row r="71" spans="1:29" x14ac:dyDescent="0.2">
      <c r="A71" s="79">
        <v>1224</v>
      </c>
      <c r="B71" s="79" t="s">
        <v>209</v>
      </c>
      <c r="C71" s="79">
        <v>1224</v>
      </c>
      <c r="D71" s="79">
        <v>13</v>
      </c>
      <c r="E71" s="79">
        <v>82</v>
      </c>
      <c r="F71" s="79">
        <v>89.82</v>
      </c>
      <c r="G71" s="79">
        <v>91.03</v>
      </c>
      <c r="H71" s="79">
        <v>91.56</v>
      </c>
      <c r="I71" s="79">
        <v>517.16999999999996</v>
      </c>
      <c r="J71" s="79">
        <v>58.57</v>
      </c>
      <c r="K71" s="79">
        <v>63.8</v>
      </c>
      <c r="L71" s="79">
        <v>27.07</v>
      </c>
      <c r="M71" s="79">
        <v>3.16</v>
      </c>
      <c r="N71" s="79">
        <v>88.4</v>
      </c>
      <c r="O71" s="79">
        <v>475.75</v>
      </c>
      <c r="P71" s="79">
        <v>44.49</v>
      </c>
      <c r="Q71" s="79">
        <v>64.010000000000005</v>
      </c>
      <c r="R71" s="79">
        <v>98.23</v>
      </c>
      <c r="S71" s="79">
        <v>42056</v>
      </c>
      <c r="T71" s="79">
        <v>3933</v>
      </c>
      <c r="U71" s="79">
        <v>5658</v>
      </c>
      <c r="V71" s="79">
        <v>2662</v>
      </c>
      <c r="W71" s="79">
        <v>27.1</v>
      </c>
      <c r="X71" s="79">
        <v>281</v>
      </c>
      <c r="Y71" s="79">
        <v>2.86</v>
      </c>
      <c r="Z71" s="79">
        <v>92.43</v>
      </c>
      <c r="AA71" s="80">
        <v>100.35</v>
      </c>
      <c r="AC71" t="str">
        <f t="shared" si="1"/>
        <v>Clearfield</v>
      </c>
    </row>
    <row r="72" spans="1:29" x14ac:dyDescent="0.2">
      <c r="A72" s="79">
        <v>1278</v>
      </c>
      <c r="B72" s="79" t="s">
        <v>210</v>
      </c>
      <c r="C72" s="79">
        <v>1278</v>
      </c>
      <c r="D72" s="79">
        <v>9</v>
      </c>
      <c r="E72" s="79">
        <v>3965.5</v>
      </c>
      <c r="F72" s="79">
        <v>4042.26</v>
      </c>
      <c r="G72" s="79">
        <v>4019.14</v>
      </c>
      <c r="H72" s="79">
        <v>4023.07</v>
      </c>
      <c r="I72" s="79">
        <v>517.16999999999996</v>
      </c>
      <c r="J72" s="79">
        <v>58.57</v>
      </c>
      <c r="K72" s="79">
        <v>63.8</v>
      </c>
      <c r="L72" s="79">
        <v>27.07</v>
      </c>
      <c r="M72" s="79">
        <v>3.16</v>
      </c>
      <c r="N72" s="79">
        <v>4055.7</v>
      </c>
      <c r="O72" s="79">
        <v>518.54999999999995</v>
      </c>
      <c r="P72" s="79">
        <v>59.88</v>
      </c>
      <c r="Q72" s="79">
        <v>70.319999999999993</v>
      </c>
      <c r="R72" s="79">
        <v>4904.88</v>
      </c>
      <c r="S72" s="79">
        <v>2103083</v>
      </c>
      <c r="T72" s="79">
        <v>242855</v>
      </c>
      <c r="U72" s="79">
        <v>285197</v>
      </c>
      <c r="V72" s="79">
        <v>115657</v>
      </c>
      <c r="W72" s="79">
        <v>23.58</v>
      </c>
      <c r="X72" s="79">
        <v>13587</v>
      </c>
      <c r="Y72" s="79">
        <v>2.77</v>
      </c>
      <c r="Z72" s="79">
        <v>4722.99</v>
      </c>
      <c r="AA72" s="80">
        <v>4807.33</v>
      </c>
      <c r="AC72" t="str">
        <f t="shared" si="1"/>
        <v>Clinton</v>
      </c>
    </row>
    <row r="73" spans="1:29" ht="25.5" x14ac:dyDescent="0.2">
      <c r="A73" s="79">
        <v>1332</v>
      </c>
      <c r="B73" s="79" t="s">
        <v>211</v>
      </c>
      <c r="C73" s="79">
        <v>1332</v>
      </c>
      <c r="D73" s="79">
        <v>11</v>
      </c>
      <c r="E73" s="79">
        <v>731.5</v>
      </c>
      <c r="F73" s="79">
        <v>718.37</v>
      </c>
      <c r="G73" s="79">
        <v>696.66</v>
      </c>
      <c r="H73" s="79">
        <v>675.35</v>
      </c>
      <c r="I73" s="79">
        <v>517.16999999999996</v>
      </c>
      <c r="J73" s="79">
        <v>58.57</v>
      </c>
      <c r="K73" s="79">
        <v>63.8</v>
      </c>
      <c r="L73" s="79">
        <v>27.07</v>
      </c>
      <c r="M73" s="79">
        <v>3.16</v>
      </c>
      <c r="N73" s="79">
        <v>771.6</v>
      </c>
      <c r="O73" s="79">
        <v>516.77</v>
      </c>
      <c r="P73" s="79">
        <v>49.63</v>
      </c>
      <c r="Q73" s="79">
        <v>58.84</v>
      </c>
      <c r="R73" s="79">
        <v>847.37</v>
      </c>
      <c r="S73" s="79">
        <v>398740</v>
      </c>
      <c r="T73" s="79">
        <v>38295</v>
      </c>
      <c r="U73" s="79">
        <v>45401</v>
      </c>
      <c r="V73" s="79">
        <v>17422</v>
      </c>
      <c r="W73" s="79">
        <v>20.56</v>
      </c>
      <c r="X73" s="79">
        <v>2237</v>
      </c>
      <c r="Y73" s="79">
        <v>2.64</v>
      </c>
      <c r="Z73" s="79">
        <v>807.76</v>
      </c>
      <c r="AA73" s="80">
        <v>795.39</v>
      </c>
      <c r="AC73" t="str">
        <f t="shared" si="1"/>
        <v>Colfax-Mingo</v>
      </c>
    </row>
    <row r="74" spans="1:29" x14ac:dyDescent="0.2">
      <c r="A74" s="79">
        <v>1337</v>
      </c>
      <c r="B74" s="79" t="s">
        <v>212</v>
      </c>
      <c r="C74" s="79">
        <v>1337</v>
      </c>
      <c r="D74" s="79">
        <v>10</v>
      </c>
      <c r="E74" s="79">
        <v>4568</v>
      </c>
      <c r="F74" s="79">
        <v>4755.42</v>
      </c>
      <c r="G74" s="79">
        <v>4876.1899999999996</v>
      </c>
      <c r="H74" s="79">
        <v>4953.87</v>
      </c>
      <c r="I74" s="79">
        <v>517.16999999999996</v>
      </c>
      <c r="J74" s="79">
        <v>58.57</v>
      </c>
      <c r="K74" s="79">
        <v>63.8</v>
      </c>
      <c r="L74" s="79">
        <v>27.07</v>
      </c>
      <c r="M74" s="79">
        <v>3.16</v>
      </c>
      <c r="N74" s="79">
        <v>4507.8999999999996</v>
      </c>
      <c r="O74" s="79">
        <v>488.26</v>
      </c>
      <c r="P74" s="79">
        <v>60.98</v>
      </c>
      <c r="Q74" s="79">
        <v>63.5</v>
      </c>
      <c r="R74" s="79">
        <v>4968.88</v>
      </c>
      <c r="S74" s="79">
        <v>2201027</v>
      </c>
      <c r="T74" s="79">
        <v>274892</v>
      </c>
      <c r="U74" s="79">
        <v>286252</v>
      </c>
      <c r="V74" s="79">
        <v>120893</v>
      </c>
      <c r="W74" s="79">
        <v>24.33</v>
      </c>
      <c r="X74" s="79">
        <v>14062</v>
      </c>
      <c r="Y74" s="79">
        <v>2.83</v>
      </c>
      <c r="Z74" s="79">
        <v>5022.68</v>
      </c>
      <c r="AA74" s="80">
        <v>5214.6499999999996</v>
      </c>
      <c r="AC74" t="str">
        <f t="shared" si="1"/>
        <v>College</v>
      </c>
    </row>
    <row r="75" spans="1:29" ht="25.5" x14ac:dyDescent="0.2">
      <c r="A75" s="79">
        <v>1350</v>
      </c>
      <c r="B75" s="79" t="s">
        <v>213</v>
      </c>
      <c r="C75" s="79">
        <v>1350</v>
      </c>
      <c r="D75" s="79">
        <v>11</v>
      </c>
      <c r="E75" s="79">
        <v>470</v>
      </c>
      <c r="F75" s="79">
        <v>470.41</v>
      </c>
      <c r="G75" s="79">
        <v>461.65</v>
      </c>
      <c r="H75" s="79">
        <v>440</v>
      </c>
      <c r="I75" s="79">
        <v>517.16999999999996</v>
      </c>
      <c r="J75" s="79">
        <v>58.57</v>
      </c>
      <c r="K75" s="79">
        <v>63.8</v>
      </c>
      <c r="L75" s="79">
        <v>27.07</v>
      </c>
      <c r="M75" s="79">
        <v>3.16</v>
      </c>
      <c r="N75" s="79">
        <v>500.5</v>
      </c>
      <c r="O75" s="79">
        <v>535.87</v>
      </c>
      <c r="P75" s="79">
        <v>54.03</v>
      </c>
      <c r="Q75" s="79">
        <v>59.05</v>
      </c>
      <c r="R75" s="79">
        <v>567.41</v>
      </c>
      <c r="S75" s="79">
        <v>268203</v>
      </c>
      <c r="T75" s="79">
        <v>27042</v>
      </c>
      <c r="U75" s="79">
        <v>29555</v>
      </c>
      <c r="V75" s="79">
        <v>11666</v>
      </c>
      <c r="W75" s="79">
        <v>20.56</v>
      </c>
      <c r="X75" s="79">
        <v>1498</v>
      </c>
      <c r="Y75" s="79">
        <v>2.64</v>
      </c>
      <c r="Z75" s="79">
        <v>516.80999999999995</v>
      </c>
      <c r="AA75" s="80">
        <v>517.69000000000005</v>
      </c>
      <c r="AC75" t="str">
        <f t="shared" si="1"/>
        <v>Collins-Maxwell</v>
      </c>
    </row>
    <row r="76" spans="1:29" ht="38.25" x14ac:dyDescent="0.2">
      <c r="A76" s="79">
        <v>1359</v>
      </c>
      <c r="B76" s="79" t="s">
        <v>214</v>
      </c>
      <c r="C76" s="79">
        <v>1359</v>
      </c>
      <c r="D76" s="79">
        <v>11</v>
      </c>
      <c r="E76" s="79">
        <v>500.4</v>
      </c>
      <c r="F76" s="79">
        <v>465.08</v>
      </c>
      <c r="G76" s="79">
        <v>466.05</v>
      </c>
      <c r="H76" s="79">
        <v>465.58</v>
      </c>
      <c r="I76" s="79">
        <v>517.16999999999996</v>
      </c>
      <c r="J76" s="79">
        <v>58.57</v>
      </c>
      <c r="K76" s="79">
        <v>63.8</v>
      </c>
      <c r="L76" s="79">
        <v>27.07</v>
      </c>
      <c r="M76" s="79">
        <v>3.16</v>
      </c>
      <c r="N76" s="79">
        <v>480.6</v>
      </c>
      <c r="O76" s="79">
        <v>566.26</v>
      </c>
      <c r="P76" s="79">
        <v>55.79</v>
      </c>
      <c r="Q76" s="79">
        <v>59.01</v>
      </c>
      <c r="R76" s="79">
        <v>523.59</v>
      </c>
      <c r="S76" s="79">
        <v>272145</v>
      </c>
      <c r="T76" s="79">
        <v>26813</v>
      </c>
      <c r="U76" s="79">
        <v>28360</v>
      </c>
      <c r="V76" s="79">
        <v>10765</v>
      </c>
      <c r="W76" s="79">
        <v>20.56</v>
      </c>
      <c r="X76" s="79">
        <v>1382</v>
      </c>
      <c r="Y76" s="79">
        <v>2.64</v>
      </c>
      <c r="Z76" s="79">
        <v>543.33000000000004</v>
      </c>
      <c r="AA76" s="80">
        <v>508.43</v>
      </c>
      <c r="AC76" t="str">
        <f t="shared" si="1"/>
        <v>Colo-NESCO School</v>
      </c>
    </row>
    <row r="77" spans="1:29" ht="25.5" x14ac:dyDescent="0.2">
      <c r="A77" s="79">
        <v>1368</v>
      </c>
      <c r="B77" s="79" t="s">
        <v>215</v>
      </c>
      <c r="C77" s="79">
        <v>1368</v>
      </c>
      <c r="D77" s="79">
        <v>9</v>
      </c>
      <c r="E77" s="79">
        <v>826.2</v>
      </c>
      <c r="F77" s="79">
        <v>796.77</v>
      </c>
      <c r="G77" s="79">
        <v>768.93</v>
      </c>
      <c r="H77" s="79">
        <v>751.47</v>
      </c>
      <c r="I77" s="79">
        <v>517.16999999999996</v>
      </c>
      <c r="J77" s="79">
        <v>58.57</v>
      </c>
      <c r="K77" s="79">
        <v>63.8</v>
      </c>
      <c r="L77" s="79">
        <v>27.07</v>
      </c>
      <c r="M77" s="79">
        <v>3.16</v>
      </c>
      <c r="N77" s="79">
        <v>898.7</v>
      </c>
      <c r="O77" s="79">
        <v>552.33000000000004</v>
      </c>
      <c r="P77" s="79">
        <v>66.13</v>
      </c>
      <c r="Q77" s="79">
        <v>68.2</v>
      </c>
      <c r="R77" s="79">
        <v>1048.44</v>
      </c>
      <c r="S77" s="79">
        <v>496379</v>
      </c>
      <c r="T77" s="79">
        <v>59431</v>
      </c>
      <c r="U77" s="79">
        <v>61291</v>
      </c>
      <c r="V77" s="79">
        <v>24722</v>
      </c>
      <c r="W77" s="79">
        <v>23.58</v>
      </c>
      <c r="X77" s="79">
        <v>2904</v>
      </c>
      <c r="Y77" s="79">
        <v>2.77</v>
      </c>
      <c r="Z77" s="79">
        <v>963.11</v>
      </c>
      <c r="AA77" s="80">
        <v>935.05</v>
      </c>
      <c r="AC77" t="str">
        <f t="shared" si="1"/>
        <v>Columbus</v>
      </c>
    </row>
    <row r="78" spans="1:29" ht="38.25" x14ac:dyDescent="0.2">
      <c r="A78" s="79">
        <v>1413</v>
      </c>
      <c r="B78" s="79" t="s">
        <v>216</v>
      </c>
      <c r="C78" s="79">
        <v>1413</v>
      </c>
      <c r="D78" s="79">
        <v>11</v>
      </c>
      <c r="E78" s="79">
        <v>393.6</v>
      </c>
      <c r="F78" s="79">
        <v>399.32</v>
      </c>
      <c r="G78" s="79">
        <v>390.85</v>
      </c>
      <c r="H78" s="79">
        <v>377.89</v>
      </c>
      <c r="I78" s="79">
        <v>517.16999999999996</v>
      </c>
      <c r="J78" s="79">
        <v>58.57</v>
      </c>
      <c r="K78" s="79">
        <v>63.8</v>
      </c>
      <c r="L78" s="79">
        <v>27.07</v>
      </c>
      <c r="M78" s="79">
        <v>3.16</v>
      </c>
      <c r="N78" s="79">
        <v>426.5</v>
      </c>
      <c r="O78" s="79">
        <v>593.79</v>
      </c>
      <c r="P78" s="79">
        <v>63.09</v>
      </c>
      <c r="Q78" s="79">
        <v>67.63</v>
      </c>
      <c r="R78" s="79">
        <v>494.3</v>
      </c>
      <c r="S78" s="79">
        <v>253251</v>
      </c>
      <c r="T78" s="79">
        <v>26908</v>
      </c>
      <c r="U78" s="79">
        <v>28844</v>
      </c>
      <c r="V78" s="79">
        <v>10163</v>
      </c>
      <c r="W78" s="79">
        <v>20.56</v>
      </c>
      <c r="X78" s="79">
        <v>1305</v>
      </c>
      <c r="Y78" s="79">
        <v>2.64</v>
      </c>
      <c r="Z78" s="79">
        <v>446.79</v>
      </c>
      <c r="AA78" s="80">
        <v>453.05</v>
      </c>
      <c r="AC78" t="str">
        <f t="shared" si="1"/>
        <v>Coon Rapids-Bayard</v>
      </c>
    </row>
    <row r="79" spans="1:29" x14ac:dyDescent="0.2">
      <c r="A79" s="79">
        <v>1431</v>
      </c>
      <c r="B79" s="79" t="s">
        <v>217</v>
      </c>
      <c r="C79" s="79">
        <v>1431</v>
      </c>
      <c r="D79" s="79">
        <v>13</v>
      </c>
      <c r="E79" s="79">
        <v>422</v>
      </c>
      <c r="F79" s="79">
        <v>376.82</v>
      </c>
      <c r="G79" s="79">
        <v>380.92</v>
      </c>
      <c r="H79" s="79">
        <v>381.64</v>
      </c>
      <c r="I79" s="79">
        <v>517.16999999999996</v>
      </c>
      <c r="J79" s="79">
        <v>58.57</v>
      </c>
      <c r="K79" s="79">
        <v>63.8</v>
      </c>
      <c r="L79" s="79">
        <v>27.07</v>
      </c>
      <c r="M79" s="79">
        <v>3.16</v>
      </c>
      <c r="N79" s="79">
        <v>431.2</v>
      </c>
      <c r="O79" s="79">
        <v>600.17999999999995</v>
      </c>
      <c r="P79" s="79">
        <v>59.79</v>
      </c>
      <c r="Q79" s="79">
        <v>71.42</v>
      </c>
      <c r="R79" s="79">
        <v>485.57</v>
      </c>
      <c r="S79" s="79">
        <v>258798</v>
      </c>
      <c r="T79" s="79">
        <v>25781</v>
      </c>
      <c r="U79" s="79">
        <v>30796</v>
      </c>
      <c r="V79" s="79">
        <v>13159</v>
      </c>
      <c r="W79" s="79">
        <v>27.1</v>
      </c>
      <c r="X79" s="79">
        <v>1389</v>
      </c>
      <c r="Y79" s="79">
        <v>2.86</v>
      </c>
      <c r="Z79" s="79">
        <v>471.89</v>
      </c>
      <c r="AA79" s="80">
        <v>427.22</v>
      </c>
      <c r="AC79" t="str">
        <f t="shared" si="1"/>
        <v>Corning</v>
      </c>
    </row>
    <row r="80" spans="1:29" ht="25.5" x14ac:dyDescent="0.2">
      <c r="A80" s="79">
        <v>1449</v>
      </c>
      <c r="B80" s="79" t="s">
        <v>218</v>
      </c>
      <c r="C80" s="79">
        <v>1449</v>
      </c>
      <c r="D80" s="79">
        <v>7</v>
      </c>
      <c r="E80" s="79">
        <v>115</v>
      </c>
      <c r="F80" s="79">
        <v>106.37</v>
      </c>
      <c r="G80" s="79">
        <v>107.38</v>
      </c>
      <c r="H80" s="79">
        <v>108.22</v>
      </c>
      <c r="I80" s="79">
        <v>517.16999999999996</v>
      </c>
      <c r="J80" s="79">
        <v>58.57</v>
      </c>
      <c r="K80" s="79">
        <v>63.8</v>
      </c>
      <c r="L80" s="79">
        <v>27.07</v>
      </c>
      <c r="M80" s="79">
        <v>3.16</v>
      </c>
      <c r="N80" s="79">
        <v>113</v>
      </c>
      <c r="O80" s="79">
        <v>850.38</v>
      </c>
      <c r="P80" s="79">
        <v>107.27</v>
      </c>
      <c r="Q80" s="79">
        <v>77.48</v>
      </c>
      <c r="R80" s="79">
        <v>124.29</v>
      </c>
      <c r="S80" s="79">
        <v>96093</v>
      </c>
      <c r="T80" s="79">
        <v>12122</v>
      </c>
      <c r="U80" s="79">
        <v>8755</v>
      </c>
      <c r="V80" s="79">
        <v>4289</v>
      </c>
      <c r="W80" s="79">
        <v>34.51</v>
      </c>
      <c r="X80" s="79">
        <v>492</v>
      </c>
      <c r="Y80" s="79">
        <v>3.96</v>
      </c>
      <c r="Z80" s="79">
        <v>131.88999999999999</v>
      </c>
      <c r="AA80" s="80">
        <v>123.43</v>
      </c>
      <c r="AC80" t="str">
        <f t="shared" si="1"/>
        <v>Corwith-Wesley</v>
      </c>
    </row>
    <row r="81" spans="1:29" ht="25.5" x14ac:dyDescent="0.2">
      <c r="A81" s="79">
        <v>1476</v>
      </c>
      <c r="B81" s="79" t="s">
        <v>219</v>
      </c>
      <c r="C81" s="79">
        <v>1476</v>
      </c>
      <c r="D81" s="79">
        <v>13</v>
      </c>
      <c r="E81" s="79">
        <v>8944.6</v>
      </c>
      <c r="F81" s="79">
        <v>8931.5300000000007</v>
      </c>
      <c r="G81" s="79">
        <v>8934.25</v>
      </c>
      <c r="H81" s="79">
        <v>8943.4</v>
      </c>
      <c r="I81" s="79">
        <v>517.16999999999996</v>
      </c>
      <c r="J81" s="79">
        <v>58.57</v>
      </c>
      <c r="K81" s="79">
        <v>63.8</v>
      </c>
      <c r="L81" s="79">
        <v>27.07</v>
      </c>
      <c r="M81" s="79">
        <v>3.16</v>
      </c>
      <c r="N81" s="79">
        <v>9032.9</v>
      </c>
      <c r="O81" s="79">
        <v>494.35</v>
      </c>
      <c r="P81" s="79">
        <v>57.56</v>
      </c>
      <c r="Q81" s="79">
        <v>75.02</v>
      </c>
      <c r="R81" s="79">
        <v>10640.67</v>
      </c>
      <c r="S81" s="79">
        <v>4465414</v>
      </c>
      <c r="T81" s="79">
        <v>519934</v>
      </c>
      <c r="U81" s="79">
        <v>677648</v>
      </c>
      <c r="V81" s="79">
        <v>288362</v>
      </c>
      <c r="W81" s="79">
        <v>27.1</v>
      </c>
      <c r="X81" s="79">
        <v>30432</v>
      </c>
      <c r="Y81" s="79">
        <v>2.86</v>
      </c>
      <c r="Z81" s="79">
        <v>10532.84</v>
      </c>
      <c r="AA81" s="80">
        <v>10535.65</v>
      </c>
      <c r="AC81" t="str">
        <f t="shared" si="1"/>
        <v>Council Bluffs</v>
      </c>
    </row>
    <row r="82" spans="1:29" x14ac:dyDescent="0.2">
      <c r="A82" s="79">
        <v>1503</v>
      </c>
      <c r="B82" s="79" t="s">
        <v>220</v>
      </c>
      <c r="C82" s="79">
        <v>1503</v>
      </c>
      <c r="D82" s="79">
        <v>13</v>
      </c>
      <c r="E82" s="79">
        <v>1407.2</v>
      </c>
      <c r="F82" s="79">
        <v>1425.07</v>
      </c>
      <c r="G82" s="79">
        <v>1430.87</v>
      </c>
      <c r="H82" s="79">
        <v>1439.76</v>
      </c>
      <c r="I82" s="79">
        <v>517.16999999999996</v>
      </c>
      <c r="J82" s="79">
        <v>58.57</v>
      </c>
      <c r="K82" s="79">
        <v>63.8</v>
      </c>
      <c r="L82" s="79">
        <v>27.07</v>
      </c>
      <c r="M82" s="79">
        <v>3.16</v>
      </c>
      <c r="N82" s="79">
        <v>1398.7</v>
      </c>
      <c r="O82" s="79">
        <v>531.08000000000004</v>
      </c>
      <c r="P82" s="79">
        <v>58.88</v>
      </c>
      <c r="Q82" s="79">
        <v>67.400000000000006</v>
      </c>
      <c r="R82" s="79">
        <v>1575.1</v>
      </c>
      <c r="S82" s="79">
        <v>742822</v>
      </c>
      <c r="T82" s="79">
        <v>82355</v>
      </c>
      <c r="U82" s="79">
        <v>94272</v>
      </c>
      <c r="V82" s="79">
        <v>42685</v>
      </c>
      <c r="W82" s="79">
        <v>27.1</v>
      </c>
      <c r="X82" s="79">
        <v>4505</v>
      </c>
      <c r="Y82" s="79">
        <v>2.86</v>
      </c>
      <c r="Z82" s="79">
        <v>1588.17</v>
      </c>
      <c r="AA82" s="80">
        <v>1607.85</v>
      </c>
      <c r="AC82" t="str">
        <f t="shared" si="1"/>
        <v>Creston</v>
      </c>
    </row>
    <row r="83" spans="1:29" ht="38.25" x14ac:dyDescent="0.2">
      <c r="A83" s="79">
        <v>1576</v>
      </c>
      <c r="B83" s="79" t="s">
        <v>221</v>
      </c>
      <c r="C83" s="79">
        <v>1576</v>
      </c>
      <c r="D83" s="79">
        <v>11</v>
      </c>
      <c r="E83" s="79">
        <v>2139.8000000000002</v>
      </c>
      <c r="F83" s="79">
        <v>2236.56</v>
      </c>
      <c r="G83" s="79">
        <v>2251.29</v>
      </c>
      <c r="H83" s="79">
        <v>2271.02</v>
      </c>
      <c r="I83" s="79">
        <v>517.16999999999996</v>
      </c>
      <c r="J83" s="79">
        <v>58.57</v>
      </c>
      <c r="K83" s="79">
        <v>63.8</v>
      </c>
      <c r="L83" s="79">
        <v>27.07</v>
      </c>
      <c r="M83" s="79">
        <v>3.16</v>
      </c>
      <c r="N83" s="79">
        <v>1982.3</v>
      </c>
      <c r="O83" s="79">
        <v>490.9</v>
      </c>
      <c r="P83" s="79">
        <v>51.26</v>
      </c>
      <c r="Q83" s="79">
        <v>57.96</v>
      </c>
      <c r="R83" s="79">
        <v>2139.4699999999998</v>
      </c>
      <c r="S83" s="79">
        <v>973111</v>
      </c>
      <c r="T83" s="79">
        <v>101613</v>
      </c>
      <c r="U83" s="79">
        <v>114894</v>
      </c>
      <c r="V83" s="79">
        <v>43988</v>
      </c>
      <c r="W83" s="79">
        <v>20.56</v>
      </c>
      <c r="X83" s="79">
        <v>5648</v>
      </c>
      <c r="Y83" s="79">
        <v>2.64</v>
      </c>
      <c r="Z83" s="79">
        <v>2307.0700000000002</v>
      </c>
      <c r="AA83" s="80">
        <v>2405.5100000000002</v>
      </c>
      <c r="AC83" t="str">
        <f t="shared" si="1"/>
        <v>Dallas Center-Grimes</v>
      </c>
    </row>
    <row r="84" spans="1:29" x14ac:dyDescent="0.2">
      <c r="A84" s="79">
        <v>1602</v>
      </c>
      <c r="B84" s="79" t="s">
        <v>222</v>
      </c>
      <c r="C84" s="79">
        <v>1602</v>
      </c>
      <c r="D84" s="79">
        <v>15</v>
      </c>
      <c r="E84" s="79">
        <v>483</v>
      </c>
      <c r="F84" s="79">
        <v>474.95</v>
      </c>
      <c r="G84" s="79">
        <v>474.23</v>
      </c>
      <c r="H84" s="79">
        <v>472.75</v>
      </c>
      <c r="I84" s="79">
        <v>517.16999999999996</v>
      </c>
      <c r="J84" s="79">
        <v>58.57</v>
      </c>
      <c r="K84" s="79">
        <v>63.8</v>
      </c>
      <c r="L84" s="79">
        <v>27.07</v>
      </c>
      <c r="M84" s="79">
        <v>3.16</v>
      </c>
      <c r="N84" s="79">
        <v>478.8</v>
      </c>
      <c r="O84" s="79">
        <v>532.12</v>
      </c>
      <c r="P84" s="79">
        <v>57.46</v>
      </c>
      <c r="Q84" s="79">
        <v>64.239999999999995</v>
      </c>
      <c r="R84" s="79">
        <v>524.6</v>
      </c>
      <c r="S84" s="79">
        <v>254779</v>
      </c>
      <c r="T84" s="79">
        <v>27512</v>
      </c>
      <c r="U84" s="79">
        <v>30758</v>
      </c>
      <c r="V84" s="79">
        <v>13697</v>
      </c>
      <c r="W84" s="79">
        <v>26.11</v>
      </c>
      <c r="X84" s="79">
        <v>1474</v>
      </c>
      <c r="Y84" s="79">
        <v>2.81</v>
      </c>
      <c r="Z84" s="79">
        <v>528.01</v>
      </c>
      <c r="AA84" s="80">
        <v>520.41</v>
      </c>
      <c r="AC84" t="str">
        <f t="shared" si="1"/>
        <v>Danville</v>
      </c>
    </row>
    <row r="85" spans="1:29" x14ac:dyDescent="0.2">
      <c r="A85" s="79">
        <v>1611</v>
      </c>
      <c r="B85" s="79" t="s">
        <v>223</v>
      </c>
      <c r="C85" s="79">
        <v>1611</v>
      </c>
      <c r="D85" s="79">
        <v>9</v>
      </c>
      <c r="E85" s="79">
        <v>15940.2</v>
      </c>
      <c r="F85" s="79">
        <v>16483.95</v>
      </c>
      <c r="G85" s="79">
        <v>16684.79</v>
      </c>
      <c r="H85" s="79">
        <v>16643.07</v>
      </c>
      <c r="I85" s="79">
        <v>517.16999999999996</v>
      </c>
      <c r="J85" s="79">
        <v>58.57</v>
      </c>
      <c r="K85" s="79">
        <v>63.8</v>
      </c>
      <c r="L85" s="79">
        <v>27.07</v>
      </c>
      <c r="M85" s="79">
        <v>3.16</v>
      </c>
      <c r="N85" s="79">
        <v>16131.2</v>
      </c>
      <c r="O85" s="79">
        <v>504.74</v>
      </c>
      <c r="P85" s="79">
        <v>62.83</v>
      </c>
      <c r="Q85" s="79">
        <v>74.63</v>
      </c>
      <c r="R85" s="79">
        <v>18438.27</v>
      </c>
      <c r="S85" s="79">
        <v>8142062</v>
      </c>
      <c r="T85" s="79">
        <v>1013523</v>
      </c>
      <c r="U85" s="79">
        <v>1203871</v>
      </c>
      <c r="V85" s="79">
        <v>434774</v>
      </c>
      <c r="W85" s="79">
        <v>23.58</v>
      </c>
      <c r="X85" s="79">
        <v>51074</v>
      </c>
      <c r="Y85" s="79">
        <v>2.77</v>
      </c>
      <c r="Z85" s="79">
        <v>18232.87</v>
      </c>
      <c r="AA85" s="80">
        <v>18799.55</v>
      </c>
      <c r="AC85" t="str">
        <f t="shared" si="1"/>
        <v>Davenport</v>
      </c>
    </row>
    <row r="86" spans="1:29" ht="25.5" x14ac:dyDescent="0.2">
      <c r="A86" s="79">
        <v>1619</v>
      </c>
      <c r="B86" s="79" t="s">
        <v>224</v>
      </c>
      <c r="C86" s="79">
        <v>1619</v>
      </c>
      <c r="D86" s="79">
        <v>15</v>
      </c>
      <c r="E86" s="79">
        <v>1195.7</v>
      </c>
      <c r="F86" s="79">
        <v>1223.68</v>
      </c>
      <c r="G86" s="79">
        <v>1241.56</v>
      </c>
      <c r="H86" s="79">
        <v>1242.03</v>
      </c>
      <c r="I86" s="79">
        <v>517.16999999999996</v>
      </c>
      <c r="J86" s="79">
        <v>58.57</v>
      </c>
      <c r="K86" s="79">
        <v>63.8</v>
      </c>
      <c r="L86" s="79">
        <v>27.07</v>
      </c>
      <c r="M86" s="79">
        <v>3.16</v>
      </c>
      <c r="N86" s="79">
        <v>1193.2</v>
      </c>
      <c r="O86" s="79">
        <v>521.37</v>
      </c>
      <c r="P86" s="79">
        <v>57.23</v>
      </c>
      <c r="Q86" s="79">
        <v>57.19</v>
      </c>
      <c r="R86" s="79">
        <v>1296.57</v>
      </c>
      <c r="S86" s="79">
        <v>622099</v>
      </c>
      <c r="T86" s="79">
        <v>68287</v>
      </c>
      <c r="U86" s="79">
        <v>68239</v>
      </c>
      <c r="V86" s="79">
        <v>33853</v>
      </c>
      <c r="W86" s="79">
        <v>26.11</v>
      </c>
      <c r="X86" s="79">
        <v>3643</v>
      </c>
      <c r="Y86" s="79">
        <v>2.81</v>
      </c>
      <c r="Z86" s="79">
        <v>1289</v>
      </c>
      <c r="AA86" s="80">
        <v>1317.92</v>
      </c>
      <c r="AC86" t="str">
        <f t="shared" si="1"/>
        <v>Davis County</v>
      </c>
    </row>
    <row r="87" spans="1:29" ht="38.25" x14ac:dyDescent="0.2">
      <c r="A87" s="79">
        <v>1638</v>
      </c>
      <c r="B87" s="79" t="s">
        <v>225</v>
      </c>
      <c r="C87" s="79">
        <v>1638</v>
      </c>
      <c r="D87" s="79">
        <v>1</v>
      </c>
      <c r="E87" s="79">
        <v>1419.1</v>
      </c>
      <c r="F87" s="79">
        <v>1376.68</v>
      </c>
      <c r="G87" s="79">
        <v>1363.67</v>
      </c>
      <c r="H87" s="79">
        <v>1368.06</v>
      </c>
      <c r="I87" s="79">
        <v>517.16999999999996</v>
      </c>
      <c r="J87" s="79">
        <v>58.57</v>
      </c>
      <c r="K87" s="79">
        <v>63.8</v>
      </c>
      <c r="L87" s="79">
        <v>27.07</v>
      </c>
      <c r="M87" s="79">
        <v>3.16</v>
      </c>
      <c r="N87" s="79">
        <v>1393.6</v>
      </c>
      <c r="O87" s="79">
        <v>524.75</v>
      </c>
      <c r="P87" s="79">
        <v>64.3</v>
      </c>
      <c r="Q87" s="79">
        <v>56.8</v>
      </c>
      <c r="R87" s="79">
        <v>1528.83</v>
      </c>
      <c r="S87" s="79">
        <v>731292</v>
      </c>
      <c r="T87" s="79">
        <v>89608</v>
      </c>
      <c r="U87" s="79">
        <v>79156</v>
      </c>
      <c r="V87" s="79">
        <v>41706</v>
      </c>
      <c r="W87" s="79">
        <v>27.28</v>
      </c>
      <c r="X87" s="79">
        <v>4434</v>
      </c>
      <c r="Y87" s="79">
        <v>2.9</v>
      </c>
      <c r="Z87" s="79">
        <v>1539.21</v>
      </c>
      <c r="AA87" s="80">
        <v>1498</v>
      </c>
      <c r="AC87" t="str">
        <f t="shared" si="1"/>
        <v>Decorah Community</v>
      </c>
    </row>
    <row r="88" spans="1:29" x14ac:dyDescent="0.2">
      <c r="A88" s="79">
        <v>1675</v>
      </c>
      <c r="B88" s="79" t="s">
        <v>226</v>
      </c>
      <c r="C88" s="79">
        <v>1675</v>
      </c>
      <c r="D88" s="79">
        <v>9</v>
      </c>
      <c r="E88" s="79">
        <v>204.3</v>
      </c>
      <c r="F88" s="79">
        <v>209.68</v>
      </c>
      <c r="G88" s="79">
        <v>208.08</v>
      </c>
      <c r="H88" s="79">
        <v>205.4</v>
      </c>
      <c r="I88" s="79">
        <v>517.16999999999996</v>
      </c>
      <c r="J88" s="79">
        <v>58.57</v>
      </c>
      <c r="K88" s="79">
        <v>63.8</v>
      </c>
      <c r="L88" s="79">
        <v>27.07</v>
      </c>
      <c r="M88" s="79">
        <v>3.16</v>
      </c>
      <c r="N88" s="79">
        <v>218.3</v>
      </c>
      <c r="O88" s="79">
        <v>451.75</v>
      </c>
      <c r="P88" s="79">
        <v>35.03</v>
      </c>
      <c r="Q88" s="79">
        <v>60.26</v>
      </c>
      <c r="R88" s="79">
        <v>246.51</v>
      </c>
      <c r="S88" s="79">
        <v>98617</v>
      </c>
      <c r="T88" s="79">
        <v>7647</v>
      </c>
      <c r="U88" s="79">
        <v>13155</v>
      </c>
      <c r="V88" s="79">
        <v>5813</v>
      </c>
      <c r="W88" s="79">
        <v>23.58</v>
      </c>
      <c r="X88" s="79">
        <v>683</v>
      </c>
      <c r="Y88" s="79">
        <v>2.77</v>
      </c>
      <c r="Z88" s="79">
        <v>225.19</v>
      </c>
      <c r="AA88" s="80">
        <v>230.78</v>
      </c>
      <c r="AC88" t="str">
        <f t="shared" si="1"/>
        <v>Delwood</v>
      </c>
    </row>
    <row r="89" spans="1:29" x14ac:dyDescent="0.2">
      <c r="A89" s="79">
        <v>1701</v>
      </c>
      <c r="B89" s="79" t="s">
        <v>227</v>
      </c>
      <c r="C89" s="79">
        <v>1701</v>
      </c>
      <c r="D89" s="79">
        <v>12</v>
      </c>
      <c r="E89" s="79">
        <v>2068.6</v>
      </c>
      <c r="F89" s="79">
        <v>2127.0300000000002</v>
      </c>
      <c r="G89" s="79">
        <v>2183.61</v>
      </c>
      <c r="H89" s="79">
        <v>2222.58</v>
      </c>
      <c r="I89" s="79">
        <v>517.16999999999996</v>
      </c>
      <c r="J89" s="79">
        <v>58.57</v>
      </c>
      <c r="K89" s="79">
        <v>63.8</v>
      </c>
      <c r="L89" s="79">
        <v>27.07</v>
      </c>
      <c r="M89" s="79">
        <v>3.16</v>
      </c>
      <c r="N89" s="79">
        <v>2031.8</v>
      </c>
      <c r="O89" s="79">
        <v>481.61</v>
      </c>
      <c r="P89" s="79">
        <v>59.43</v>
      </c>
      <c r="Q89" s="79">
        <v>73.56</v>
      </c>
      <c r="R89" s="79">
        <v>2289.88</v>
      </c>
      <c r="S89" s="79">
        <v>978535</v>
      </c>
      <c r="T89" s="79">
        <v>120750</v>
      </c>
      <c r="U89" s="79">
        <v>149459</v>
      </c>
      <c r="V89" s="79">
        <v>62102</v>
      </c>
      <c r="W89" s="79">
        <v>27.12</v>
      </c>
      <c r="X89" s="79">
        <v>7442</v>
      </c>
      <c r="Y89" s="79">
        <v>3.25</v>
      </c>
      <c r="Z89" s="79">
        <v>2310.65</v>
      </c>
      <c r="AA89" s="80">
        <v>2371.5</v>
      </c>
      <c r="AC89" t="str">
        <f t="shared" si="1"/>
        <v>Denison</v>
      </c>
    </row>
    <row r="90" spans="1:29" x14ac:dyDescent="0.2">
      <c r="A90" s="79">
        <v>1719</v>
      </c>
      <c r="B90" s="79" t="s">
        <v>228</v>
      </c>
      <c r="C90" s="79">
        <v>1719</v>
      </c>
      <c r="D90" s="79">
        <v>7</v>
      </c>
      <c r="E90" s="79">
        <v>717.1</v>
      </c>
      <c r="F90" s="79">
        <v>748.43</v>
      </c>
      <c r="G90" s="79">
        <v>765.42</v>
      </c>
      <c r="H90" s="79">
        <v>778.99</v>
      </c>
      <c r="I90" s="79">
        <v>517.16999999999996</v>
      </c>
      <c r="J90" s="79">
        <v>58.57</v>
      </c>
      <c r="K90" s="79">
        <v>63.8</v>
      </c>
      <c r="L90" s="79">
        <v>27.07</v>
      </c>
      <c r="M90" s="79">
        <v>3.16</v>
      </c>
      <c r="N90" s="79">
        <v>734.4</v>
      </c>
      <c r="O90" s="79">
        <v>521.12</v>
      </c>
      <c r="P90" s="79">
        <v>48.36</v>
      </c>
      <c r="Q90" s="79">
        <v>46.98</v>
      </c>
      <c r="R90" s="79">
        <v>822.79</v>
      </c>
      <c r="S90" s="79">
        <v>382711</v>
      </c>
      <c r="T90" s="79">
        <v>35516</v>
      </c>
      <c r="U90" s="79">
        <v>34502</v>
      </c>
      <c r="V90" s="79">
        <v>28394</v>
      </c>
      <c r="W90" s="79">
        <v>34.51</v>
      </c>
      <c r="X90" s="79">
        <v>3258</v>
      </c>
      <c r="Y90" s="79">
        <v>3.96</v>
      </c>
      <c r="Z90" s="79">
        <v>799.24</v>
      </c>
      <c r="AA90" s="80">
        <v>831.38</v>
      </c>
      <c r="AC90" t="str">
        <f t="shared" si="1"/>
        <v>Denver</v>
      </c>
    </row>
    <row r="91" spans="1:29" ht="51" x14ac:dyDescent="0.2">
      <c r="A91" s="79">
        <v>1737</v>
      </c>
      <c r="B91" s="79" t="s">
        <v>229</v>
      </c>
      <c r="C91" s="79">
        <v>1737</v>
      </c>
      <c r="D91" s="79">
        <v>11</v>
      </c>
      <c r="E91" s="79">
        <v>32062.1</v>
      </c>
      <c r="F91" s="79">
        <v>32554.2</v>
      </c>
      <c r="G91" s="79">
        <v>32969.15</v>
      </c>
      <c r="H91" s="79">
        <v>33169.43</v>
      </c>
      <c r="I91" s="79">
        <v>517.16999999999996</v>
      </c>
      <c r="J91" s="79">
        <v>58.57</v>
      </c>
      <c r="K91" s="79">
        <v>63.8</v>
      </c>
      <c r="L91" s="79">
        <v>27.07</v>
      </c>
      <c r="M91" s="79">
        <v>3.16</v>
      </c>
      <c r="N91" s="79">
        <v>31546.3</v>
      </c>
      <c r="O91" s="79">
        <v>545.30999999999995</v>
      </c>
      <c r="P91" s="79">
        <v>68.62</v>
      </c>
      <c r="Q91" s="79">
        <v>83.53</v>
      </c>
      <c r="R91" s="79">
        <v>37993.480000000003</v>
      </c>
      <c r="S91" s="79">
        <v>17202513</v>
      </c>
      <c r="T91" s="79">
        <v>2164707</v>
      </c>
      <c r="U91" s="79">
        <v>2635062</v>
      </c>
      <c r="V91" s="79">
        <v>781146</v>
      </c>
      <c r="W91" s="79">
        <v>20.56</v>
      </c>
      <c r="X91" s="79">
        <v>100303</v>
      </c>
      <c r="Y91" s="79">
        <v>2.64</v>
      </c>
      <c r="Z91" s="79">
        <v>38566.25</v>
      </c>
      <c r="AA91" s="80">
        <v>39123.39</v>
      </c>
      <c r="AC91" t="str">
        <f t="shared" si="1"/>
        <v>Des Moines Independent</v>
      </c>
    </row>
    <row r="92" spans="1:29" x14ac:dyDescent="0.2">
      <c r="A92" s="79">
        <v>1782</v>
      </c>
      <c r="B92" s="79" t="s">
        <v>230</v>
      </c>
      <c r="C92" s="79">
        <v>1782</v>
      </c>
      <c r="D92" s="79">
        <v>13</v>
      </c>
      <c r="E92" s="79">
        <v>112</v>
      </c>
      <c r="F92" s="79">
        <v>101.6</v>
      </c>
      <c r="G92" s="79">
        <v>102.97</v>
      </c>
      <c r="H92" s="79">
        <v>103.57</v>
      </c>
      <c r="I92" s="79">
        <v>517.16999999999996</v>
      </c>
      <c r="J92" s="79">
        <v>58.57</v>
      </c>
      <c r="K92" s="79">
        <v>63.8</v>
      </c>
      <c r="L92" s="79">
        <v>27.07</v>
      </c>
      <c r="M92" s="79">
        <v>3.16</v>
      </c>
      <c r="N92" s="79">
        <v>100</v>
      </c>
      <c r="O92" s="79">
        <v>780.3</v>
      </c>
      <c r="P92" s="79">
        <v>87.27</v>
      </c>
      <c r="Q92" s="79">
        <v>96.24</v>
      </c>
      <c r="R92" s="79">
        <v>115.59</v>
      </c>
      <c r="S92" s="79">
        <v>78030</v>
      </c>
      <c r="T92" s="79">
        <v>8727</v>
      </c>
      <c r="U92" s="79">
        <v>9624</v>
      </c>
      <c r="V92" s="79">
        <v>3132</v>
      </c>
      <c r="W92" s="79">
        <v>27.1</v>
      </c>
      <c r="X92" s="79">
        <v>331</v>
      </c>
      <c r="Y92" s="79">
        <v>2.86</v>
      </c>
      <c r="Z92" s="79">
        <v>127.92</v>
      </c>
      <c r="AA92" s="80">
        <v>117.68</v>
      </c>
      <c r="AC92" t="str">
        <f t="shared" si="1"/>
        <v>Diagonal</v>
      </c>
    </row>
    <row r="93" spans="1:29" ht="25.5" x14ac:dyDescent="0.2">
      <c r="A93" s="79">
        <v>1791</v>
      </c>
      <c r="B93" s="79" t="s">
        <v>231</v>
      </c>
      <c r="C93" s="79">
        <v>1791</v>
      </c>
      <c r="D93" s="79">
        <v>7</v>
      </c>
      <c r="E93" s="79">
        <v>846.7</v>
      </c>
      <c r="F93" s="79">
        <v>828.82</v>
      </c>
      <c r="G93" s="79">
        <v>836.25</v>
      </c>
      <c r="H93" s="79">
        <v>844.23</v>
      </c>
      <c r="I93" s="79">
        <v>517.16999999999996</v>
      </c>
      <c r="J93" s="79">
        <v>58.57</v>
      </c>
      <c r="K93" s="79">
        <v>63.8</v>
      </c>
      <c r="L93" s="79">
        <v>27.07</v>
      </c>
      <c r="M93" s="79">
        <v>3.16</v>
      </c>
      <c r="N93" s="79">
        <v>824.3</v>
      </c>
      <c r="O93" s="79">
        <v>539.63</v>
      </c>
      <c r="P93" s="79">
        <v>56.45</v>
      </c>
      <c r="Q93" s="79">
        <v>52.51</v>
      </c>
      <c r="R93" s="79">
        <v>926.48</v>
      </c>
      <c r="S93" s="79">
        <v>444817</v>
      </c>
      <c r="T93" s="79">
        <v>46532</v>
      </c>
      <c r="U93" s="79">
        <v>43284</v>
      </c>
      <c r="V93" s="79">
        <v>31973</v>
      </c>
      <c r="W93" s="79">
        <v>34.51</v>
      </c>
      <c r="X93" s="79">
        <v>3669</v>
      </c>
      <c r="Y93" s="79">
        <v>3.96</v>
      </c>
      <c r="Z93" s="79">
        <v>950.26</v>
      </c>
      <c r="AA93" s="80">
        <v>933.42</v>
      </c>
      <c r="AC93" t="str">
        <f t="shared" si="1"/>
        <v>Dike-New Hartford</v>
      </c>
    </row>
    <row r="94" spans="1:29" x14ac:dyDescent="0.2">
      <c r="A94" s="79">
        <v>1854</v>
      </c>
      <c r="B94" s="79" t="s">
        <v>232</v>
      </c>
      <c r="C94" s="79">
        <v>1854</v>
      </c>
      <c r="D94" s="79">
        <v>7</v>
      </c>
      <c r="E94" s="79">
        <v>124.3</v>
      </c>
      <c r="F94" s="79">
        <v>117.99</v>
      </c>
      <c r="G94" s="79">
        <v>117.34</v>
      </c>
      <c r="H94" s="79">
        <v>116.36</v>
      </c>
      <c r="I94" s="79">
        <v>517.16999999999996</v>
      </c>
      <c r="J94" s="79">
        <v>58.57</v>
      </c>
      <c r="K94" s="79">
        <v>63.8</v>
      </c>
      <c r="L94" s="79">
        <v>27.07</v>
      </c>
      <c r="M94" s="79">
        <v>3.16</v>
      </c>
      <c r="N94" s="79">
        <v>129</v>
      </c>
      <c r="O94" s="79">
        <v>496.46</v>
      </c>
      <c r="P94" s="79">
        <v>45.66</v>
      </c>
      <c r="Q94" s="79">
        <v>58.24</v>
      </c>
      <c r="R94" s="79">
        <v>148.36000000000001</v>
      </c>
      <c r="S94" s="79">
        <v>64043</v>
      </c>
      <c r="T94" s="79">
        <v>5890</v>
      </c>
      <c r="U94" s="79">
        <v>7513</v>
      </c>
      <c r="V94" s="79">
        <v>5120</v>
      </c>
      <c r="W94" s="79">
        <v>34.51</v>
      </c>
      <c r="X94" s="79">
        <v>588</v>
      </c>
      <c r="Y94" s="79">
        <v>3.96</v>
      </c>
      <c r="Z94" s="79">
        <v>149.13999999999999</v>
      </c>
      <c r="AA94" s="80">
        <v>143.07</v>
      </c>
      <c r="AC94" t="str">
        <f t="shared" si="1"/>
        <v>Dows</v>
      </c>
    </row>
    <row r="95" spans="1:29" x14ac:dyDescent="0.2">
      <c r="A95" s="79">
        <v>1863</v>
      </c>
      <c r="B95" s="79" t="s">
        <v>233</v>
      </c>
      <c r="C95" s="79">
        <v>1863</v>
      </c>
      <c r="D95" s="79">
        <v>1</v>
      </c>
      <c r="E95" s="79">
        <v>10513.3</v>
      </c>
      <c r="F95" s="79">
        <v>10455.25</v>
      </c>
      <c r="G95" s="79">
        <v>10471.44</v>
      </c>
      <c r="H95" s="79">
        <v>10403.84</v>
      </c>
      <c r="I95" s="79">
        <v>517.16999999999996</v>
      </c>
      <c r="J95" s="79">
        <v>58.57</v>
      </c>
      <c r="K95" s="79">
        <v>63.8</v>
      </c>
      <c r="L95" s="79">
        <v>27.07</v>
      </c>
      <c r="M95" s="79">
        <v>3.16</v>
      </c>
      <c r="N95" s="79">
        <v>10469.799999999999</v>
      </c>
      <c r="O95" s="79">
        <v>537.09</v>
      </c>
      <c r="P95" s="79">
        <v>64.05</v>
      </c>
      <c r="Q95" s="79">
        <v>64.08</v>
      </c>
      <c r="R95" s="79">
        <v>12531.32</v>
      </c>
      <c r="S95" s="79">
        <v>5623225</v>
      </c>
      <c r="T95" s="79">
        <v>670591</v>
      </c>
      <c r="U95" s="79">
        <v>670905</v>
      </c>
      <c r="V95" s="79">
        <v>341854</v>
      </c>
      <c r="W95" s="79">
        <v>27.28</v>
      </c>
      <c r="X95" s="79">
        <v>36341</v>
      </c>
      <c r="Y95" s="79">
        <v>2.9</v>
      </c>
      <c r="Z95" s="79">
        <v>12514.85</v>
      </c>
      <c r="AA95" s="80">
        <v>12476.82</v>
      </c>
      <c r="AC95" t="str">
        <f t="shared" si="1"/>
        <v>Dubuque</v>
      </c>
    </row>
    <row r="96" spans="1:29" ht="25.5" x14ac:dyDescent="0.2">
      <c r="A96" s="79">
        <v>1908</v>
      </c>
      <c r="B96" s="79" t="s">
        <v>234</v>
      </c>
      <c r="C96" s="79">
        <v>1908</v>
      </c>
      <c r="D96" s="79">
        <v>7</v>
      </c>
      <c r="E96" s="79">
        <v>476.6</v>
      </c>
      <c r="F96" s="79">
        <v>456.78</v>
      </c>
      <c r="G96" s="79">
        <v>453.99</v>
      </c>
      <c r="H96" s="79">
        <v>454.48</v>
      </c>
      <c r="I96" s="79">
        <v>517.16999999999996</v>
      </c>
      <c r="J96" s="79">
        <v>58.57</v>
      </c>
      <c r="K96" s="79">
        <v>63.8</v>
      </c>
      <c r="L96" s="79">
        <v>27.07</v>
      </c>
      <c r="M96" s="79">
        <v>3.16</v>
      </c>
      <c r="N96" s="79">
        <v>470.2</v>
      </c>
      <c r="O96" s="79">
        <v>546.64</v>
      </c>
      <c r="P96" s="79">
        <v>56.44</v>
      </c>
      <c r="Q96" s="79">
        <v>60.59</v>
      </c>
      <c r="R96" s="79">
        <v>562.08000000000004</v>
      </c>
      <c r="S96" s="79">
        <v>257030</v>
      </c>
      <c r="T96" s="79">
        <v>26538</v>
      </c>
      <c r="U96" s="79">
        <v>28489</v>
      </c>
      <c r="V96" s="79">
        <v>19397</v>
      </c>
      <c r="W96" s="79">
        <v>34.51</v>
      </c>
      <c r="X96" s="79">
        <v>2226</v>
      </c>
      <c r="Y96" s="79">
        <v>3.96</v>
      </c>
      <c r="Z96" s="79">
        <v>559.1</v>
      </c>
      <c r="AA96" s="80">
        <v>540.1</v>
      </c>
      <c r="AC96" t="str">
        <f t="shared" si="1"/>
        <v>Dunkerton</v>
      </c>
    </row>
    <row r="97" spans="1:29" x14ac:dyDescent="0.2">
      <c r="A97" s="79">
        <v>1926</v>
      </c>
      <c r="B97" s="79" t="s">
        <v>235</v>
      </c>
      <c r="C97" s="79">
        <v>1926</v>
      </c>
      <c r="D97" s="79">
        <v>9</v>
      </c>
      <c r="E97" s="79">
        <v>565.4</v>
      </c>
      <c r="F97" s="79">
        <v>579.94000000000005</v>
      </c>
      <c r="G97" s="79">
        <v>578.58000000000004</v>
      </c>
      <c r="H97" s="79">
        <v>583.85</v>
      </c>
      <c r="I97" s="79">
        <v>517.16999999999996</v>
      </c>
      <c r="J97" s="79">
        <v>58.57</v>
      </c>
      <c r="K97" s="79">
        <v>63.8</v>
      </c>
      <c r="L97" s="79">
        <v>27.07</v>
      </c>
      <c r="M97" s="79">
        <v>3.16</v>
      </c>
      <c r="N97" s="79">
        <v>585.4</v>
      </c>
      <c r="O97" s="79">
        <v>620.16</v>
      </c>
      <c r="P97" s="79">
        <v>70.16</v>
      </c>
      <c r="Q97" s="79">
        <v>54.51</v>
      </c>
      <c r="R97" s="79">
        <v>673.9</v>
      </c>
      <c r="S97" s="79">
        <v>363042</v>
      </c>
      <c r="T97" s="79">
        <v>41072</v>
      </c>
      <c r="U97" s="79">
        <v>31910</v>
      </c>
      <c r="V97" s="79">
        <v>15891</v>
      </c>
      <c r="W97" s="79">
        <v>23.58</v>
      </c>
      <c r="X97" s="79">
        <v>1867</v>
      </c>
      <c r="Y97" s="79">
        <v>2.77</v>
      </c>
      <c r="Z97" s="79">
        <v>652.72</v>
      </c>
      <c r="AA97" s="80">
        <v>668.13</v>
      </c>
      <c r="AC97" t="str">
        <f t="shared" si="1"/>
        <v>Durant</v>
      </c>
    </row>
    <row r="98" spans="1:29" ht="25.5" x14ac:dyDescent="0.2">
      <c r="A98" s="79">
        <v>1944</v>
      </c>
      <c r="B98" s="79" t="s">
        <v>236</v>
      </c>
      <c r="C98" s="79">
        <v>1944</v>
      </c>
      <c r="D98" s="79">
        <v>5</v>
      </c>
      <c r="E98" s="79">
        <v>834.2</v>
      </c>
      <c r="F98" s="79">
        <v>848.44</v>
      </c>
      <c r="G98" s="79">
        <v>850.58</v>
      </c>
      <c r="H98" s="79">
        <v>841.55</v>
      </c>
      <c r="I98" s="79">
        <v>517.16999999999996</v>
      </c>
      <c r="J98" s="79">
        <v>58.57</v>
      </c>
      <c r="K98" s="79">
        <v>63.8</v>
      </c>
      <c r="L98" s="79">
        <v>27.07</v>
      </c>
      <c r="M98" s="79">
        <v>3.16</v>
      </c>
      <c r="N98" s="79">
        <v>833</v>
      </c>
      <c r="O98" s="79">
        <v>532.03</v>
      </c>
      <c r="P98" s="79">
        <v>58</v>
      </c>
      <c r="Q98" s="79">
        <v>65.61</v>
      </c>
      <c r="R98" s="79">
        <v>990.39</v>
      </c>
      <c r="S98" s="79">
        <v>443181</v>
      </c>
      <c r="T98" s="79">
        <v>48314</v>
      </c>
      <c r="U98" s="79">
        <v>54653</v>
      </c>
      <c r="V98" s="79">
        <v>28959</v>
      </c>
      <c r="W98" s="79">
        <v>29.24</v>
      </c>
      <c r="X98" s="79">
        <v>3456</v>
      </c>
      <c r="Y98" s="79">
        <v>3.49</v>
      </c>
      <c r="Z98" s="79">
        <v>977.54</v>
      </c>
      <c r="AA98" s="80">
        <v>993.22</v>
      </c>
      <c r="AC98" t="str">
        <f t="shared" si="1"/>
        <v>Eagle Grove</v>
      </c>
    </row>
    <row r="99" spans="1:29" x14ac:dyDescent="0.2">
      <c r="A99" s="79">
        <v>1953</v>
      </c>
      <c r="B99" s="79" t="s">
        <v>237</v>
      </c>
      <c r="C99" s="79">
        <v>1953</v>
      </c>
      <c r="D99" s="79">
        <v>11</v>
      </c>
      <c r="E99" s="79">
        <v>617.29999999999995</v>
      </c>
      <c r="F99" s="79">
        <v>602.07000000000005</v>
      </c>
      <c r="G99" s="79">
        <v>604.32000000000005</v>
      </c>
      <c r="H99" s="79">
        <v>605.12</v>
      </c>
      <c r="I99" s="79">
        <v>517.16999999999996</v>
      </c>
      <c r="J99" s="79">
        <v>58.57</v>
      </c>
      <c r="K99" s="79">
        <v>63.8</v>
      </c>
      <c r="L99" s="79">
        <v>27.07</v>
      </c>
      <c r="M99" s="79">
        <v>3.16</v>
      </c>
      <c r="N99" s="79">
        <v>609.70000000000005</v>
      </c>
      <c r="O99" s="79">
        <v>551.6</v>
      </c>
      <c r="P99" s="79">
        <v>55.04</v>
      </c>
      <c r="Q99" s="79">
        <v>62.86</v>
      </c>
      <c r="R99" s="79">
        <v>664.24</v>
      </c>
      <c r="S99" s="79">
        <v>336311</v>
      </c>
      <c r="T99" s="79">
        <v>33558</v>
      </c>
      <c r="U99" s="79">
        <v>38326</v>
      </c>
      <c r="V99" s="79">
        <v>13657</v>
      </c>
      <c r="W99" s="79">
        <v>20.56</v>
      </c>
      <c r="X99" s="79">
        <v>1754</v>
      </c>
      <c r="Y99" s="79">
        <v>2.64</v>
      </c>
      <c r="Z99" s="79">
        <v>677.74</v>
      </c>
      <c r="AA99" s="80">
        <v>663.11</v>
      </c>
      <c r="AC99" t="str">
        <f t="shared" si="1"/>
        <v>Earlham</v>
      </c>
    </row>
    <row r="100" spans="1:29" ht="38.25" x14ac:dyDescent="0.2">
      <c r="A100" s="79">
        <v>1963</v>
      </c>
      <c r="B100" s="79" t="s">
        <v>238</v>
      </c>
      <c r="C100" s="79">
        <v>1963</v>
      </c>
      <c r="D100" s="79">
        <v>7</v>
      </c>
      <c r="E100" s="79">
        <v>558.4</v>
      </c>
      <c r="F100" s="79">
        <v>556.65</v>
      </c>
      <c r="G100" s="79">
        <v>558.99</v>
      </c>
      <c r="H100" s="79">
        <v>555.9</v>
      </c>
      <c r="I100" s="79">
        <v>517.16999999999996</v>
      </c>
      <c r="J100" s="79">
        <v>58.57</v>
      </c>
      <c r="K100" s="79">
        <v>63.8</v>
      </c>
      <c r="L100" s="79">
        <v>27.07</v>
      </c>
      <c r="M100" s="79">
        <v>3.16</v>
      </c>
      <c r="N100" s="79">
        <v>557</v>
      </c>
      <c r="O100" s="79">
        <v>576.04</v>
      </c>
      <c r="P100" s="79">
        <v>56.91</v>
      </c>
      <c r="Q100" s="79">
        <v>59.54</v>
      </c>
      <c r="R100" s="79">
        <v>686.34</v>
      </c>
      <c r="S100" s="79">
        <v>320854</v>
      </c>
      <c r="T100" s="79">
        <v>31699</v>
      </c>
      <c r="U100" s="79">
        <v>33164</v>
      </c>
      <c r="V100" s="79">
        <v>23686</v>
      </c>
      <c r="W100" s="79">
        <v>34.51</v>
      </c>
      <c r="X100" s="79">
        <v>2718</v>
      </c>
      <c r="Y100" s="79">
        <v>3.96</v>
      </c>
      <c r="Z100" s="79">
        <v>668.94</v>
      </c>
      <c r="AA100" s="80">
        <v>668.29</v>
      </c>
      <c r="AC100" t="str">
        <f t="shared" si="1"/>
        <v>East Buchanan</v>
      </c>
    </row>
    <row r="101" spans="1:29" ht="25.5" x14ac:dyDescent="0.2">
      <c r="A101" s="79">
        <v>1965</v>
      </c>
      <c r="B101" s="79" t="s">
        <v>239</v>
      </c>
      <c r="C101" s="79">
        <v>1965</v>
      </c>
      <c r="D101" s="79">
        <v>9</v>
      </c>
      <c r="E101" s="79">
        <v>338</v>
      </c>
      <c r="F101" s="79">
        <v>322.79000000000002</v>
      </c>
      <c r="G101" s="79">
        <v>321.64</v>
      </c>
      <c r="H101" s="79">
        <v>321.89</v>
      </c>
      <c r="I101" s="79">
        <v>517.16999999999996</v>
      </c>
      <c r="J101" s="79">
        <v>58.57</v>
      </c>
      <c r="K101" s="79">
        <v>63.8</v>
      </c>
      <c r="L101" s="79">
        <v>27.07</v>
      </c>
      <c r="M101" s="79">
        <v>3.16</v>
      </c>
      <c r="N101" s="79">
        <v>343</v>
      </c>
      <c r="O101" s="79">
        <v>538.19000000000005</v>
      </c>
      <c r="P101" s="79">
        <v>59.28</v>
      </c>
      <c r="Q101" s="79">
        <v>46.23</v>
      </c>
      <c r="R101" s="79">
        <v>393.71</v>
      </c>
      <c r="S101" s="79">
        <v>184599</v>
      </c>
      <c r="T101" s="79">
        <v>20333</v>
      </c>
      <c r="U101" s="79">
        <v>15857</v>
      </c>
      <c r="V101" s="79">
        <v>9284</v>
      </c>
      <c r="W101" s="79">
        <v>23.58</v>
      </c>
      <c r="X101" s="79">
        <v>1091</v>
      </c>
      <c r="Y101" s="79">
        <v>2.77</v>
      </c>
      <c r="Z101" s="79">
        <v>404.3</v>
      </c>
      <c r="AA101" s="80">
        <v>389.76</v>
      </c>
      <c r="AC101" t="str">
        <f t="shared" si="1"/>
        <v>East Central</v>
      </c>
    </row>
    <row r="102" spans="1:29" ht="25.5" x14ac:dyDescent="0.2">
      <c r="A102" s="79">
        <v>1967</v>
      </c>
      <c r="B102" s="79" t="s">
        <v>240</v>
      </c>
      <c r="C102" s="79">
        <v>1967</v>
      </c>
      <c r="D102" s="79">
        <v>5</v>
      </c>
      <c r="E102" s="79">
        <v>321.2</v>
      </c>
      <c r="F102" s="79">
        <v>318.55</v>
      </c>
      <c r="G102" s="79">
        <v>309.41000000000003</v>
      </c>
      <c r="H102" s="79">
        <v>304.74</v>
      </c>
      <c r="I102" s="79">
        <v>517.16999999999996</v>
      </c>
      <c r="J102" s="79">
        <v>58.57</v>
      </c>
      <c r="K102" s="79">
        <v>63.8</v>
      </c>
      <c r="L102" s="79">
        <v>27.07</v>
      </c>
      <c r="M102" s="79">
        <v>3.16</v>
      </c>
      <c r="N102" s="79">
        <v>333.6</v>
      </c>
      <c r="O102" s="79">
        <v>538.75</v>
      </c>
      <c r="P102" s="79">
        <v>54.1</v>
      </c>
      <c r="Q102" s="79">
        <v>38.14</v>
      </c>
      <c r="R102" s="79">
        <v>376.77</v>
      </c>
      <c r="S102" s="79">
        <v>179727</v>
      </c>
      <c r="T102" s="79">
        <v>18048</v>
      </c>
      <c r="U102" s="79">
        <v>12724</v>
      </c>
      <c r="V102" s="79">
        <v>11017</v>
      </c>
      <c r="W102" s="79">
        <v>29.24</v>
      </c>
      <c r="X102" s="79">
        <v>1315</v>
      </c>
      <c r="Y102" s="79">
        <v>3.49</v>
      </c>
      <c r="Z102" s="79">
        <v>369.8</v>
      </c>
      <c r="AA102" s="80">
        <v>367.63</v>
      </c>
      <c r="AC102" t="str">
        <f t="shared" si="1"/>
        <v>East Greene</v>
      </c>
    </row>
    <row r="103" spans="1:29" ht="25.5" x14ac:dyDescent="0.2">
      <c r="A103" s="79">
        <v>3582</v>
      </c>
      <c r="B103" s="79" t="s">
        <v>241</v>
      </c>
      <c r="C103" s="79">
        <v>1968</v>
      </c>
      <c r="D103" s="79">
        <v>7</v>
      </c>
      <c r="E103" s="79">
        <v>652.6</v>
      </c>
      <c r="F103" s="79">
        <v>644.65</v>
      </c>
      <c r="G103" s="79">
        <v>621.47</v>
      </c>
      <c r="H103" s="79">
        <v>606.05999999999995</v>
      </c>
      <c r="I103" s="79">
        <v>517.16999999999996</v>
      </c>
      <c r="J103" s="79">
        <v>58.57</v>
      </c>
      <c r="K103" s="79">
        <v>63.8</v>
      </c>
      <c r="L103" s="79">
        <v>27.07</v>
      </c>
      <c r="M103" s="79">
        <v>3.16</v>
      </c>
      <c r="N103" s="79">
        <v>659.7</v>
      </c>
      <c r="O103" s="79">
        <v>565.95000000000005</v>
      </c>
      <c r="P103" s="79">
        <v>64.349999999999994</v>
      </c>
      <c r="Q103" s="79">
        <v>64.209999999999994</v>
      </c>
      <c r="R103" s="79">
        <v>757.25</v>
      </c>
      <c r="S103" s="79">
        <v>373357</v>
      </c>
      <c r="T103" s="79">
        <v>42452</v>
      </c>
      <c r="U103" s="79">
        <v>42359</v>
      </c>
      <c r="V103" s="79">
        <v>26133</v>
      </c>
      <c r="W103" s="79">
        <v>34.51</v>
      </c>
      <c r="X103" s="79">
        <v>2999</v>
      </c>
      <c r="Y103" s="79">
        <v>3.96</v>
      </c>
      <c r="Z103" s="79">
        <v>755.1</v>
      </c>
      <c r="AA103" s="80">
        <v>748.17</v>
      </c>
      <c r="AC103" t="str">
        <f t="shared" si="1"/>
        <v>East Marshall</v>
      </c>
    </row>
    <row r="104" spans="1:29" ht="25.5" x14ac:dyDescent="0.2">
      <c r="A104" s="79">
        <v>3978</v>
      </c>
      <c r="B104" s="79" t="s">
        <v>242</v>
      </c>
      <c r="C104" s="79">
        <v>3978</v>
      </c>
      <c r="D104" s="79">
        <v>13</v>
      </c>
      <c r="E104" s="79">
        <v>556.1</v>
      </c>
      <c r="F104" s="79">
        <v>534.11</v>
      </c>
      <c r="G104" s="79">
        <v>532.12</v>
      </c>
      <c r="H104" s="79">
        <v>526.63</v>
      </c>
      <c r="I104" s="79">
        <v>517.16999999999996</v>
      </c>
      <c r="J104" s="79">
        <v>58.57</v>
      </c>
      <c r="K104" s="79">
        <v>63.8</v>
      </c>
      <c r="L104" s="79">
        <v>27.07</v>
      </c>
      <c r="M104" s="79">
        <v>3.16</v>
      </c>
      <c r="N104" s="79">
        <v>561.79999999999995</v>
      </c>
      <c r="O104" s="79">
        <v>572.97</v>
      </c>
      <c r="P104" s="79">
        <v>63.65</v>
      </c>
      <c r="Q104" s="79">
        <v>55.98</v>
      </c>
      <c r="R104" s="79">
        <v>651.95000000000005</v>
      </c>
      <c r="S104" s="79">
        <v>321895</v>
      </c>
      <c r="T104" s="79">
        <v>35759</v>
      </c>
      <c r="U104" s="79">
        <v>31450</v>
      </c>
      <c r="V104" s="79">
        <v>17668</v>
      </c>
      <c r="W104" s="79">
        <v>27.1</v>
      </c>
      <c r="X104" s="79">
        <v>1865</v>
      </c>
      <c r="Y104" s="79">
        <v>2.86</v>
      </c>
      <c r="Z104" s="79">
        <v>632.82000000000005</v>
      </c>
      <c r="AA104" s="80">
        <v>611.6</v>
      </c>
      <c r="AC104" t="str">
        <f t="shared" si="1"/>
        <v>East Mills</v>
      </c>
    </row>
    <row r="105" spans="1:29" ht="25.5" x14ac:dyDescent="0.2">
      <c r="A105" s="79">
        <v>6741</v>
      </c>
      <c r="B105" s="79" t="s">
        <v>243</v>
      </c>
      <c r="C105" s="79">
        <v>6741</v>
      </c>
      <c r="D105" s="79">
        <v>5</v>
      </c>
      <c r="E105" s="79">
        <v>916.4</v>
      </c>
      <c r="F105" s="79">
        <v>863.3</v>
      </c>
      <c r="G105" s="79">
        <v>840.93</v>
      </c>
      <c r="H105" s="79">
        <v>827.37</v>
      </c>
      <c r="I105" s="79">
        <v>517.16999999999996</v>
      </c>
      <c r="J105" s="79">
        <v>58.57</v>
      </c>
      <c r="K105" s="79">
        <v>63.8</v>
      </c>
      <c r="L105" s="79">
        <v>27.07</v>
      </c>
      <c r="M105" s="79">
        <v>3.16</v>
      </c>
      <c r="N105" s="79">
        <v>915.4</v>
      </c>
      <c r="O105" s="79">
        <v>556.08000000000004</v>
      </c>
      <c r="P105" s="79">
        <v>58.31</v>
      </c>
      <c r="Q105" s="79">
        <v>63.24</v>
      </c>
      <c r="R105" s="79">
        <v>985.12</v>
      </c>
      <c r="S105" s="79">
        <v>509036</v>
      </c>
      <c r="T105" s="79">
        <v>53377</v>
      </c>
      <c r="U105" s="79">
        <v>57890</v>
      </c>
      <c r="V105" s="79">
        <v>28805</v>
      </c>
      <c r="W105" s="79">
        <v>29.24</v>
      </c>
      <c r="X105" s="79">
        <v>3438</v>
      </c>
      <c r="Y105" s="79">
        <v>3.49</v>
      </c>
      <c r="Z105" s="79">
        <v>989.95</v>
      </c>
      <c r="AA105" s="80">
        <v>937.58</v>
      </c>
      <c r="AC105" t="str">
        <f t="shared" si="1"/>
        <v>East Sac County</v>
      </c>
    </row>
    <row r="106" spans="1:29" ht="25.5" x14ac:dyDescent="0.2">
      <c r="A106" s="79">
        <v>1970</v>
      </c>
      <c r="B106" s="79" t="s">
        <v>244</v>
      </c>
      <c r="C106" s="79">
        <v>1970</v>
      </c>
      <c r="D106" s="79">
        <v>13</v>
      </c>
      <c r="E106" s="79">
        <v>490.9</v>
      </c>
      <c r="F106" s="79">
        <v>437.63</v>
      </c>
      <c r="G106" s="79">
        <v>433.84</v>
      </c>
      <c r="H106" s="79">
        <v>430.84</v>
      </c>
      <c r="I106" s="79">
        <v>517.16999999999996</v>
      </c>
      <c r="J106" s="79">
        <v>58.57</v>
      </c>
      <c r="K106" s="79">
        <v>63.8</v>
      </c>
      <c r="L106" s="79">
        <v>27.07</v>
      </c>
      <c r="M106" s="79">
        <v>3.16</v>
      </c>
      <c r="N106" s="79">
        <v>459.9</v>
      </c>
      <c r="O106" s="79">
        <v>538.54</v>
      </c>
      <c r="P106" s="79">
        <v>51.19</v>
      </c>
      <c r="Q106" s="79">
        <v>64.87</v>
      </c>
      <c r="R106" s="79">
        <v>502.45</v>
      </c>
      <c r="S106" s="79">
        <v>247675</v>
      </c>
      <c r="T106" s="79">
        <v>23542</v>
      </c>
      <c r="U106" s="79">
        <v>29834</v>
      </c>
      <c r="V106" s="79">
        <v>13616</v>
      </c>
      <c r="W106" s="79">
        <v>27.1</v>
      </c>
      <c r="X106" s="79">
        <v>1437</v>
      </c>
      <c r="Y106" s="79">
        <v>2.86</v>
      </c>
      <c r="Z106" s="79">
        <v>529.48</v>
      </c>
      <c r="AA106" s="80">
        <v>476.6</v>
      </c>
      <c r="AC106" t="str">
        <f t="shared" si="1"/>
        <v>East Union</v>
      </c>
    </row>
    <row r="107" spans="1:29" ht="38.25" x14ac:dyDescent="0.2">
      <c r="A107" s="79">
        <v>1972</v>
      </c>
      <c r="B107" s="79" t="s">
        <v>245</v>
      </c>
      <c r="C107" s="79">
        <v>1972</v>
      </c>
      <c r="D107" s="79">
        <v>1</v>
      </c>
      <c r="E107" s="79">
        <v>377</v>
      </c>
      <c r="F107" s="79">
        <v>376.82</v>
      </c>
      <c r="G107" s="79">
        <v>363.76</v>
      </c>
      <c r="H107" s="79">
        <v>355.4</v>
      </c>
      <c r="I107" s="79">
        <v>517.16999999999996</v>
      </c>
      <c r="J107" s="79">
        <v>58.57</v>
      </c>
      <c r="K107" s="79">
        <v>63.8</v>
      </c>
      <c r="L107" s="79">
        <v>27.07</v>
      </c>
      <c r="M107" s="79">
        <v>3.16</v>
      </c>
      <c r="N107" s="79">
        <v>384</v>
      </c>
      <c r="O107" s="79">
        <v>591.15</v>
      </c>
      <c r="P107" s="79">
        <v>55.05</v>
      </c>
      <c r="Q107" s="79">
        <v>67.819999999999993</v>
      </c>
      <c r="R107" s="79">
        <v>432.76</v>
      </c>
      <c r="S107" s="79">
        <v>227002</v>
      </c>
      <c r="T107" s="79">
        <v>21139</v>
      </c>
      <c r="U107" s="79">
        <v>26043</v>
      </c>
      <c r="V107" s="79">
        <v>11806</v>
      </c>
      <c r="W107" s="79">
        <v>27.28</v>
      </c>
      <c r="X107" s="79">
        <v>1255</v>
      </c>
      <c r="Y107" s="79">
        <v>2.9</v>
      </c>
      <c r="Z107" s="79">
        <v>410.77</v>
      </c>
      <c r="AA107" s="80">
        <v>410.93</v>
      </c>
      <c r="AC107" t="str">
        <f t="shared" si="1"/>
        <v>Eastern Allamakee</v>
      </c>
    </row>
    <row r="108" spans="1:29" ht="51" x14ac:dyDescent="0.2">
      <c r="A108" s="79">
        <v>657</v>
      </c>
      <c r="B108" s="79" t="s">
        <v>246</v>
      </c>
      <c r="C108" s="79">
        <v>657</v>
      </c>
      <c r="D108" s="79">
        <v>15</v>
      </c>
      <c r="E108" s="79">
        <v>886</v>
      </c>
      <c r="F108" s="79">
        <v>838.8</v>
      </c>
      <c r="G108" s="79">
        <v>846.75</v>
      </c>
      <c r="H108" s="79">
        <v>846.49</v>
      </c>
      <c r="I108" s="79">
        <v>517.16999999999996</v>
      </c>
      <c r="J108" s="79">
        <v>58.57</v>
      </c>
      <c r="K108" s="79">
        <v>63.8</v>
      </c>
      <c r="L108" s="79">
        <v>27.07</v>
      </c>
      <c r="M108" s="79">
        <v>3.16</v>
      </c>
      <c r="N108" s="79">
        <v>869</v>
      </c>
      <c r="O108" s="79">
        <v>531.37</v>
      </c>
      <c r="P108" s="79">
        <v>55.74</v>
      </c>
      <c r="Q108" s="79">
        <v>68.88</v>
      </c>
      <c r="R108" s="79">
        <v>972.06</v>
      </c>
      <c r="S108" s="79">
        <v>461761</v>
      </c>
      <c r="T108" s="79">
        <v>48438</v>
      </c>
      <c r="U108" s="79">
        <v>59857</v>
      </c>
      <c r="V108" s="79">
        <v>25380</v>
      </c>
      <c r="W108" s="79">
        <v>26.11</v>
      </c>
      <c r="X108" s="79">
        <v>2731</v>
      </c>
      <c r="Y108" s="79">
        <v>2.81</v>
      </c>
      <c r="Z108" s="79">
        <v>984.39</v>
      </c>
      <c r="AA108" s="80">
        <v>938.17</v>
      </c>
      <c r="AC108" t="str">
        <f t="shared" si="1"/>
        <v>Eddyville-Blakesburg-Fremont</v>
      </c>
    </row>
    <row r="109" spans="1:29" ht="51" x14ac:dyDescent="0.2">
      <c r="A109" s="79">
        <v>1989</v>
      </c>
      <c r="B109" s="79" t="s">
        <v>247</v>
      </c>
      <c r="C109" s="79">
        <v>1989</v>
      </c>
      <c r="D109" s="79">
        <v>1</v>
      </c>
      <c r="E109" s="79">
        <v>430.1</v>
      </c>
      <c r="F109" s="79">
        <v>435.54</v>
      </c>
      <c r="G109" s="79">
        <v>429.05</v>
      </c>
      <c r="H109" s="79">
        <v>418.74</v>
      </c>
      <c r="I109" s="79">
        <v>517.16999999999996</v>
      </c>
      <c r="J109" s="79">
        <v>58.57</v>
      </c>
      <c r="K109" s="79">
        <v>63.8</v>
      </c>
      <c r="L109" s="79">
        <v>27.07</v>
      </c>
      <c r="M109" s="79">
        <v>3.16</v>
      </c>
      <c r="N109" s="79">
        <v>461.1</v>
      </c>
      <c r="O109" s="79">
        <v>573.48</v>
      </c>
      <c r="P109" s="79">
        <v>63.89</v>
      </c>
      <c r="Q109" s="79">
        <v>68.47</v>
      </c>
      <c r="R109" s="79">
        <v>504.44</v>
      </c>
      <c r="S109" s="79">
        <v>264432</v>
      </c>
      <c r="T109" s="79">
        <v>29460</v>
      </c>
      <c r="U109" s="79">
        <v>31572</v>
      </c>
      <c r="V109" s="79">
        <v>13761</v>
      </c>
      <c r="W109" s="79">
        <v>27.28</v>
      </c>
      <c r="X109" s="79">
        <v>1463</v>
      </c>
      <c r="Y109" s="79">
        <v>2.9</v>
      </c>
      <c r="Z109" s="79">
        <v>469.98</v>
      </c>
      <c r="AA109" s="80">
        <v>475.82</v>
      </c>
      <c r="AC109" t="str">
        <f t="shared" si="1"/>
        <v>Edgewood-Colesburg</v>
      </c>
    </row>
    <row r="110" spans="1:29" ht="51" x14ac:dyDescent="0.2">
      <c r="A110" s="79">
        <v>2007</v>
      </c>
      <c r="B110" s="79" t="s">
        <v>248</v>
      </c>
      <c r="C110" s="79">
        <v>2007</v>
      </c>
      <c r="D110" s="79">
        <v>7</v>
      </c>
      <c r="E110" s="79">
        <v>645.70000000000005</v>
      </c>
      <c r="F110" s="79">
        <v>591.17999999999995</v>
      </c>
      <c r="G110" s="79">
        <v>589.66</v>
      </c>
      <c r="H110" s="79">
        <v>587.54999999999995</v>
      </c>
      <c r="I110" s="79">
        <v>517.16999999999996</v>
      </c>
      <c r="J110" s="79">
        <v>58.57</v>
      </c>
      <c r="K110" s="79">
        <v>63.8</v>
      </c>
      <c r="L110" s="79">
        <v>27.07</v>
      </c>
      <c r="M110" s="79">
        <v>3.16</v>
      </c>
      <c r="N110" s="79">
        <v>633.4</v>
      </c>
      <c r="O110" s="79">
        <v>546.1</v>
      </c>
      <c r="P110" s="79">
        <v>63.78</v>
      </c>
      <c r="Q110" s="79">
        <v>62.68</v>
      </c>
      <c r="R110" s="79">
        <v>774.8</v>
      </c>
      <c r="S110" s="79">
        <v>345900</v>
      </c>
      <c r="T110" s="79">
        <v>40398</v>
      </c>
      <c r="U110" s="79">
        <v>39702</v>
      </c>
      <c r="V110" s="79">
        <v>26738</v>
      </c>
      <c r="W110" s="79">
        <v>34.51</v>
      </c>
      <c r="X110" s="79">
        <v>3068</v>
      </c>
      <c r="Y110" s="79">
        <v>3.96</v>
      </c>
      <c r="Z110" s="79">
        <v>812.85</v>
      </c>
      <c r="AA110" s="80">
        <v>760</v>
      </c>
      <c r="AC110" t="str">
        <f t="shared" si="1"/>
        <v>Eldora-New Providence</v>
      </c>
    </row>
    <row r="111" spans="1:29" ht="38.25" x14ac:dyDescent="0.2">
      <c r="A111" s="79">
        <v>2016</v>
      </c>
      <c r="B111" s="79" t="s">
        <v>249</v>
      </c>
      <c r="C111" s="79">
        <v>2016</v>
      </c>
      <c r="D111" s="79">
        <v>13</v>
      </c>
      <c r="E111" s="79">
        <v>223.5</v>
      </c>
      <c r="F111" s="79">
        <v>205.33</v>
      </c>
      <c r="G111" s="79">
        <v>203.66</v>
      </c>
      <c r="H111" s="79">
        <v>202.38</v>
      </c>
      <c r="I111" s="79">
        <v>517.16999999999996</v>
      </c>
      <c r="J111" s="79">
        <v>58.57</v>
      </c>
      <c r="K111" s="79">
        <v>63.8</v>
      </c>
      <c r="L111" s="79">
        <v>27.07</v>
      </c>
      <c r="M111" s="79">
        <v>3.16</v>
      </c>
      <c r="N111" s="79">
        <v>237.2</v>
      </c>
      <c r="O111" s="79">
        <v>598.04</v>
      </c>
      <c r="P111" s="79">
        <v>65.430000000000007</v>
      </c>
      <c r="Q111" s="79">
        <v>64.790000000000006</v>
      </c>
      <c r="R111" s="79">
        <v>258.93</v>
      </c>
      <c r="S111" s="79">
        <v>141855</v>
      </c>
      <c r="T111" s="79">
        <v>15520</v>
      </c>
      <c r="U111" s="79">
        <v>15368</v>
      </c>
      <c r="V111" s="79">
        <v>7017</v>
      </c>
      <c r="W111" s="79">
        <v>27.1</v>
      </c>
      <c r="X111" s="79">
        <v>741</v>
      </c>
      <c r="Y111" s="79">
        <v>2.86</v>
      </c>
      <c r="Z111" s="79">
        <v>243.93</v>
      </c>
      <c r="AA111" s="80">
        <v>225.95</v>
      </c>
      <c r="AC111" t="str">
        <f t="shared" si="1"/>
        <v>Elk Horn-Kimballton</v>
      </c>
    </row>
    <row r="112" spans="1:29" ht="25.5" x14ac:dyDescent="0.2">
      <c r="A112" s="79">
        <v>2088</v>
      </c>
      <c r="B112" s="79" t="s">
        <v>250</v>
      </c>
      <c r="C112" s="79">
        <v>2088</v>
      </c>
      <c r="D112" s="79">
        <v>5</v>
      </c>
      <c r="E112" s="79">
        <v>667.5</v>
      </c>
      <c r="F112" s="79">
        <v>704.17</v>
      </c>
      <c r="G112" s="79">
        <v>691.7</v>
      </c>
      <c r="H112" s="79">
        <v>689.05</v>
      </c>
      <c r="I112" s="79">
        <v>517.16999999999996</v>
      </c>
      <c r="J112" s="79">
        <v>58.57</v>
      </c>
      <c r="K112" s="79">
        <v>63.8</v>
      </c>
      <c r="L112" s="79">
        <v>27.07</v>
      </c>
      <c r="M112" s="79">
        <v>3.16</v>
      </c>
      <c r="N112" s="79">
        <v>665.6</v>
      </c>
      <c r="O112" s="79">
        <v>517.80999999999995</v>
      </c>
      <c r="P112" s="79">
        <v>60.77</v>
      </c>
      <c r="Q112" s="79">
        <v>61.83</v>
      </c>
      <c r="R112" s="79">
        <v>761.31</v>
      </c>
      <c r="S112" s="79">
        <v>344654</v>
      </c>
      <c r="T112" s="79">
        <v>40449</v>
      </c>
      <c r="U112" s="79">
        <v>41154</v>
      </c>
      <c r="V112" s="79">
        <v>22261</v>
      </c>
      <c r="W112" s="79">
        <v>29.24</v>
      </c>
      <c r="X112" s="79">
        <v>2657</v>
      </c>
      <c r="Y112" s="79">
        <v>3.49</v>
      </c>
      <c r="Z112" s="79">
        <v>759.58</v>
      </c>
      <c r="AA112" s="80">
        <v>797.17</v>
      </c>
      <c r="AC112" t="str">
        <f t="shared" si="1"/>
        <v>Emmetsburg</v>
      </c>
    </row>
    <row r="113" spans="1:29" ht="25.5" x14ac:dyDescent="0.2">
      <c r="A113" s="79">
        <v>2097</v>
      </c>
      <c r="B113" s="79" t="s">
        <v>251</v>
      </c>
      <c r="C113" s="79">
        <v>2097</v>
      </c>
      <c r="D113" s="79">
        <v>10</v>
      </c>
      <c r="E113" s="79">
        <v>466.9</v>
      </c>
      <c r="F113" s="79">
        <v>428.96</v>
      </c>
      <c r="G113" s="79">
        <v>428.28</v>
      </c>
      <c r="H113" s="79">
        <v>422.57</v>
      </c>
      <c r="I113" s="79">
        <v>517.16999999999996</v>
      </c>
      <c r="J113" s="79">
        <v>58.57</v>
      </c>
      <c r="K113" s="79">
        <v>63.8</v>
      </c>
      <c r="L113" s="79">
        <v>27.07</v>
      </c>
      <c r="M113" s="79">
        <v>3.16</v>
      </c>
      <c r="N113" s="79">
        <v>497.3</v>
      </c>
      <c r="O113" s="79">
        <v>617.28</v>
      </c>
      <c r="P113" s="79">
        <v>64.63</v>
      </c>
      <c r="Q113" s="79">
        <v>65.849999999999994</v>
      </c>
      <c r="R113" s="79">
        <v>558.21</v>
      </c>
      <c r="S113" s="79">
        <v>306973</v>
      </c>
      <c r="T113" s="79">
        <v>32140</v>
      </c>
      <c r="U113" s="79">
        <v>32747</v>
      </c>
      <c r="V113" s="79">
        <v>13581</v>
      </c>
      <c r="W113" s="79">
        <v>24.33</v>
      </c>
      <c r="X113" s="79">
        <v>1580</v>
      </c>
      <c r="Y113" s="79">
        <v>2.83</v>
      </c>
      <c r="Z113" s="79">
        <v>520.80999999999995</v>
      </c>
      <c r="AA113" s="80">
        <v>483.41</v>
      </c>
      <c r="AC113" t="str">
        <f t="shared" si="1"/>
        <v>English Valleys</v>
      </c>
    </row>
    <row r="114" spans="1:29" x14ac:dyDescent="0.2">
      <c r="A114" s="79">
        <v>2113</v>
      </c>
      <c r="B114" s="79" t="s">
        <v>252</v>
      </c>
      <c r="C114" s="79">
        <v>2113</v>
      </c>
      <c r="D114" s="79">
        <v>13</v>
      </c>
      <c r="E114" s="79">
        <v>215.2</v>
      </c>
      <c r="F114" s="79">
        <v>211.59</v>
      </c>
      <c r="G114" s="79">
        <v>196.34</v>
      </c>
      <c r="H114" s="79">
        <v>187.74</v>
      </c>
      <c r="I114" s="79">
        <v>517.16999999999996</v>
      </c>
      <c r="J114" s="79">
        <v>58.57</v>
      </c>
      <c r="K114" s="79">
        <v>63.8</v>
      </c>
      <c r="L114" s="79">
        <v>27.07</v>
      </c>
      <c r="M114" s="79">
        <v>3.16</v>
      </c>
      <c r="N114" s="79">
        <v>231.3</v>
      </c>
      <c r="O114" s="79">
        <v>599.76</v>
      </c>
      <c r="P114" s="79">
        <v>57.12</v>
      </c>
      <c r="Q114" s="79">
        <v>86.93</v>
      </c>
      <c r="R114" s="79">
        <v>254.67</v>
      </c>
      <c r="S114" s="79">
        <v>138724</v>
      </c>
      <c r="T114" s="79">
        <v>13212</v>
      </c>
      <c r="U114" s="79">
        <v>20107</v>
      </c>
      <c r="V114" s="79">
        <v>6902</v>
      </c>
      <c r="W114" s="79">
        <v>27.1</v>
      </c>
      <c r="X114" s="79">
        <v>728</v>
      </c>
      <c r="Y114" s="79">
        <v>2.86</v>
      </c>
      <c r="Z114" s="79">
        <v>235.72</v>
      </c>
      <c r="AA114" s="80">
        <v>232.31</v>
      </c>
      <c r="AC114" t="str">
        <f t="shared" si="1"/>
        <v>Essex</v>
      </c>
    </row>
    <row r="115" spans="1:29" ht="25.5" x14ac:dyDescent="0.2">
      <c r="A115" s="79">
        <v>2124</v>
      </c>
      <c r="B115" s="79" t="s">
        <v>253</v>
      </c>
      <c r="C115" s="79">
        <v>2124</v>
      </c>
      <c r="D115" s="79">
        <v>5</v>
      </c>
      <c r="E115" s="79">
        <v>1351</v>
      </c>
      <c r="F115" s="79">
        <v>1356.55</v>
      </c>
      <c r="G115" s="79">
        <v>1365.05</v>
      </c>
      <c r="H115" s="79">
        <v>1364.15</v>
      </c>
      <c r="I115" s="79">
        <v>517.16999999999996</v>
      </c>
      <c r="J115" s="79">
        <v>58.57</v>
      </c>
      <c r="K115" s="79">
        <v>63.8</v>
      </c>
      <c r="L115" s="79">
        <v>27.07</v>
      </c>
      <c r="M115" s="79">
        <v>3.16</v>
      </c>
      <c r="N115" s="79">
        <v>1359.5</v>
      </c>
      <c r="O115" s="79">
        <v>523.66999999999996</v>
      </c>
      <c r="P115" s="79">
        <v>58.59</v>
      </c>
      <c r="Q115" s="79">
        <v>66.91</v>
      </c>
      <c r="R115" s="79">
        <v>1543.51</v>
      </c>
      <c r="S115" s="79">
        <v>711929</v>
      </c>
      <c r="T115" s="79">
        <v>79653</v>
      </c>
      <c r="U115" s="79">
        <v>90964</v>
      </c>
      <c r="V115" s="79">
        <v>45132</v>
      </c>
      <c r="W115" s="79">
        <v>29.24</v>
      </c>
      <c r="X115" s="79">
        <v>5387</v>
      </c>
      <c r="Y115" s="79">
        <v>3.49</v>
      </c>
      <c r="Z115" s="79">
        <v>1531.94</v>
      </c>
      <c r="AA115" s="80">
        <v>1539.3</v>
      </c>
      <c r="AC115" t="str">
        <f t="shared" si="1"/>
        <v>Estherville Lincoln</v>
      </c>
    </row>
    <row r="116" spans="1:29" x14ac:dyDescent="0.2">
      <c r="A116" s="79">
        <v>2151</v>
      </c>
      <c r="B116" s="79" t="s">
        <v>254</v>
      </c>
      <c r="C116" s="79">
        <v>2151</v>
      </c>
      <c r="D116" s="79">
        <v>11</v>
      </c>
      <c r="E116" s="79">
        <v>223.3</v>
      </c>
      <c r="F116" s="79">
        <v>201.87</v>
      </c>
      <c r="G116" s="79">
        <v>200.23</v>
      </c>
      <c r="H116" s="79">
        <v>198.96</v>
      </c>
      <c r="I116" s="79">
        <v>517.16999999999996</v>
      </c>
      <c r="J116" s="79">
        <v>58.57</v>
      </c>
      <c r="K116" s="79">
        <v>63.8</v>
      </c>
      <c r="L116" s="79">
        <v>27.07</v>
      </c>
      <c r="M116" s="79">
        <v>3.16</v>
      </c>
      <c r="N116" s="79">
        <v>233.2</v>
      </c>
      <c r="O116" s="79">
        <v>610.29999999999995</v>
      </c>
      <c r="P116" s="79">
        <v>60.94</v>
      </c>
      <c r="Q116" s="79">
        <v>54.4</v>
      </c>
      <c r="R116" s="79">
        <v>258.69</v>
      </c>
      <c r="S116" s="79">
        <v>142322</v>
      </c>
      <c r="T116" s="79">
        <v>14211</v>
      </c>
      <c r="U116" s="79">
        <v>12686</v>
      </c>
      <c r="V116" s="79">
        <v>5319</v>
      </c>
      <c r="W116" s="79">
        <v>20.56</v>
      </c>
      <c r="X116" s="79">
        <v>683</v>
      </c>
      <c r="Y116" s="79">
        <v>2.64</v>
      </c>
      <c r="Z116" s="79">
        <v>256.70999999999998</v>
      </c>
      <c r="AA116" s="80">
        <v>235.61</v>
      </c>
      <c r="AC116" t="str">
        <f t="shared" si="1"/>
        <v>Exira</v>
      </c>
    </row>
    <row r="117" spans="1:29" x14ac:dyDescent="0.2">
      <c r="A117" s="79">
        <v>2169</v>
      </c>
      <c r="B117" s="79" t="s">
        <v>255</v>
      </c>
      <c r="C117" s="79">
        <v>2169</v>
      </c>
      <c r="D117" s="79">
        <v>15</v>
      </c>
      <c r="E117" s="79">
        <v>1694.6</v>
      </c>
      <c r="F117" s="79">
        <v>1639.21</v>
      </c>
      <c r="G117" s="79">
        <v>1606.65</v>
      </c>
      <c r="H117" s="79">
        <v>1579.9</v>
      </c>
      <c r="I117" s="79">
        <v>517.16999999999996</v>
      </c>
      <c r="J117" s="79">
        <v>58.57</v>
      </c>
      <c r="K117" s="79">
        <v>63.8</v>
      </c>
      <c r="L117" s="79">
        <v>27.07</v>
      </c>
      <c r="M117" s="79">
        <v>3.16</v>
      </c>
      <c r="N117" s="79">
        <v>1711.7</v>
      </c>
      <c r="O117" s="79">
        <v>534</v>
      </c>
      <c r="P117" s="79">
        <v>55.34</v>
      </c>
      <c r="Q117" s="79">
        <v>60.8</v>
      </c>
      <c r="R117" s="79">
        <v>1972.2</v>
      </c>
      <c r="S117" s="79">
        <v>914048</v>
      </c>
      <c r="T117" s="79">
        <v>94725</v>
      </c>
      <c r="U117" s="79">
        <v>104071</v>
      </c>
      <c r="V117" s="79">
        <v>51494</v>
      </c>
      <c r="W117" s="79">
        <v>26.11</v>
      </c>
      <c r="X117" s="79">
        <v>5542</v>
      </c>
      <c r="Y117" s="79">
        <v>2.81</v>
      </c>
      <c r="Z117" s="79">
        <v>1960.92</v>
      </c>
      <c r="AA117" s="80">
        <v>1908.19</v>
      </c>
      <c r="AC117" t="str">
        <f t="shared" si="1"/>
        <v>Fairfield</v>
      </c>
    </row>
    <row r="118" spans="1:29" x14ac:dyDescent="0.2">
      <c r="A118" s="79">
        <v>2205</v>
      </c>
      <c r="B118" s="79" t="s">
        <v>256</v>
      </c>
      <c r="C118" s="79">
        <v>2205</v>
      </c>
      <c r="D118" s="79">
        <v>13</v>
      </c>
      <c r="E118" s="79">
        <v>211.2</v>
      </c>
      <c r="F118" s="79">
        <v>193.17</v>
      </c>
      <c r="G118" s="79">
        <v>193.24</v>
      </c>
      <c r="H118" s="79">
        <v>194.02</v>
      </c>
      <c r="I118" s="79">
        <v>517.16999999999996</v>
      </c>
      <c r="J118" s="79">
        <v>58.57</v>
      </c>
      <c r="K118" s="79">
        <v>63.8</v>
      </c>
      <c r="L118" s="79">
        <v>27.07</v>
      </c>
      <c r="M118" s="79">
        <v>3.16</v>
      </c>
      <c r="N118" s="79">
        <v>223.4</v>
      </c>
      <c r="O118" s="79">
        <v>587.66</v>
      </c>
      <c r="P118" s="79">
        <v>64.42</v>
      </c>
      <c r="Q118" s="79">
        <v>56.78</v>
      </c>
      <c r="R118" s="79">
        <v>242.1</v>
      </c>
      <c r="S118" s="79">
        <v>131283</v>
      </c>
      <c r="T118" s="79">
        <v>14391</v>
      </c>
      <c r="U118" s="79">
        <v>12685</v>
      </c>
      <c r="V118" s="79">
        <v>6561</v>
      </c>
      <c r="W118" s="79">
        <v>27.1</v>
      </c>
      <c r="X118" s="79">
        <v>692</v>
      </c>
      <c r="Y118" s="79">
        <v>2.86</v>
      </c>
      <c r="Z118" s="79">
        <v>228.3</v>
      </c>
      <c r="AA118" s="80">
        <v>210.44</v>
      </c>
      <c r="AC118" t="str">
        <f t="shared" si="1"/>
        <v>Farragut</v>
      </c>
    </row>
    <row r="119" spans="1:29" ht="25.5" x14ac:dyDescent="0.2">
      <c r="A119" s="79">
        <v>2295</v>
      </c>
      <c r="B119" s="79" t="s">
        <v>257</v>
      </c>
      <c r="C119" s="79">
        <v>2295</v>
      </c>
      <c r="D119" s="79">
        <v>7</v>
      </c>
      <c r="E119" s="79">
        <v>994.7</v>
      </c>
      <c r="F119" s="79">
        <v>933.27</v>
      </c>
      <c r="G119" s="79">
        <v>932.85</v>
      </c>
      <c r="H119" s="79">
        <v>921.85</v>
      </c>
      <c r="I119" s="79">
        <v>517.16999999999996</v>
      </c>
      <c r="J119" s="79">
        <v>58.57</v>
      </c>
      <c r="K119" s="79">
        <v>63.8</v>
      </c>
      <c r="L119" s="79">
        <v>27.07</v>
      </c>
      <c r="M119" s="79">
        <v>3.16</v>
      </c>
      <c r="N119" s="79">
        <v>1058</v>
      </c>
      <c r="O119" s="79">
        <v>548.38</v>
      </c>
      <c r="P119" s="79">
        <v>65.03</v>
      </c>
      <c r="Q119" s="79">
        <v>61.97</v>
      </c>
      <c r="R119" s="79">
        <v>1253.8900000000001</v>
      </c>
      <c r="S119" s="79">
        <v>580186</v>
      </c>
      <c r="T119" s="79">
        <v>68802</v>
      </c>
      <c r="U119" s="79">
        <v>65564</v>
      </c>
      <c r="V119" s="79">
        <v>43272</v>
      </c>
      <c r="W119" s="79">
        <v>34.51</v>
      </c>
      <c r="X119" s="79">
        <v>4965</v>
      </c>
      <c r="Y119" s="79">
        <v>3.96</v>
      </c>
      <c r="Z119" s="79">
        <v>1183.33</v>
      </c>
      <c r="AA119" s="80">
        <v>1123.79</v>
      </c>
      <c r="AC119" t="str">
        <f t="shared" si="1"/>
        <v>Forest City</v>
      </c>
    </row>
    <row r="120" spans="1:29" ht="25.5" x14ac:dyDescent="0.2">
      <c r="A120" s="79">
        <v>2313</v>
      </c>
      <c r="B120" s="79" t="s">
        <v>258</v>
      </c>
      <c r="C120" s="79">
        <v>2313</v>
      </c>
      <c r="D120" s="79">
        <v>5</v>
      </c>
      <c r="E120" s="79">
        <v>3711.8</v>
      </c>
      <c r="F120" s="79">
        <v>3582.32</v>
      </c>
      <c r="G120" s="79">
        <v>3551.82</v>
      </c>
      <c r="H120" s="79">
        <v>3506.92</v>
      </c>
      <c r="I120" s="79">
        <v>517.16999999999996</v>
      </c>
      <c r="J120" s="79">
        <v>58.57</v>
      </c>
      <c r="K120" s="79">
        <v>63.8</v>
      </c>
      <c r="L120" s="79">
        <v>27.07</v>
      </c>
      <c r="M120" s="79">
        <v>3.16</v>
      </c>
      <c r="N120" s="79">
        <v>3656.4</v>
      </c>
      <c r="O120" s="79">
        <v>529.08000000000004</v>
      </c>
      <c r="P120" s="79">
        <v>61.76</v>
      </c>
      <c r="Q120" s="79">
        <v>70.37</v>
      </c>
      <c r="R120" s="79">
        <v>4227.83</v>
      </c>
      <c r="S120" s="79">
        <v>1934528</v>
      </c>
      <c r="T120" s="79">
        <v>225819</v>
      </c>
      <c r="U120" s="79">
        <v>257301</v>
      </c>
      <c r="V120" s="79">
        <v>123622</v>
      </c>
      <c r="W120" s="79">
        <v>29.24</v>
      </c>
      <c r="X120" s="79">
        <v>14755</v>
      </c>
      <c r="Y120" s="79">
        <v>3.49</v>
      </c>
      <c r="Z120" s="79">
        <v>4258.0600000000004</v>
      </c>
      <c r="AA120" s="80">
        <v>4134.05</v>
      </c>
      <c r="AC120" t="str">
        <f t="shared" si="1"/>
        <v>Fort Dodge</v>
      </c>
    </row>
    <row r="121" spans="1:29" ht="25.5" x14ac:dyDescent="0.2">
      <c r="A121" s="79">
        <v>2322</v>
      </c>
      <c r="B121" s="79" t="s">
        <v>259</v>
      </c>
      <c r="C121" s="79">
        <v>2322</v>
      </c>
      <c r="D121" s="79">
        <v>15</v>
      </c>
      <c r="E121" s="79">
        <v>2268.1999999999998</v>
      </c>
      <c r="F121" s="79">
        <v>2237.7399999999998</v>
      </c>
      <c r="G121" s="79">
        <v>2239.0500000000002</v>
      </c>
      <c r="H121" s="79">
        <v>2232.5</v>
      </c>
      <c r="I121" s="79">
        <v>517.16999999999996</v>
      </c>
      <c r="J121" s="79">
        <v>58.57</v>
      </c>
      <c r="K121" s="79">
        <v>63.8</v>
      </c>
      <c r="L121" s="79">
        <v>27.07</v>
      </c>
      <c r="M121" s="79">
        <v>3.16</v>
      </c>
      <c r="N121" s="79">
        <v>2248.1999999999998</v>
      </c>
      <c r="O121" s="79">
        <v>490.89</v>
      </c>
      <c r="P121" s="79">
        <v>54.94</v>
      </c>
      <c r="Q121" s="79">
        <v>61.46</v>
      </c>
      <c r="R121" s="79">
        <v>2560.9</v>
      </c>
      <c r="S121" s="79">
        <v>1103619</v>
      </c>
      <c r="T121" s="79">
        <v>123516</v>
      </c>
      <c r="U121" s="79">
        <v>138174</v>
      </c>
      <c r="V121" s="79">
        <v>66865</v>
      </c>
      <c r="W121" s="79">
        <v>26.11</v>
      </c>
      <c r="X121" s="79">
        <v>7196</v>
      </c>
      <c r="Y121" s="79">
        <v>2.81</v>
      </c>
      <c r="Z121" s="79">
        <v>2559.44</v>
      </c>
      <c r="AA121" s="80">
        <v>2531.9</v>
      </c>
      <c r="AC121" t="str">
        <f t="shared" si="1"/>
        <v>Fort Madison</v>
      </c>
    </row>
    <row r="122" spans="1:29" ht="25.5" x14ac:dyDescent="0.2">
      <c r="A122" s="79">
        <v>2349</v>
      </c>
      <c r="B122" s="79" t="s">
        <v>260</v>
      </c>
      <c r="C122" s="79">
        <v>2349</v>
      </c>
      <c r="D122" s="79">
        <v>1</v>
      </c>
      <c r="E122" s="79">
        <v>255</v>
      </c>
      <c r="F122" s="79">
        <v>239.42</v>
      </c>
      <c r="G122" s="79">
        <v>241.56</v>
      </c>
      <c r="H122" s="79">
        <v>242.84</v>
      </c>
      <c r="I122" s="79">
        <v>517.16999999999996</v>
      </c>
      <c r="J122" s="79">
        <v>58.57</v>
      </c>
      <c r="K122" s="79">
        <v>63.8</v>
      </c>
      <c r="L122" s="79">
        <v>27.07</v>
      </c>
      <c r="M122" s="79">
        <v>3.16</v>
      </c>
      <c r="N122" s="79">
        <v>252</v>
      </c>
      <c r="O122" s="79">
        <v>570.30999999999995</v>
      </c>
      <c r="P122" s="79">
        <v>73.209999999999994</v>
      </c>
      <c r="Q122" s="79">
        <v>60.29</v>
      </c>
      <c r="R122" s="79">
        <v>285.5</v>
      </c>
      <c r="S122" s="79">
        <v>143718</v>
      </c>
      <c r="T122" s="79">
        <v>18449</v>
      </c>
      <c r="U122" s="79">
        <v>15193</v>
      </c>
      <c r="V122" s="79">
        <v>7788</v>
      </c>
      <c r="W122" s="79">
        <v>27.28</v>
      </c>
      <c r="X122" s="79">
        <v>828</v>
      </c>
      <c r="Y122" s="79">
        <v>2.9</v>
      </c>
      <c r="Z122" s="79">
        <v>282.02</v>
      </c>
      <c r="AA122" s="80">
        <v>266.70999999999998</v>
      </c>
      <c r="AC122" t="str">
        <f t="shared" si="1"/>
        <v>Fredericksburg</v>
      </c>
    </row>
    <row r="123" spans="1:29" ht="25.5" x14ac:dyDescent="0.2">
      <c r="A123" s="79">
        <v>2369</v>
      </c>
      <c r="B123" s="79" t="s">
        <v>261</v>
      </c>
      <c r="C123" s="79">
        <v>2369</v>
      </c>
      <c r="D123" s="79">
        <v>13</v>
      </c>
      <c r="E123" s="79">
        <v>446.6</v>
      </c>
      <c r="F123" s="79">
        <v>391.48</v>
      </c>
      <c r="G123" s="79">
        <v>394.01</v>
      </c>
      <c r="H123" s="79">
        <v>391.61</v>
      </c>
      <c r="I123" s="79">
        <v>517.16999999999996</v>
      </c>
      <c r="J123" s="79">
        <v>58.57</v>
      </c>
      <c r="K123" s="79">
        <v>63.8</v>
      </c>
      <c r="L123" s="79">
        <v>27.07</v>
      </c>
      <c r="M123" s="79">
        <v>3.16</v>
      </c>
      <c r="N123" s="79">
        <v>423.3</v>
      </c>
      <c r="O123" s="79">
        <v>518.33000000000004</v>
      </c>
      <c r="P123" s="79">
        <v>49.35</v>
      </c>
      <c r="Q123" s="79">
        <v>67.06</v>
      </c>
      <c r="R123" s="79">
        <v>473.59</v>
      </c>
      <c r="S123" s="79">
        <v>219409</v>
      </c>
      <c r="T123" s="79">
        <v>20890</v>
      </c>
      <c r="U123" s="79">
        <v>28386</v>
      </c>
      <c r="V123" s="79">
        <v>12834</v>
      </c>
      <c r="W123" s="79">
        <v>27.1</v>
      </c>
      <c r="X123" s="79">
        <v>1354</v>
      </c>
      <c r="Y123" s="79">
        <v>2.86</v>
      </c>
      <c r="Z123" s="79">
        <v>502.97</v>
      </c>
      <c r="AA123" s="80">
        <v>448.41</v>
      </c>
      <c r="AC123" t="str">
        <f t="shared" si="1"/>
        <v>Fremont-Mills</v>
      </c>
    </row>
    <row r="124" spans="1:29" x14ac:dyDescent="0.2">
      <c r="A124" s="79">
        <v>2682</v>
      </c>
      <c r="B124" s="79" t="s">
        <v>16</v>
      </c>
      <c r="C124" s="79">
        <v>2682</v>
      </c>
      <c r="D124" s="79">
        <v>7</v>
      </c>
      <c r="E124" s="79">
        <v>318.3</v>
      </c>
      <c r="F124" s="79">
        <v>300.91000000000003</v>
      </c>
      <c r="G124" s="79">
        <v>290.22000000000003</v>
      </c>
      <c r="H124" s="79">
        <v>282.54000000000002</v>
      </c>
      <c r="I124" s="79">
        <v>517.16999999999996</v>
      </c>
      <c r="J124" s="79">
        <v>58.57</v>
      </c>
      <c r="K124" s="79">
        <v>63.8</v>
      </c>
      <c r="L124" s="79">
        <v>27.07</v>
      </c>
      <c r="M124" s="79">
        <v>3.16</v>
      </c>
      <c r="N124" s="79">
        <v>318.3</v>
      </c>
      <c r="O124" s="79">
        <v>615.13</v>
      </c>
      <c r="P124" s="79">
        <v>73.069999999999993</v>
      </c>
      <c r="Q124" s="79">
        <v>72.760000000000005</v>
      </c>
      <c r="R124" s="79">
        <v>346.83</v>
      </c>
      <c r="S124" s="79">
        <v>195796</v>
      </c>
      <c r="T124" s="79">
        <v>23258</v>
      </c>
      <c r="U124" s="79">
        <v>23160</v>
      </c>
      <c r="V124" s="79">
        <v>11969</v>
      </c>
      <c r="W124" s="79">
        <v>34.51</v>
      </c>
      <c r="X124" s="79">
        <v>1373</v>
      </c>
      <c r="Y124" s="79">
        <v>3.96</v>
      </c>
      <c r="Z124" s="79">
        <v>352.83</v>
      </c>
      <c r="AA124" s="80">
        <v>335.79</v>
      </c>
      <c r="AC124" t="str">
        <f t="shared" si="1"/>
        <v>GMG</v>
      </c>
    </row>
    <row r="125" spans="1:29" ht="25.5" x14ac:dyDescent="0.2">
      <c r="A125" s="79">
        <v>2376</v>
      </c>
      <c r="B125" s="79" t="s">
        <v>262</v>
      </c>
      <c r="C125" s="79">
        <v>2376</v>
      </c>
      <c r="D125" s="79">
        <v>12</v>
      </c>
      <c r="E125" s="79">
        <v>444</v>
      </c>
      <c r="F125" s="79">
        <v>421.62</v>
      </c>
      <c r="G125" s="79">
        <v>417.2</v>
      </c>
      <c r="H125" s="79">
        <v>408.98</v>
      </c>
      <c r="I125" s="79">
        <v>517.16999999999996</v>
      </c>
      <c r="J125" s="79">
        <v>58.57</v>
      </c>
      <c r="K125" s="79">
        <v>63.8</v>
      </c>
      <c r="L125" s="79">
        <v>27.07</v>
      </c>
      <c r="M125" s="79">
        <v>3.16</v>
      </c>
      <c r="N125" s="79">
        <v>433</v>
      </c>
      <c r="O125" s="79">
        <v>565.04999999999995</v>
      </c>
      <c r="P125" s="79">
        <v>58.14</v>
      </c>
      <c r="Q125" s="79">
        <v>60.37</v>
      </c>
      <c r="R125" s="79">
        <v>471.76</v>
      </c>
      <c r="S125" s="79">
        <v>244667</v>
      </c>
      <c r="T125" s="79">
        <v>25175</v>
      </c>
      <c r="U125" s="79">
        <v>26140</v>
      </c>
      <c r="V125" s="79">
        <v>12794</v>
      </c>
      <c r="W125" s="79">
        <v>27.12</v>
      </c>
      <c r="X125" s="79">
        <v>1533</v>
      </c>
      <c r="Y125" s="79">
        <v>3.25</v>
      </c>
      <c r="Z125" s="79">
        <v>470.16</v>
      </c>
      <c r="AA125" s="80">
        <v>448.04</v>
      </c>
      <c r="AC125" t="str">
        <f t="shared" si="1"/>
        <v>Galva-Holstein</v>
      </c>
    </row>
    <row r="126" spans="1:29" ht="25.5" x14ac:dyDescent="0.2">
      <c r="A126" s="79">
        <v>2403</v>
      </c>
      <c r="B126" s="79" t="s">
        <v>263</v>
      </c>
      <c r="C126" s="79">
        <v>2403</v>
      </c>
      <c r="D126" s="79">
        <v>7</v>
      </c>
      <c r="E126" s="79">
        <v>785</v>
      </c>
      <c r="F126" s="79">
        <v>789.38</v>
      </c>
      <c r="G126" s="79">
        <v>780.45</v>
      </c>
      <c r="H126" s="79">
        <v>778.06</v>
      </c>
      <c r="I126" s="79">
        <v>517.16999999999996</v>
      </c>
      <c r="J126" s="79">
        <v>58.57</v>
      </c>
      <c r="K126" s="79">
        <v>63.8</v>
      </c>
      <c r="L126" s="79">
        <v>27.07</v>
      </c>
      <c r="M126" s="79">
        <v>3.16</v>
      </c>
      <c r="N126" s="79">
        <v>774.3</v>
      </c>
      <c r="O126" s="79">
        <v>544.57000000000005</v>
      </c>
      <c r="P126" s="79">
        <v>60.21</v>
      </c>
      <c r="Q126" s="79">
        <v>64.47</v>
      </c>
      <c r="R126" s="79">
        <v>862.01</v>
      </c>
      <c r="S126" s="79">
        <v>421661</v>
      </c>
      <c r="T126" s="79">
        <v>46621</v>
      </c>
      <c r="U126" s="79">
        <v>49919</v>
      </c>
      <c r="V126" s="79">
        <v>29748</v>
      </c>
      <c r="W126" s="79">
        <v>34.51</v>
      </c>
      <c r="X126" s="79">
        <v>3414</v>
      </c>
      <c r="Y126" s="79">
        <v>3.96</v>
      </c>
      <c r="Z126" s="79">
        <v>885.97</v>
      </c>
      <c r="AA126" s="80">
        <v>891.36</v>
      </c>
      <c r="AC126" t="str">
        <f t="shared" si="1"/>
        <v>Garner-Hayfield</v>
      </c>
    </row>
    <row r="127" spans="1:29" ht="38.25" x14ac:dyDescent="0.2">
      <c r="A127" s="79">
        <v>2457</v>
      </c>
      <c r="B127" s="79" t="s">
        <v>264</v>
      </c>
      <c r="C127" s="79">
        <v>2457</v>
      </c>
      <c r="D127" s="79">
        <v>12</v>
      </c>
      <c r="E127" s="79">
        <v>456</v>
      </c>
      <c r="F127" s="79">
        <v>461.58</v>
      </c>
      <c r="G127" s="79">
        <v>458.73</v>
      </c>
      <c r="H127" s="79">
        <v>456.87</v>
      </c>
      <c r="I127" s="79">
        <v>517.16999999999996</v>
      </c>
      <c r="J127" s="79">
        <v>58.57</v>
      </c>
      <c r="K127" s="79">
        <v>63.8</v>
      </c>
      <c r="L127" s="79">
        <v>27.07</v>
      </c>
      <c r="M127" s="79">
        <v>3.16</v>
      </c>
      <c r="N127" s="79">
        <v>470</v>
      </c>
      <c r="O127" s="79">
        <v>541.70000000000005</v>
      </c>
      <c r="P127" s="79">
        <v>60.09</v>
      </c>
      <c r="Q127" s="79">
        <v>60.69</v>
      </c>
      <c r="R127" s="79">
        <v>524.63</v>
      </c>
      <c r="S127" s="79">
        <v>254599</v>
      </c>
      <c r="T127" s="79">
        <v>28242</v>
      </c>
      <c r="U127" s="79">
        <v>28524</v>
      </c>
      <c r="V127" s="79">
        <v>14228</v>
      </c>
      <c r="W127" s="79">
        <v>27.12</v>
      </c>
      <c r="X127" s="79">
        <v>1705</v>
      </c>
      <c r="Y127" s="79">
        <v>3.25</v>
      </c>
      <c r="Z127" s="79">
        <v>501.73</v>
      </c>
      <c r="AA127" s="80">
        <v>507.77</v>
      </c>
      <c r="AC127" t="str">
        <f t="shared" si="1"/>
        <v>George-Little Rock</v>
      </c>
    </row>
    <row r="128" spans="1:29" x14ac:dyDescent="0.2">
      <c r="A128" s="79">
        <v>2466</v>
      </c>
      <c r="B128" s="79" t="s">
        <v>265</v>
      </c>
      <c r="C128" s="79">
        <v>2466</v>
      </c>
      <c r="D128" s="79">
        <v>11</v>
      </c>
      <c r="E128" s="79">
        <v>1296.3</v>
      </c>
      <c r="F128" s="79">
        <v>1371.31</v>
      </c>
      <c r="G128" s="79">
        <v>1431.17</v>
      </c>
      <c r="H128" s="79">
        <v>1463.12</v>
      </c>
      <c r="I128" s="79">
        <v>517.16999999999996</v>
      </c>
      <c r="J128" s="79">
        <v>58.57</v>
      </c>
      <c r="K128" s="79">
        <v>63.8</v>
      </c>
      <c r="L128" s="79">
        <v>27.07</v>
      </c>
      <c r="M128" s="79">
        <v>3.16</v>
      </c>
      <c r="N128" s="79">
        <v>1264.5999999999999</v>
      </c>
      <c r="O128" s="79">
        <v>486.35</v>
      </c>
      <c r="P128" s="79">
        <v>53.76</v>
      </c>
      <c r="Q128" s="79">
        <v>45.24</v>
      </c>
      <c r="R128" s="79">
        <v>1340.88</v>
      </c>
      <c r="S128" s="79">
        <v>615038</v>
      </c>
      <c r="T128" s="79">
        <v>67985</v>
      </c>
      <c r="U128" s="79">
        <v>57211</v>
      </c>
      <c r="V128" s="79">
        <v>27568</v>
      </c>
      <c r="W128" s="79">
        <v>20.56</v>
      </c>
      <c r="X128" s="79">
        <v>3540</v>
      </c>
      <c r="Y128" s="79">
        <v>2.64</v>
      </c>
      <c r="Z128" s="79">
        <v>1375.81</v>
      </c>
      <c r="AA128" s="80">
        <v>1451.62</v>
      </c>
      <c r="AC128" t="str">
        <f t="shared" si="1"/>
        <v>Gilbert</v>
      </c>
    </row>
    <row r="129" spans="1:29" ht="38.25" x14ac:dyDescent="0.2">
      <c r="A129" s="79">
        <v>2493</v>
      </c>
      <c r="B129" s="79" t="s">
        <v>266</v>
      </c>
      <c r="C129" s="79">
        <v>2493</v>
      </c>
      <c r="D129" s="79">
        <v>5</v>
      </c>
      <c r="E129" s="79">
        <v>129</v>
      </c>
      <c r="F129" s="79">
        <v>130.29</v>
      </c>
      <c r="G129" s="79">
        <v>132.1</v>
      </c>
      <c r="H129" s="79">
        <v>132.75</v>
      </c>
      <c r="I129" s="79">
        <v>517.16999999999996</v>
      </c>
      <c r="J129" s="79">
        <v>58.57</v>
      </c>
      <c r="K129" s="79">
        <v>63.8</v>
      </c>
      <c r="L129" s="79">
        <v>27.07</v>
      </c>
      <c r="M129" s="79">
        <v>3.16</v>
      </c>
      <c r="N129" s="79">
        <v>131</v>
      </c>
      <c r="O129" s="79">
        <v>591.66999999999996</v>
      </c>
      <c r="P129" s="79">
        <v>70.16</v>
      </c>
      <c r="Q129" s="79">
        <v>45.18</v>
      </c>
      <c r="R129" s="79">
        <v>141.5</v>
      </c>
      <c r="S129" s="79">
        <v>77509</v>
      </c>
      <c r="T129" s="79">
        <v>9191</v>
      </c>
      <c r="U129" s="79">
        <v>5919</v>
      </c>
      <c r="V129" s="79">
        <v>4137</v>
      </c>
      <c r="W129" s="79">
        <v>29.24</v>
      </c>
      <c r="X129" s="79">
        <v>494</v>
      </c>
      <c r="Y129" s="79">
        <v>3.49</v>
      </c>
      <c r="Z129" s="79">
        <v>142.72999999999999</v>
      </c>
      <c r="AA129" s="80">
        <v>144.15</v>
      </c>
      <c r="AC129" t="str">
        <f t="shared" si="1"/>
        <v>Gilmore City-Bradgate</v>
      </c>
    </row>
    <row r="130" spans="1:29" ht="38.25" x14ac:dyDescent="0.2">
      <c r="A130" s="79">
        <v>2502</v>
      </c>
      <c r="B130" s="79" t="s">
        <v>267</v>
      </c>
      <c r="C130" s="79">
        <v>2502</v>
      </c>
      <c r="D130" s="79">
        <v>7</v>
      </c>
      <c r="E130" s="79">
        <v>610.79999999999995</v>
      </c>
      <c r="F130" s="79">
        <v>562.94000000000005</v>
      </c>
      <c r="G130" s="79">
        <v>561.48</v>
      </c>
      <c r="H130" s="79">
        <v>559.97</v>
      </c>
      <c r="I130" s="79">
        <v>517.16999999999996</v>
      </c>
      <c r="J130" s="79">
        <v>58.57</v>
      </c>
      <c r="K130" s="79">
        <v>63.8</v>
      </c>
      <c r="L130" s="79">
        <v>27.07</v>
      </c>
      <c r="M130" s="79">
        <v>3.16</v>
      </c>
      <c r="N130" s="79">
        <v>627.70000000000005</v>
      </c>
      <c r="O130" s="79">
        <v>566.83000000000004</v>
      </c>
      <c r="P130" s="79">
        <v>57.76</v>
      </c>
      <c r="Q130" s="79">
        <v>47.63</v>
      </c>
      <c r="R130" s="79">
        <v>713.83</v>
      </c>
      <c r="S130" s="79">
        <v>355799</v>
      </c>
      <c r="T130" s="79">
        <v>36256</v>
      </c>
      <c r="U130" s="79">
        <v>29897</v>
      </c>
      <c r="V130" s="79">
        <v>24634</v>
      </c>
      <c r="W130" s="79">
        <v>34.51</v>
      </c>
      <c r="X130" s="79">
        <v>2827</v>
      </c>
      <c r="Y130" s="79">
        <v>3.96</v>
      </c>
      <c r="Z130" s="79">
        <v>694.33</v>
      </c>
      <c r="AA130" s="80">
        <v>647.29999999999995</v>
      </c>
      <c r="AC130" t="str">
        <f t="shared" si="1"/>
        <v>Gladbrook-Reinbeck</v>
      </c>
    </row>
    <row r="131" spans="1:29" x14ac:dyDescent="0.2">
      <c r="A131" s="79">
        <v>2511</v>
      </c>
      <c r="B131" s="79" t="s">
        <v>268</v>
      </c>
      <c r="C131" s="79">
        <v>2511</v>
      </c>
      <c r="D131" s="79">
        <v>13</v>
      </c>
      <c r="E131" s="79">
        <v>2023.5</v>
      </c>
      <c r="F131" s="79">
        <v>2017.07</v>
      </c>
      <c r="G131" s="79">
        <v>2005.09</v>
      </c>
      <c r="H131" s="79">
        <v>1959.45</v>
      </c>
      <c r="I131" s="79">
        <v>517.16999999999996</v>
      </c>
      <c r="J131" s="79">
        <v>58.57</v>
      </c>
      <c r="K131" s="79">
        <v>63.8</v>
      </c>
      <c r="L131" s="79">
        <v>27.07</v>
      </c>
      <c r="M131" s="79">
        <v>3.16</v>
      </c>
      <c r="N131" s="79">
        <v>2018.9</v>
      </c>
      <c r="O131" s="79">
        <v>492.82</v>
      </c>
      <c r="P131" s="79">
        <v>53.01</v>
      </c>
      <c r="Q131" s="79">
        <v>61.03</v>
      </c>
      <c r="R131" s="79">
        <v>2259.7399999999998</v>
      </c>
      <c r="S131" s="79">
        <v>994954</v>
      </c>
      <c r="T131" s="79">
        <v>107022</v>
      </c>
      <c r="U131" s="79">
        <v>123213</v>
      </c>
      <c r="V131" s="79">
        <v>61239</v>
      </c>
      <c r="W131" s="79">
        <v>27.1</v>
      </c>
      <c r="X131" s="79">
        <v>6463</v>
      </c>
      <c r="Y131" s="79">
        <v>2.86</v>
      </c>
      <c r="Z131" s="79">
        <v>2252.9299999999998</v>
      </c>
      <c r="AA131" s="80">
        <v>2248.79</v>
      </c>
      <c r="AC131" t="str">
        <f t="shared" ref="AC131:AC194" si="2">B131</f>
        <v>Glenwood</v>
      </c>
    </row>
    <row r="132" spans="1:29" ht="25.5" x14ac:dyDescent="0.2">
      <c r="A132" s="79">
        <v>2520</v>
      </c>
      <c r="B132" s="79" t="s">
        <v>269</v>
      </c>
      <c r="C132" s="79">
        <v>2520</v>
      </c>
      <c r="D132" s="79">
        <v>11</v>
      </c>
      <c r="E132" s="79">
        <v>305.10000000000002</v>
      </c>
      <c r="F132" s="79">
        <v>290.75</v>
      </c>
      <c r="G132" s="79">
        <v>288.48</v>
      </c>
      <c r="H132" s="79">
        <v>287.86</v>
      </c>
      <c r="I132" s="79">
        <v>517.16999999999996</v>
      </c>
      <c r="J132" s="79">
        <v>58.57</v>
      </c>
      <c r="K132" s="79">
        <v>63.8</v>
      </c>
      <c r="L132" s="79">
        <v>27.07</v>
      </c>
      <c r="M132" s="79">
        <v>3.16</v>
      </c>
      <c r="N132" s="79">
        <v>325.10000000000002</v>
      </c>
      <c r="O132" s="79">
        <v>569.23</v>
      </c>
      <c r="P132" s="79">
        <v>59.77</v>
      </c>
      <c r="Q132" s="79">
        <v>60.66</v>
      </c>
      <c r="R132" s="79">
        <v>343.34</v>
      </c>
      <c r="S132" s="79">
        <v>185057</v>
      </c>
      <c r="T132" s="79">
        <v>19431</v>
      </c>
      <c r="U132" s="79">
        <v>19721</v>
      </c>
      <c r="V132" s="79">
        <v>7059</v>
      </c>
      <c r="W132" s="79">
        <v>20.56</v>
      </c>
      <c r="X132" s="79">
        <v>906</v>
      </c>
      <c r="Y132" s="79">
        <v>2.64</v>
      </c>
      <c r="Z132" s="79">
        <v>332.19</v>
      </c>
      <c r="AA132" s="80">
        <v>318.11</v>
      </c>
      <c r="AC132" t="str">
        <f t="shared" si="2"/>
        <v>Glidden-Ralston</v>
      </c>
    </row>
    <row r="133" spans="1:29" ht="25.5" x14ac:dyDescent="0.2">
      <c r="A133" s="79">
        <v>2556</v>
      </c>
      <c r="B133" s="79" t="s">
        <v>270</v>
      </c>
      <c r="C133" s="79">
        <v>2556</v>
      </c>
      <c r="D133" s="79">
        <v>5</v>
      </c>
      <c r="E133" s="79">
        <v>350</v>
      </c>
      <c r="F133" s="79">
        <v>338.16</v>
      </c>
      <c r="G133" s="79">
        <v>339.57</v>
      </c>
      <c r="H133" s="79">
        <v>341.3</v>
      </c>
      <c r="I133" s="79">
        <v>517.16999999999996</v>
      </c>
      <c r="J133" s="79">
        <v>58.57</v>
      </c>
      <c r="K133" s="79">
        <v>63.8</v>
      </c>
      <c r="L133" s="79">
        <v>27.07</v>
      </c>
      <c r="M133" s="79">
        <v>3.16</v>
      </c>
      <c r="N133" s="79">
        <v>363</v>
      </c>
      <c r="O133" s="79">
        <v>552.55999999999995</v>
      </c>
      <c r="P133" s="79">
        <v>51.16</v>
      </c>
      <c r="Q133" s="79">
        <v>63.65</v>
      </c>
      <c r="R133" s="79">
        <v>406.1</v>
      </c>
      <c r="S133" s="79">
        <v>200579</v>
      </c>
      <c r="T133" s="79">
        <v>18571</v>
      </c>
      <c r="U133" s="79">
        <v>23105</v>
      </c>
      <c r="V133" s="79">
        <v>11874</v>
      </c>
      <c r="W133" s="79">
        <v>29.24</v>
      </c>
      <c r="X133" s="79">
        <v>1417</v>
      </c>
      <c r="Y133" s="79">
        <v>3.49</v>
      </c>
      <c r="Z133" s="79">
        <v>381.34</v>
      </c>
      <c r="AA133" s="80">
        <v>369.82</v>
      </c>
      <c r="AC133" t="str">
        <f t="shared" si="2"/>
        <v>Graettinger-Terril</v>
      </c>
    </row>
    <row r="134" spans="1:29" ht="25.5" x14ac:dyDescent="0.2">
      <c r="A134" s="79">
        <v>2709</v>
      </c>
      <c r="B134" s="79" t="s">
        <v>271</v>
      </c>
      <c r="C134" s="79">
        <v>2709</v>
      </c>
      <c r="D134" s="79">
        <v>7</v>
      </c>
      <c r="E134" s="79">
        <v>1670.7</v>
      </c>
      <c r="F134" s="79">
        <v>1791.91</v>
      </c>
      <c r="G134" s="79">
        <v>1799.25</v>
      </c>
      <c r="H134" s="79">
        <v>1823.54</v>
      </c>
      <c r="I134" s="79">
        <v>517.16999999999996</v>
      </c>
      <c r="J134" s="79">
        <v>58.57</v>
      </c>
      <c r="K134" s="79">
        <v>63.8</v>
      </c>
      <c r="L134" s="79">
        <v>27.07</v>
      </c>
      <c r="M134" s="79">
        <v>3.16</v>
      </c>
      <c r="N134" s="79">
        <v>1743.1</v>
      </c>
      <c r="O134" s="79">
        <v>507.92</v>
      </c>
      <c r="P134" s="79">
        <v>55.32</v>
      </c>
      <c r="Q134" s="79">
        <v>61.72</v>
      </c>
      <c r="R134" s="79">
        <v>1999.71</v>
      </c>
      <c r="S134" s="79">
        <v>885355</v>
      </c>
      <c r="T134" s="79">
        <v>96428</v>
      </c>
      <c r="U134" s="79">
        <v>107584</v>
      </c>
      <c r="V134" s="79">
        <v>69010</v>
      </c>
      <c r="W134" s="79">
        <v>34.51</v>
      </c>
      <c r="X134" s="79">
        <v>7919</v>
      </c>
      <c r="Y134" s="79">
        <v>3.96</v>
      </c>
      <c r="Z134" s="79">
        <v>1906.7</v>
      </c>
      <c r="AA134" s="80">
        <v>2030.28</v>
      </c>
      <c r="AC134" t="str">
        <f t="shared" si="2"/>
        <v>Grinnell-Newburg</v>
      </c>
    </row>
    <row r="135" spans="1:29" x14ac:dyDescent="0.2">
      <c r="A135" s="79">
        <v>2718</v>
      </c>
      <c r="B135" s="79" t="s">
        <v>272</v>
      </c>
      <c r="C135" s="79">
        <v>2718</v>
      </c>
      <c r="D135" s="79">
        <v>13</v>
      </c>
      <c r="E135" s="79">
        <v>593.4</v>
      </c>
      <c r="F135" s="79">
        <v>568.16</v>
      </c>
      <c r="G135" s="79">
        <v>554.37</v>
      </c>
      <c r="H135" s="79">
        <v>543.52</v>
      </c>
      <c r="I135" s="79">
        <v>517.16999999999996</v>
      </c>
      <c r="J135" s="79">
        <v>58.57</v>
      </c>
      <c r="K135" s="79">
        <v>63.8</v>
      </c>
      <c r="L135" s="79">
        <v>27.07</v>
      </c>
      <c r="M135" s="79">
        <v>3.16</v>
      </c>
      <c r="N135" s="79">
        <v>586</v>
      </c>
      <c r="O135" s="79">
        <v>505.94</v>
      </c>
      <c r="P135" s="79">
        <v>52.06</v>
      </c>
      <c r="Q135" s="79">
        <v>52</v>
      </c>
      <c r="R135" s="79">
        <v>671.41</v>
      </c>
      <c r="S135" s="79">
        <v>296481</v>
      </c>
      <c r="T135" s="79">
        <v>30507</v>
      </c>
      <c r="U135" s="79">
        <v>30472</v>
      </c>
      <c r="V135" s="79">
        <v>18195</v>
      </c>
      <c r="W135" s="79">
        <v>27.1</v>
      </c>
      <c r="X135" s="79">
        <v>1920</v>
      </c>
      <c r="Y135" s="79">
        <v>2.86</v>
      </c>
      <c r="Z135" s="79">
        <v>676.8</v>
      </c>
      <c r="AA135" s="80">
        <v>652.4</v>
      </c>
      <c r="AC135" t="str">
        <f t="shared" si="2"/>
        <v>Griswold</v>
      </c>
    </row>
    <row r="136" spans="1:29" ht="25.5" x14ac:dyDescent="0.2">
      <c r="A136" s="79">
        <v>2727</v>
      </c>
      <c r="B136" s="79" t="s">
        <v>273</v>
      </c>
      <c r="C136" s="79">
        <v>2727</v>
      </c>
      <c r="D136" s="79">
        <v>7</v>
      </c>
      <c r="E136" s="79">
        <v>637.4</v>
      </c>
      <c r="F136" s="79">
        <v>671.55</v>
      </c>
      <c r="G136" s="79">
        <v>684.11</v>
      </c>
      <c r="H136" s="79">
        <v>695.54</v>
      </c>
      <c r="I136" s="79">
        <v>517.16999999999996</v>
      </c>
      <c r="J136" s="79">
        <v>58.57</v>
      </c>
      <c r="K136" s="79">
        <v>63.8</v>
      </c>
      <c r="L136" s="79">
        <v>27.07</v>
      </c>
      <c r="M136" s="79">
        <v>3.16</v>
      </c>
      <c r="N136" s="79">
        <v>653.70000000000005</v>
      </c>
      <c r="O136" s="79">
        <v>569.87</v>
      </c>
      <c r="P136" s="79">
        <v>60.56</v>
      </c>
      <c r="Q136" s="79">
        <v>53.27</v>
      </c>
      <c r="R136" s="79">
        <v>737.35</v>
      </c>
      <c r="S136" s="79">
        <v>372524</v>
      </c>
      <c r="T136" s="79">
        <v>39588</v>
      </c>
      <c r="U136" s="79">
        <v>34823</v>
      </c>
      <c r="V136" s="79">
        <v>25446</v>
      </c>
      <c r="W136" s="79">
        <v>34.51</v>
      </c>
      <c r="X136" s="79">
        <v>2920</v>
      </c>
      <c r="Y136" s="79">
        <v>3.96</v>
      </c>
      <c r="Z136" s="79">
        <v>716.47</v>
      </c>
      <c r="AA136" s="80">
        <v>751.42</v>
      </c>
      <c r="AC136" t="str">
        <f t="shared" si="2"/>
        <v>Grundy Center</v>
      </c>
    </row>
    <row r="137" spans="1:29" ht="25.5" x14ac:dyDescent="0.2">
      <c r="A137" s="79">
        <v>2754</v>
      </c>
      <c r="B137" s="79" t="s">
        <v>274</v>
      </c>
      <c r="C137" s="79">
        <v>2754</v>
      </c>
      <c r="D137" s="79">
        <v>11</v>
      </c>
      <c r="E137" s="79">
        <v>466.9</v>
      </c>
      <c r="F137" s="79">
        <v>441.03</v>
      </c>
      <c r="G137" s="79">
        <v>438.29</v>
      </c>
      <c r="H137" s="79">
        <v>435.07</v>
      </c>
      <c r="I137" s="79">
        <v>517.16999999999996</v>
      </c>
      <c r="J137" s="79">
        <v>58.57</v>
      </c>
      <c r="K137" s="79">
        <v>63.8</v>
      </c>
      <c r="L137" s="79">
        <v>27.07</v>
      </c>
      <c r="M137" s="79">
        <v>3.16</v>
      </c>
      <c r="N137" s="79">
        <v>473.8</v>
      </c>
      <c r="O137" s="79">
        <v>544.97</v>
      </c>
      <c r="P137" s="79">
        <v>54.95</v>
      </c>
      <c r="Q137" s="79">
        <v>66.209999999999994</v>
      </c>
      <c r="R137" s="79">
        <v>534.91999999999996</v>
      </c>
      <c r="S137" s="79">
        <v>258207</v>
      </c>
      <c r="T137" s="79">
        <v>26035</v>
      </c>
      <c r="U137" s="79">
        <v>31370</v>
      </c>
      <c r="V137" s="79">
        <v>10998</v>
      </c>
      <c r="W137" s="79">
        <v>20.56</v>
      </c>
      <c r="X137" s="79">
        <v>1412</v>
      </c>
      <c r="Y137" s="79">
        <v>2.64</v>
      </c>
      <c r="Z137" s="79">
        <v>519.98</v>
      </c>
      <c r="AA137" s="80">
        <v>494.64</v>
      </c>
      <c r="AC137" t="str">
        <f t="shared" si="2"/>
        <v>Guthrie Center</v>
      </c>
    </row>
    <row r="138" spans="1:29" x14ac:dyDescent="0.2">
      <c r="A138" s="79">
        <v>2766</v>
      </c>
      <c r="B138" s="79" t="s">
        <v>275</v>
      </c>
      <c r="C138" s="79">
        <v>2766</v>
      </c>
      <c r="D138" s="79">
        <v>10</v>
      </c>
      <c r="E138" s="79">
        <v>313.7</v>
      </c>
      <c r="F138" s="79">
        <v>311.33999999999997</v>
      </c>
      <c r="G138" s="79">
        <v>307.58</v>
      </c>
      <c r="H138" s="79">
        <v>304.98</v>
      </c>
      <c r="I138" s="79">
        <v>517.16999999999996</v>
      </c>
      <c r="J138" s="79">
        <v>58.57</v>
      </c>
      <c r="K138" s="79">
        <v>63.8</v>
      </c>
      <c r="L138" s="79">
        <v>27.07</v>
      </c>
      <c r="M138" s="79">
        <v>3.16</v>
      </c>
      <c r="N138" s="79">
        <v>331.3</v>
      </c>
      <c r="O138" s="79">
        <v>542.37</v>
      </c>
      <c r="P138" s="79">
        <v>55.33</v>
      </c>
      <c r="Q138" s="79">
        <v>55.68</v>
      </c>
      <c r="R138" s="79">
        <v>365.57</v>
      </c>
      <c r="S138" s="79">
        <v>179687</v>
      </c>
      <c r="T138" s="79">
        <v>18331</v>
      </c>
      <c r="U138" s="79">
        <v>18447</v>
      </c>
      <c r="V138" s="79">
        <v>8894</v>
      </c>
      <c r="W138" s="79">
        <v>24.33</v>
      </c>
      <c r="X138" s="79">
        <v>1035</v>
      </c>
      <c r="Y138" s="79">
        <v>2.83</v>
      </c>
      <c r="Z138" s="79">
        <v>343.95</v>
      </c>
      <c r="AA138" s="80">
        <v>341.89</v>
      </c>
      <c r="AC138" t="str">
        <f t="shared" si="2"/>
        <v>H-L-V</v>
      </c>
    </row>
    <row r="139" spans="1:29" x14ac:dyDescent="0.2">
      <c r="A139" s="79">
        <v>2772</v>
      </c>
      <c r="B139" s="79" t="s">
        <v>276</v>
      </c>
      <c r="C139" s="79">
        <v>2772</v>
      </c>
      <c r="D139" s="79">
        <v>13</v>
      </c>
      <c r="E139" s="79">
        <v>259</v>
      </c>
      <c r="F139" s="79">
        <v>209.25</v>
      </c>
      <c r="G139" s="79">
        <v>209.33</v>
      </c>
      <c r="H139" s="79">
        <v>210.18</v>
      </c>
      <c r="I139" s="79">
        <v>517.16999999999996</v>
      </c>
      <c r="J139" s="79">
        <v>58.57</v>
      </c>
      <c r="K139" s="79">
        <v>63.8</v>
      </c>
      <c r="L139" s="79">
        <v>27.07</v>
      </c>
      <c r="M139" s="79">
        <v>3.16</v>
      </c>
      <c r="N139" s="79">
        <v>242</v>
      </c>
      <c r="O139" s="79">
        <v>530.79</v>
      </c>
      <c r="P139" s="79">
        <v>54.16</v>
      </c>
      <c r="Q139" s="79">
        <v>61.52</v>
      </c>
      <c r="R139" s="79">
        <v>283.55</v>
      </c>
      <c r="S139" s="79">
        <v>128451</v>
      </c>
      <c r="T139" s="79">
        <v>13107</v>
      </c>
      <c r="U139" s="79">
        <v>14888</v>
      </c>
      <c r="V139" s="79">
        <v>7684</v>
      </c>
      <c r="W139" s="79">
        <v>27.1</v>
      </c>
      <c r="X139" s="79">
        <v>811</v>
      </c>
      <c r="Y139" s="79">
        <v>2.86</v>
      </c>
      <c r="Z139" s="79">
        <v>292.74</v>
      </c>
      <c r="AA139" s="80">
        <v>243.33</v>
      </c>
      <c r="AC139" t="str">
        <f t="shared" si="2"/>
        <v>Hamburg</v>
      </c>
    </row>
    <row r="140" spans="1:29" ht="25.5" x14ac:dyDescent="0.2">
      <c r="A140" s="79">
        <v>2781</v>
      </c>
      <c r="B140" s="79" t="s">
        <v>277</v>
      </c>
      <c r="C140" s="79">
        <v>2781</v>
      </c>
      <c r="D140" s="79">
        <v>7</v>
      </c>
      <c r="E140" s="79">
        <v>1199</v>
      </c>
      <c r="F140" s="79">
        <v>1144.78</v>
      </c>
      <c r="G140" s="79">
        <v>1148.27</v>
      </c>
      <c r="H140" s="79">
        <v>1153.06</v>
      </c>
      <c r="I140" s="79">
        <v>517.16999999999996</v>
      </c>
      <c r="J140" s="79">
        <v>58.57</v>
      </c>
      <c r="K140" s="79">
        <v>63.8</v>
      </c>
      <c r="L140" s="79">
        <v>27.07</v>
      </c>
      <c r="M140" s="79">
        <v>3.16</v>
      </c>
      <c r="N140" s="79">
        <v>1161.5999999999999</v>
      </c>
      <c r="O140" s="79">
        <v>541.9</v>
      </c>
      <c r="P140" s="79">
        <v>58.38</v>
      </c>
      <c r="Q140" s="79">
        <v>70.22</v>
      </c>
      <c r="R140" s="79">
        <v>1399.38</v>
      </c>
      <c r="S140" s="79">
        <v>629471</v>
      </c>
      <c r="T140" s="79">
        <v>67814</v>
      </c>
      <c r="U140" s="79">
        <v>81568</v>
      </c>
      <c r="V140" s="79">
        <v>48293</v>
      </c>
      <c r="W140" s="79">
        <v>34.51</v>
      </c>
      <c r="X140" s="79">
        <v>5542</v>
      </c>
      <c r="Y140" s="79">
        <v>3.96</v>
      </c>
      <c r="Z140" s="79">
        <v>1424.86</v>
      </c>
      <c r="AA140" s="80">
        <v>1372.9</v>
      </c>
      <c r="AC140" t="str">
        <f t="shared" si="2"/>
        <v>Hampton-Dumont</v>
      </c>
    </row>
    <row r="141" spans="1:29" x14ac:dyDescent="0.2">
      <c r="A141" s="79">
        <v>2826</v>
      </c>
      <c r="B141" s="79" t="s">
        <v>278</v>
      </c>
      <c r="C141" s="79">
        <v>2826</v>
      </c>
      <c r="D141" s="79">
        <v>13</v>
      </c>
      <c r="E141" s="79">
        <v>1449</v>
      </c>
      <c r="F141" s="79">
        <v>1347.99</v>
      </c>
      <c r="G141" s="79">
        <v>1347.91</v>
      </c>
      <c r="H141" s="79">
        <v>1353.48</v>
      </c>
      <c r="I141" s="79">
        <v>517.16999999999996</v>
      </c>
      <c r="J141" s="79">
        <v>58.57</v>
      </c>
      <c r="K141" s="79">
        <v>63.8</v>
      </c>
      <c r="L141" s="79">
        <v>27.07</v>
      </c>
      <c r="M141" s="79">
        <v>3.16</v>
      </c>
      <c r="N141" s="79">
        <v>1427.7</v>
      </c>
      <c r="O141" s="79">
        <v>517.36</v>
      </c>
      <c r="P141" s="79">
        <v>61.01</v>
      </c>
      <c r="Q141" s="79">
        <v>59.73</v>
      </c>
      <c r="R141" s="79">
        <v>1614.32</v>
      </c>
      <c r="S141" s="79">
        <v>738635</v>
      </c>
      <c r="T141" s="79">
        <v>87104</v>
      </c>
      <c r="U141" s="79">
        <v>85277</v>
      </c>
      <c r="V141" s="79">
        <v>43748</v>
      </c>
      <c r="W141" s="79">
        <v>27.1</v>
      </c>
      <c r="X141" s="79">
        <v>4617</v>
      </c>
      <c r="Y141" s="79">
        <v>2.86</v>
      </c>
      <c r="Z141" s="79">
        <v>1629.71</v>
      </c>
      <c r="AA141" s="80">
        <v>1530.51</v>
      </c>
      <c r="AC141" t="str">
        <f t="shared" si="2"/>
        <v>Harlan</v>
      </c>
    </row>
    <row r="142" spans="1:29" x14ac:dyDescent="0.2">
      <c r="A142" s="79">
        <v>2834</v>
      </c>
      <c r="B142" s="79" t="s">
        <v>279</v>
      </c>
      <c r="C142" s="79">
        <v>2834</v>
      </c>
      <c r="D142" s="79">
        <v>15</v>
      </c>
      <c r="E142" s="79">
        <v>360</v>
      </c>
      <c r="F142" s="79">
        <v>322.36</v>
      </c>
      <c r="G142" s="79">
        <v>321.72000000000003</v>
      </c>
      <c r="H142" s="79">
        <v>320.52</v>
      </c>
      <c r="I142" s="79">
        <v>517.16999999999996</v>
      </c>
      <c r="J142" s="79">
        <v>58.57</v>
      </c>
      <c r="K142" s="79">
        <v>63.8</v>
      </c>
      <c r="L142" s="79">
        <v>27.07</v>
      </c>
      <c r="M142" s="79">
        <v>3.16</v>
      </c>
      <c r="N142" s="79">
        <v>361</v>
      </c>
      <c r="O142" s="79">
        <v>507.92</v>
      </c>
      <c r="P142" s="79">
        <v>48.02</v>
      </c>
      <c r="Q142" s="79">
        <v>61.9</v>
      </c>
      <c r="R142" s="79">
        <v>408.67</v>
      </c>
      <c r="S142" s="79">
        <v>183359</v>
      </c>
      <c r="T142" s="79">
        <v>17335</v>
      </c>
      <c r="U142" s="79">
        <v>22346</v>
      </c>
      <c r="V142" s="79">
        <v>10670</v>
      </c>
      <c r="W142" s="79">
        <v>26.11</v>
      </c>
      <c r="X142" s="79">
        <v>1148</v>
      </c>
      <c r="Y142" s="79">
        <v>2.81</v>
      </c>
      <c r="Z142" s="79">
        <v>415.31</v>
      </c>
      <c r="AA142" s="80">
        <v>378.21</v>
      </c>
      <c r="AC142" t="str">
        <f t="shared" si="2"/>
        <v>Harmony</v>
      </c>
    </row>
    <row r="143" spans="1:29" ht="38.25" x14ac:dyDescent="0.2">
      <c r="A143" s="79">
        <v>2846</v>
      </c>
      <c r="B143" s="79" t="s">
        <v>280</v>
      </c>
      <c r="C143" s="79">
        <v>2846</v>
      </c>
      <c r="D143" s="79">
        <v>5</v>
      </c>
      <c r="E143" s="79">
        <v>324.39999999999998</v>
      </c>
      <c r="F143" s="79">
        <v>329.43</v>
      </c>
      <c r="G143" s="79">
        <v>332.42</v>
      </c>
      <c r="H143" s="79">
        <v>337.99</v>
      </c>
      <c r="I143" s="79">
        <v>517.16999999999996</v>
      </c>
      <c r="J143" s="79">
        <v>58.57</v>
      </c>
      <c r="K143" s="79">
        <v>63.8</v>
      </c>
      <c r="L143" s="79">
        <v>27.07</v>
      </c>
      <c r="M143" s="79">
        <v>3.16</v>
      </c>
      <c r="N143" s="79">
        <v>310.39999999999998</v>
      </c>
      <c r="O143" s="79">
        <v>544.42999999999995</v>
      </c>
      <c r="P143" s="79">
        <v>56.2</v>
      </c>
      <c r="Q143" s="79">
        <v>74.41</v>
      </c>
      <c r="R143" s="79">
        <v>340.91</v>
      </c>
      <c r="S143" s="79">
        <v>168991</v>
      </c>
      <c r="T143" s="79">
        <v>17444</v>
      </c>
      <c r="U143" s="79">
        <v>23097</v>
      </c>
      <c r="V143" s="79">
        <v>9968</v>
      </c>
      <c r="W143" s="79">
        <v>29.24</v>
      </c>
      <c r="X143" s="79">
        <v>1190</v>
      </c>
      <c r="Y143" s="79">
        <v>3.49</v>
      </c>
      <c r="Z143" s="79">
        <v>347.59</v>
      </c>
      <c r="AA143" s="80">
        <v>352.85</v>
      </c>
      <c r="AC143" t="str">
        <f t="shared" si="2"/>
        <v>Harris-Lake Park</v>
      </c>
    </row>
    <row r="144" spans="1:29" ht="38.25" x14ac:dyDescent="0.2">
      <c r="A144" s="79">
        <v>2862</v>
      </c>
      <c r="B144" s="79" t="s">
        <v>281</v>
      </c>
      <c r="C144" s="79">
        <v>2862</v>
      </c>
      <c r="D144" s="79">
        <v>12</v>
      </c>
      <c r="E144" s="79">
        <v>632.29999999999995</v>
      </c>
      <c r="F144" s="79">
        <v>588.73</v>
      </c>
      <c r="G144" s="79">
        <v>578.46</v>
      </c>
      <c r="H144" s="79">
        <v>549.22</v>
      </c>
      <c r="I144" s="79">
        <v>517.16999999999996</v>
      </c>
      <c r="J144" s="79">
        <v>58.57</v>
      </c>
      <c r="K144" s="79">
        <v>63.8</v>
      </c>
      <c r="L144" s="79">
        <v>27.07</v>
      </c>
      <c r="M144" s="79">
        <v>3.16</v>
      </c>
      <c r="N144" s="79">
        <v>627.4</v>
      </c>
      <c r="O144" s="79">
        <v>551.25</v>
      </c>
      <c r="P144" s="79">
        <v>59.13</v>
      </c>
      <c r="Q144" s="79">
        <v>54.02</v>
      </c>
      <c r="R144" s="79">
        <v>736.66</v>
      </c>
      <c r="S144" s="79">
        <v>345854</v>
      </c>
      <c r="T144" s="79">
        <v>37098</v>
      </c>
      <c r="U144" s="79">
        <v>33892</v>
      </c>
      <c r="V144" s="79">
        <v>19978</v>
      </c>
      <c r="W144" s="79">
        <v>27.12</v>
      </c>
      <c r="X144" s="79">
        <v>2394</v>
      </c>
      <c r="Y144" s="79">
        <v>3.25</v>
      </c>
      <c r="Z144" s="79">
        <v>742.57</v>
      </c>
      <c r="AA144" s="80">
        <v>700.11</v>
      </c>
      <c r="AC144" t="str">
        <f t="shared" si="2"/>
        <v>Hartley-Melvin-Sanborn</v>
      </c>
    </row>
    <row r="145" spans="1:29" x14ac:dyDescent="0.2">
      <c r="A145" s="79">
        <v>2977</v>
      </c>
      <c r="B145" s="79" t="s">
        <v>282</v>
      </c>
      <c r="C145" s="79">
        <v>2977</v>
      </c>
      <c r="D145" s="79">
        <v>10</v>
      </c>
      <c r="E145" s="79">
        <v>659.6</v>
      </c>
      <c r="F145" s="79">
        <v>620.84</v>
      </c>
      <c r="G145" s="79">
        <v>611.73</v>
      </c>
      <c r="H145" s="79">
        <v>593.13</v>
      </c>
      <c r="I145" s="79">
        <v>517.16999999999996</v>
      </c>
      <c r="J145" s="79">
        <v>58.57</v>
      </c>
      <c r="K145" s="79">
        <v>63.8</v>
      </c>
      <c r="L145" s="79">
        <v>27.07</v>
      </c>
      <c r="M145" s="79">
        <v>3.16</v>
      </c>
      <c r="N145" s="79">
        <v>646.5</v>
      </c>
      <c r="O145" s="79">
        <v>549.70000000000005</v>
      </c>
      <c r="P145" s="79">
        <v>57.63</v>
      </c>
      <c r="Q145" s="79">
        <v>64.489999999999995</v>
      </c>
      <c r="R145" s="79">
        <v>734.63</v>
      </c>
      <c r="S145" s="79">
        <v>355381</v>
      </c>
      <c r="T145" s="79">
        <v>37258</v>
      </c>
      <c r="U145" s="79">
        <v>41693</v>
      </c>
      <c r="V145" s="79">
        <v>17874</v>
      </c>
      <c r="W145" s="79">
        <v>24.33</v>
      </c>
      <c r="X145" s="79">
        <v>2079</v>
      </c>
      <c r="Y145" s="79">
        <v>2.83</v>
      </c>
      <c r="Z145" s="79">
        <v>740.02</v>
      </c>
      <c r="AA145" s="80">
        <v>702.06</v>
      </c>
      <c r="AC145" t="str">
        <f t="shared" si="2"/>
        <v>Highland</v>
      </c>
    </row>
    <row r="146" spans="1:29" x14ac:dyDescent="0.2">
      <c r="A146" s="79">
        <v>2988</v>
      </c>
      <c r="B146" s="79" t="s">
        <v>283</v>
      </c>
      <c r="C146" s="79">
        <v>2988</v>
      </c>
      <c r="D146" s="79">
        <v>12</v>
      </c>
      <c r="E146" s="79">
        <v>529.79999999999995</v>
      </c>
      <c r="F146" s="79">
        <v>540.69000000000005</v>
      </c>
      <c r="G146" s="79">
        <v>525.38</v>
      </c>
      <c r="H146" s="79">
        <v>522.73</v>
      </c>
      <c r="I146" s="79">
        <v>517.16999999999996</v>
      </c>
      <c r="J146" s="79">
        <v>58.57</v>
      </c>
      <c r="K146" s="79">
        <v>63.8</v>
      </c>
      <c r="L146" s="79">
        <v>27.07</v>
      </c>
      <c r="M146" s="79">
        <v>3.16</v>
      </c>
      <c r="N146" s="79">
        <v>532.20000000000005</v>
      </c>
      <c r="O146" s="79">
        <v>540.48</v>
      </c>
      <c r="P146" s="79">
        <v>60.62</v>
      </c>
      <c r="Q146" s="79">
        <v>65.180000000000007</v>
      </c>
      <c r="R146" s="79">
        <v>582.54999999999995</v>
      </c>
      <c r="S146" s="79">
        <v>287643</v>
      </c>
      <c r="T146" s="79">
        <v>32262</v>
      </c>
      <c r="U146" s="79">
        <v>34689</v>
      </c>
      <c r="V146" s="79">
        <v>15799</v>
      </c>
      <c r="W146" s="79">
        <v>27.12</v>
      </c>
      <c r="X146" s="79">
        <v>1893</v>
      </c>
      <c r="Y146" s="79">
        <v>3.25</v>
      </c>
      <c r="Z146" s="79">
        <v>573.14</v>
      </c>
      <c r="AA146" s="80">
        <v>584.47</v>
      </c>
      <c r="AC146" t="str">
        <f t="shared" si="2"/>
        <v>Hinton</v>
      </c>
    </row>
    <row r="147" spans="1:29" ht="38.25" x14ac:dyDescent="0.2">
      <c r="A147" s="79">
        <v>3029</v>
      </c>
      <c r="B147" s="79" t="s">
        <v>284</v>
      </c>
      <c r="C147" s="79">
        <v>3029</v>
      </c>
      <c r="D147" s="79">
        <v>1</v>
      </c>
      <c r="E147" s="79">
        <v>1320.8</v>
      </c>
      <c r="F147" s="79">
        <v>1369.93</v>
      </c>
      <c r="G147" s="79">
        <v>1363.67</v>
      </c>
      <c r="H147" s="79">
        <v>1353.27</v>
      </c>
      <c r="I147" s="79">
        <v>517.16999999999996</v>
      </c>
      <c r="J147" s="79">
        <v>58.57</v>
      </c>
      <c r="K147" s="79">
        <v>63.8</v>
      </c>
      <c r="L147" s="79">
        <v>27.07</v>
      </c>
      <c r="M147" s="79">
        <v>3.16</v>
      </c>
      <c r="N147" s="79">
        <v>1341.3</v>
      </c>
      <c r="O147" s="79">
        <v>539.45000000000005</v>
      </c>
      <c r="P147" s="79">
        <v>57.71</v>
      </c>
      <c r="Q147" s="79">
        <v>55.96</v>
      </c>
      <c r="R147" s="79">
        <v>1534.51</v>
      </c>
      <c r="S147" s="79">
        <v>723564</v>
      </c>
      <c r="T147" s="79">
        <v>77406</v>
      </c>
      <c r="U147" s="79">
        <v>75059</v>
      </c>
      <c r="V147" s="79">
        <v>41861</v>
      </c>
      <c r="W147" s="79">
        <v>27.28</v>
      </c>
      <c r="X147" s="79">
        <v>4450</v>
      </c>
      <c r="Y147" s="79">
        <v>2.9</v>
      </c>
      <c r="Z147" s="79">
        <v>1481.02</v>
      </c>
      <c r="AA147" s="80">
        <v>1531.76</v>
      </c>
      <c r="AC147" t="str">
        <f t="shared" si="2"/>
        <v>Howard-Winneshiek</v>
      </c>
    </row>
    <row r="148" spans="1:29" ht="25.5" x14ac:dyDescent="0.2">
      <c r="A148" s="79">
        <v>3033</v>
      </c>
      <c r="B148" s="79" t="s">
        <v>285</v>
      </c>
      <c r="C148" s="79">
        <v>3033</v>
      </c>
      <c r="D148" s="79">
        <v>7</v>
      </c>
      <c r="E148" s="79">
        <v>426.7</v>
      </c>
      <c r="F148" s="79">
        <v>373.99</v>
      </c>
      <c r="G148" s="79">
        <v>373.03</v>
      </c>
      <c r="H148" s="79">
        <v>371.69</v>
      </c>
      <c r="I148" s="79">
        <v>517.16999999999996</v>
      </c>
      <c r="J148" s="79">
        <v>58.57</v>
      </c>
      <c r="K148" s="79">
        <v>63.8</v>
      </c>
      <c r="L148" s="79">
        <v>27.07</v>
      </c>
      <c r="M148" s="79">
        <v>3.16</v>
      </c>
      <c r="N148" s="79">
        <v>400.7</v>
      </c>
      <c r="O148" s="79">
        <v>512.14</v>
      </c>
      <c r="P148" s="79">
        <v>42.05</v>
      </c>
      <c r="Q148" s="79">
        <v>49.32</v>
      </c>
      <c r="R148" s="79">
        <v>443.5</v>
      </c>
      <c r="S148" s="79">
        <v>205214</v>
      </c>
      <c r="T148" s="79">
        <v>16849</v>
      </c>
      <c r="U148" s="79">
        <v>19763</v>
      </c>
      <c r="V148" s="79">
        <v>15305</v>
      </c>
      <c r="W148" s="79">
        <v>34.51</v>
      </c>
      <c r="X148" s="79">
        <v>1756</v>
      </c>
      <c r="Y148" s="79">
        <v>3.96</v>
      </c>
      <c r="Z148" s="79">
        <v>471.62</v>
      </c>
      <c r="AA148" s="80">
        <v>419.36</v>
      </c>
      <c r="AC148" t="str">
        <f t="shared" si="2"/>
        <v>Hubbard-Radcliffe</v>
      </c>
    </row>
    <row r="149" spans="1:29" x14ac:dyDescent="0.2">
      <c r="A149" s="79">
        <v>3042</v>
      </c>
      <c r="B149" s="79" t="s">
        <v>286</v>
      </c>
      <c r="C149" s="79">
        <v>3042</v>
      </c>
      <c r="D149" s="79">
        <v>7</v>
      </c>
      <c r="E149" s="79">
        <v>692</v>
      </c>
      <c r="F149" s="79">
        <v>643.9</v>
      </c>
      <c r="G149" s="79">
        <v>644.32000000000005</v>
      </c>
      <c r="H149" s="79">
        <v>644.66</v>
      </c>
      <c r="I149" s="79">
        <v>517.16999999999996</v>
      </c>
      <c r="J149" s="79">
        <v>58.57</v>
      </c>
      <c r="K149" s="79">
        <v>63.8</v>
      </c>
      <c r="L149" s="79">
        <v>27.07</v>
      </c>
      <c r="M149" s="79">
        <v>3.16</v>
      </c>
      <c r="N149" s="79">
        <v>665</v>
      </c>
      <c r="O149" s="79">
        <v>563.89</v>
      </c>
      <c r="P149" s="79">
        <v>63.82</v>
      </c>
      <c r="Q149" s="79">
        <v>47.49</v>
      </c>
      <c r="R149" s="79">
        <v>735.96</v>
      </c>
      <c r="S149" s="79">
        <v>374987</v>
      </c>
      <c r="T149" s="79">
        <v>42440</v>
      </c>
      <c r="U149" s="79">
        <v>31581</v>
      </c>
      <c r="V149" s="79">
        <v>25398</v>
      </c>
      <c r="W149" s="79">
        <v>34.51</v>
      </c>
      <c r="X149" s="79">
        <v>2914</v>
      </c>
      <c r="Y149" s="79">
        <v>3.96</v>
      </c>
      <c r="Z149" s="79">
        <v>772.39</v>
      </c>
      <c r="AA149" s="80">
        <v>725.09</v>
      </c>
      <c r="AC149" t="str">
        <f t="shared" si="2"/>
        <v>Hudson</v>
      </c>
    </row>
    <row r="150" spans="1:29" x14ac:dyDescent="0.2">
      <c r="A150" s="79">
        <v>3060</v>
      </c>
      <c r="B150" s="79" t="s">
        <v>287</v>
      </c>
      <c r="C150" s="79">
        <v>3060</v>
      </c>
      <c r="D150" s="79">
        <v>5</v>
      </c>
      <c r="E150" s="79">
        <v>1164.5</v>
      </c>
      <c r="F150" s="79">
        <v>1150.53</v>
      </c>
      <c r="G150" s="79">
        <v>1158.42</v>
      </c>
      <c r="H150" s="79">
        <v>1157.58</v>
      </c>
      <c r="I150" s="79">
        <v>517.16999999999996</v>
      </c>
      <c r="J150" s="79">
        <v>58.57</v>
      </c>
      <c r="K150" s="79">
        <v>63.8</v>
      </c>
      <c r="L150" s="79">
        <v>27.07</v>
      </c>
      <c r="M150" s="79">
        <v>3.16</v>
      </c>
      <c r="N150" s="79">
        <v>1163.5999999999999</v>
      </c>
      <c r="O150" s="79">
        <v>532.28</v>
      </c>
      <c r="P150" s="79">
        <v>58.02</v>
      </c>
      <c r="Q150" s="79">
        <v>64.59</v>
      </c>
      <c r="R150" s="79">
        <v>1283.9000000000001</v>
      </c>
      <c r="S150" s="79">
        <v>619361</v>
      </c>
      <c r="T150" s="79">
        <v>67512</v>
      </c>
      <c r="U150" s="79">
        <v>75157</v>
      </c>
      <c r="V150" s="79">
        <v>37541</v>
      </c>
      <c r="W150" s="79">
        <v>29.24</v>
      </c>
      <c r="X150" s="79">
        <v>4481</v>
      </c>
      <c r="Y150" s="79">
        <v>3.49</v>
      </c>
      <c r="Z150" s="79">
        <v>1270.06</v>
      </c>
      <c r="AA150" s="80">
        <v>1257.1400000000001</v>
      </c>
      <c r="AC150" t="str">
        <f t="shared" si="2"/>
        <v>Humboldt</v>
      </c>
    </row>
    <row r="151" spans="1:29" ht="25.5" x14ac:dyDescent="0.2">
      <c r="A151" s="79">
        <v>3168</v>
      </c>
      <c r="B151" s="79" t="s">
        <v>288</v>
      </c>
      <c r="C151" s="79">
        <v>3168</v>
      </c>
      <c r="D151" s="79">
        <v>13</v>
      </c>
      <c r="E151" s="79">
        <v>731.5</v>
      </c>
      <c r="F151" s="79">
        <v>671.87</v>
      </c>
      <c r="G151" s="79">
        <v>670.36</v>
      </c>
      <c r="H151" s="79">
        <v>665.87</v>
      </c>
      <c r="I151" s="79">
        <v>517.16999999999996</v>
      </c>
      <c r="J151" s="79">
        <v>58.57</v>
      </c>
      <c r="K151" s="79">
        <v>63.8</v>
      </c>
      <c r="L151" s="79">
        <v>27.07</v>
      </c>
      <c r="M151" s="79">
        <v>3.16</v>
      </c>
      <c r="N151" s="79">
        <v>738.8</v>
      </c>
      <c r="O151" s="79">
        <v>568.62</v>
      </c>
      <c r="P151" s="79">
        <v>65.19</v>
      </c>
      <c r="Q151" s="79">
        <v>57.39</v>
      </c>
      <c r="R151" s="79">
        <v>813.34</v>
      </c>
      <c r="S151" s="79">
        <v>420096</v>
      </c>
      <c r="T151" s="79">
        <v>48162</v>
      </c>
      <c r="U151" s="79">
        <v>42400</v>
      </c>
      <c r="V151" s="79">
        <v>22042</v>
      </c>
      <c r="W151" s="79">
        <v>27.1</v>
      </c>
      <c r="X151" s="79">
        <v>2326</v>
      </c>
      <c r="Y151" s="79">
        <v>2.86</v>
      </c>
      <c r="Z151" s="79">
        <v>799.41</v>
      </c>
      <c r="AA151" s="80">
        <v>740.45</v>
      </c>
      <c r="AC151" t="str">
        <f t="shared" si="2"/>
        <v>IKM-Manning</v>
      </c>
    </row>
    <row r="152" spans="1:29" ht="25.5" x14ac:dyDescent="0.2">
      <c r="A152" s="79">
        <v>3105</v>
      </c>
      <c r="B152" s="79" t="s">
        <v>289</v>
      </c>
      <c r="C152" s="79">
        <v>3105</v>
      </c>
      <c r="D152" s="79">
        <v>7</v>
      </c>
      <c r="E152" s="79">
        <v>1381.1</v>
      </c>
      <c r="F152" s="79">
        <v>1353.89</v>
      </c>
      <c r="G152" s="79">
        <v>1358.82</v>
      </c>
      <c r="H152" s="79">
        <v>1362.78</v>
      </c>
      <c r="I152" s="79">
        <v>517.16999999999996</v>
      </c>
      <c r="J152" s="79">
        <v>58.57</v>
      </c>
      <c r="K152" s="79">
        <v>63.8</v>
      </c>
      <c r="L152" s="79">
        <v>27.07</v>
      </c>
      <c r="M152" s="79">
        <v>3.16</v>
      </c>
      <c r="N152" s="79">
        <v>1381.6</v>
      </c>
      <c r="O152" s="79">
        <v>543.94000000000005</v>
      </c>
      <c r="P152" s="79">
        <v>64.3</v>
      </c>
      <c r="Q152" s="79">
        <v>59.83</v>
      </c>
      <c r="R152" s="79">
        <v>1656.29</v>
      </c>
      <c r="S152" s="79">
        <v>751508</v>
      </c>
      <c r="T152" s="79">
        <v>88837</v>
      </c>
      <c r="U152" s="79">
        <v>82661</v>
      </c>
      <c r="V152" s="79">
        <v>57159</v>
      </c>
      <c r="W152" s="79">
        <v>34.51</v>
      </c>
      <c r="X152" s="79">
        <v>6559</v>
      </c>
      <c r="Y152" s="79">
        <v>3.96</v>
      </c>
      <c r="Z152" s="79">
        <v>1653.81</v>
      </c>
      <c r="AA152" s="80">
        <v>1629.32</v>
      </c>
      <c r="AC152" t="str">
        <f t="shared" si="2"/>
        <v>Independence</v>
      </c>
    </row>
    <row r="153" spans="1:29" x14ac:dyDescent="0.2">
      <c r="A153" s="79">
        <v>3114</v>
      </c>
      <c r="B153" s="79" t="s">
        <v>290</v>
      </c>
      <c r="C153" s="79">
        <v>3114</v>
      </c>
      <c r="D153" s="79">
        <v>11</v>
      </c>
      <c r="E153" s="79">
        <v>3409.4</v>
      </c>
      <c r="F153" s="79">
        <v>3425.36</v>
      </c>
      <c r="G153" s="79">
        <v>3445.99</v>
      </c>
      <c r="H153" s="79">
        <v>3445.5</v>
      </c>
      <c r="I153" s="79">
        <v>517.16999999999996</v>
      </c>
      <c r="J153" s="79">
        <v>58.57</v>
      </c>
      <c r="K153" s="79">
        <v>63.8</v>
      </c>
      <c r="L153" s="79">
        <v>27.07</v>
      </c>
      <c r="M153" s="79">
        <v>3.16</v>
      </c>
      <c r="N153" s="79">
        <v>3349.8</v>
      </c>
      <c r="O153" s="79">
        <v>475.49</v>
      </c>
      <c r="P153" s="79">
        <v>56.69</v>
      </c>
      <c r="Q153" s="79">
        <v>53.39</v>
      </c>
      <c r="R153" s="79">
        <v>3660.28</v>
      </c>
      <c r="S153" s="79">
        <v>1592796</v>
      </c>
      <c r="T153" s="79">
        <v>189900</v>
      </c>
      <c r="U153" s="79">
        <v>178846</v>
      </c>
      <c r="V153" s="79">
        <v>75255</v>
      </c>
      <c r="W153" s="79">
        <v>20.56</v>
      </c>
      <c r="X153" s="79">
        <v>9663</v>
      </c>
      <c r="Y153" s="79">
        <v>2.64</v>
      </c>
      <c r="Z153" s="79">
        <v>3743.51</v>
      </c>
      <c r="AA153" s="80">
        <v>3762.81</v>
      </c>
      <c r="AC153" t="str">
        <f t="shared" si="2"/>
        <v>Indianola</v>
      </c>
    </row>
    <row r="154" spans="1:29" ht="25.5" x14ac:dyDescent="0.2">
      <c r="A154" s="79">
        <v>3119</v>
      </c>
      <c r="B154" s="79" t="s">
        <v>291</v>
      </c>
      <c r="C154" s="79">
        <v>3119</v>
      </c>
      <c r="D154" s="79">
        <v>11</v>
      </c>
      <c r="E154" s="79">
        <v>908.7</v>
      </c>
      <c r="F154" s="79">
        <v>885</v>
      </c>
      <c r="G154" s="79">
        <v>887.93</v>
      </c>
      <c r="H154" s="79">
        <v>872.4</v>
      </c>
      <c r="I154" s="79">
        <v>517.16999999999996</v>
      </c>
      <c r="J154" s="79">
        <v>58.57</v>
      </c>
      <c r="K154" s="79">
        <v>63.8</v>
      </c>
      <c r="L154" s="79">
        <v>27.07</v>
      </c>
      <c r="M154" s="79">
        <v>3.16</v>
      </c>
      <c r="N154" s="79">
        <v>891.1</v>
      </c>
      <c r="O154" s="79">
        <v>527.29999999999995</v>
      </c>
      <c r="P154" s="79">
        <v>47.55</v>
      </c>
      <c r="Q154" s="79">
        <v>54.63</v>
      </c>
      <c r="R154" s="79">
        <v>975.92</v>
      </c>
      <c r="S154" s="79">
        <v>469877</v>
      </c>
      <c r="T154" s="79">
        <v>42372</v>
      </c>
      <c r="U154" s="79">
        <v>48681</v>
      </c>
      <c r="V154" s="79">
        <v>20065</v>
      </c>
      <c r="W154" s="79">
        <v>20.56</v>
      </c>
      <c r="X154" s="79">
        <v>2576</v>
      </c>
      <c r="Y154" s="79">
        <v>2.64</v>
      </c>
      <c r="Z154" s="79">
        <v>988.68</v>
      </c>
      <c r="AA154" s="80">
        <v>965.78</v>
      </c>
      <c r="AC154" t="str">
        <f t="shared" si="2"/>
        <v>Interstate 35</v>
      </c>
    </row>
    <row r="155" spans="1:29" x14ac:dyDescent="0.2">
      <c r="A155" s="79">
        <v>3141</v>
      </c>
      <c r="B155" s="79" t="s">
        <v>292</v>
      </c>
      <c r="C155" s="79">
        <v>3141</v>
      </c>
      <c r="D155" s="79">
        <v>10</v>
      </c>
      <c r="E155" s="79">
        <v>12774.4</v>
      </c>
      <c r="F155" s="79">
        <v>13138.32</v>
      </c>
      <c r="G155" s="79">
        <v>13476.57</v>
      </c>
      <c r="H155" s="79">
        <v>13818.81</v>
      </c>
      <c r="I155" s="79">
        <v>517.16999999999996</v>
      </c>
      <c r="J155" s="79">
        <v>58.57</v>
      </c>
      <c r="K155" s="79">
        <v>63.8</v>
      </c>
      <c r="L155" s="79">
        <v>27.07</v>
      </c>
      <c r="M155" s="79">
        <v>3.16</v>
      </c>
      <c r="N155" s="79">
        <v>12453.4</v>
      </c>
      <c r="O155" s="79">
        <v>494.97</v>
      </c>
      <c r="P155" s="79">
        <v>61.82</v>
      </c>
      <c r="Q155" s="79">
        <v>62.94</v>
      </c>
      <c r="R155" s="79">
        <v>14100.18</v>
      </c>
      <c r="S155" s="79">
        <v>6164059</v>
      </c>
      <c r="T155" s="79">
        <v>769869</v>
      </c>
      <c r="U155" s="79">
        <v>783817</v>
      </c>
      <c r="V155" s="79">
        <v>343057</v>
      </c>
      <c r="W155" s="79">
        <v>24.33</v>
      </c>
      <c r="X155" s="79">
        <v>39904</v>
      </c>
      <c r="Y155" s="79">
        <v>2.83</v>
      </c>
      <c r="Z155" s="79">
        <v>14363.3</v>
      </c>
      <c r="AA155" s="80">
        <v>14743.11</v>
      </c>
      <c r="AC155" t="str">
        <f t="shared" si="2"/>
        <v>Iowa City</v>
      </c>
    </row>
    <row r="156" spans="1:29" ht="25.5" x14ac:dyDescent="0.2">
      <c r="A156" s="79">
        <v>3150</v>
      </c>
      <c r="B156" s="79" t="s">
        <v>293</v>
      </c>
      <c r="C156" s="79">
        <v>3150</v>
      </c>
      <c r="D156" s="79">
        <v>7</v>
      </c>
      <c r="E156" s="79">
        <v>1087</v>
      </c>
      <c r="F156" s="79">
        <v>1088.17</v>
      </c>
      <c r="G156" s="79">
        <v>1085.8</v>
      </c>
      <c r="H156" s="79">
        <v>1083.0899999999999</v>
      </c>
      <c r="I156" s="79">
        <v>517.16999999999996</v>
      </c>
      <c r="J156" s="79">
        <v>58.57</v>
      </c>
      <c r="K156" s="79">
        <v>63.8</v>
      </c>
      <c r="L156" s="79">
        <v>27.07</v>
      </c>
      <c r="M156" s="79">
        <v>3.16</v>
      </c>
      <c r="N156" s="79">
        <v>1082.5</v>
      </c>
      <c r="O156" s="79">
        <v>526.87</v>
      </c>
      <c r="P156" s="79">
        <v>61.45</v>
      </c>
      <c r="Q156" s="79">
        <v>66.209999999999994</v>
      </c>
      <c r="R156" s="79">
        <v>1242.43</v>
      </c>
      <c r="S156" s="79">
        <v>570337</v>
      </c>
      <c r="T156" s="79">
        <v>66520</v>
      </c>
      <c r="U156" s="79">
        <v>71672</v>
      </c>
      <c r="V156" s="79">
        <v>42876</v>
      </c>
      <c r="W156" s="79">
        <v>34.51</v>
      </c>
      <c r="X156" s="79">
        <v>4920</v>
      </c>
      <c r="Y156" s="79">
        <v>3.96</v>
      </c>
      <c r="Z156" s="79">
        <v>1236.21</v>
      </c>
      <c r="AA156" s="80">
        <v>1238.8699999999999</v>
      </c>
      <c r="AC156" t="str">
        <f t="shared" si="2"/>
        <v>Iowa Falls</v>
      </c>
    </row>
    <row r="157" spans="1:29" ht="25.5" x14ac:dyDescent="0.2">
      <c r="A157" s="79">
        <v>3154</v>
      </c>
      <c r="B157" s="79" t="s">
        <v>294</v>
      </c>
      <c r="C157" s="79">
        <v>3154</v>
      </c>
      <c r="D157" s="79">
        <v>10</v>
      </c>
      <c r="E157" s="79">
        <v>560.6</v>
      </c>
      <c r="F157" s="79">
        <v>561.03</v>
      </c>
      <c r="G157" s="79">
        <v>542.05999999999995</v>
      </c>
      <c r="H157" s="79">
        <v>529.76</v>
      </c>
      <c r="I157" s="79">
        <v>517.16999999999996</v>
      </c>
      <c r="J157" s="79">
        <v>58.57</v>
      </c>
      <c r="K157" s="79">
        <v>63.8</v>
      </c>
      <c r="L157" s="79">
        <v>27.07</v>
      </c>
      <c r="M157" s="79">
        <v>3.16</v>
      </c>
      <c r="N157" s="79">
        <v>582.9</v>
      </c>
      <c r="O157" s="79">
        <v>490.03</v>
      </c>
      <c r="P157" s="79">
        <v>57.34</v>
      </c>
      <c r="Q157" s="79">
        <v>46.85</v>
      </c>
      <c r="R157" s="79">
        <v>658.49</v>
      </c>
      <c r="S157" s="79">
        <v>285638</v>
      </c>
      <c r="T157" s="79">
        <v>33423</v>
      </c>
      <c r="U157" s="79">
        <v>27309</v>
      </c>
      <c r="V157" s="79">
        <v>16021</v>
      </c>
      <c r="W157" s="79">
        <v>24.33</v>
      </c>
      <c r="X157" s="79">
        <v>1864</v>
      </c>
      <c r="Y157" s="79">
        <v>2.83</v>
      </c>
      <c r="Z157" s="79">
        <v>628.35</v>
      </c>
      <c r="AA157" s="80">
        <v>629.46</v>
      </c>
      <c r="AC157" t="str">
        <f t="shared" si="2"/>
        <v>Iowa Valley</v>
      </c>
    </row>
    <row r="158" spans="1:29" ht="38.25" x14ac:dyDescent="0.2">
      <c r="A158" s="79">
        <v>3186</v>
      </c>
      <c r="B158" s="79" t="s">
        <v>295</v>
      </c>
      <c r="C158" s="79">
        <v>3186</v>
      </c>
      <c r="D158" s="79">
        <v>7</v>
      </c>
      <c r="E158" s="79">
        <v>358.5</v>
      </c>
      <c r="F158" s="79">
        <v>376.85</v>
      </c>
      <c r="G158" s="79">
        <v>378.46</v>
      </c>
      <c r="H158" s="79">
        <v>380.62</v>
      </c>
      <c r="I158" s="79">
        <v>517.16999999999996</v>
      </c>
      <c r="J158" s="79">
        <v>58.57</v>
      </c>
      <c r="K158" s="79">
        <v>63.8</v>
      </c>
      <c r="L158" s="79">
        <v>27.07</v>
      </c>
      <c r="M158" s="79">
        <v>3.16</v>
      </c>
      <c r="N158" s="79">
        <v>363.3</v>
      </c>
      <c r="O158" s="79">
        <v>506.89</v>
      </c>
      <c r="P158" s="79">
        <v>47.53</v>
      </c>
      <c r="Q158" s="79">
        <v>40.61</v>
      </c>
      <c r="R158" s="79">
        <v>407.35</v>
      </c>
      <c r="S158" s="79">
        <v>184153</v>
      </c>
      <c r="T158" s="79">
        <v>17268</v>
      </c>
      <c r="U158" s="79">
        <v>14754</v>
      </c>
      <c r="V158" s="79">
        <v>14058</v>
      </c>
      <c r="W158" s="79">
        <v>34.51</v>
      </c>
      <c r="X158" s="79">
        <v>1613</v>
      </c>
      <c r="Y158" s="79">
        <v>3.96</v>
      </c>
      <c r="Z158" s="79">
        <v>392.73</v>
      </c>
      <c r="AA158" s="80">
        <v>411.42</v>
      </c>
      <c r="AC158" t="str">
        <f t="shared" si="2"/>
        <v>Janesville Consolidated</v>
      </c>
    </row>
    <row r="159" spans="1:29" ht="25.5" x14ac:dyDescent="0.2">
      <c r="A159" s="79">
        <v>3195</v>
      </c>
      <c r="B159" s="79" t="s">
        <v>296</v>
      </c>
      <c r="C159" s="79">
        <v>3195</v>
      </c>
      <c r="D159" s="79">
        <v>5</v>
      </c>
      <c r="E159" s="79">
        <v>1002</v>
      </c>
      <c r="F159" s="79">
        <v>1042.1300000000001</v>
      </c>
      <c r="G159" s="79">
        <v>1050.77</v>
      </c>
      <c r="H159" s="79">
        <v>1046.94</v>
      </c>
      <c r="I159" s="79">
        <v>517.16999999999996</v>
      </c>
      <c r="J159" s="79">
        <v>58.57</v>
      </c>
      <c r="K159" s="79">
        <v>63.8</v>
      </c>
      <c r="L159" s="79">
        <v>27.07</v>
      </c>
      <c r="M159" s="79">
        <v>3.16</v>
      </c>
      <c r="N159" s="79">
        <v>1019.8</v>
      </c>
      <c r="O159" s="79">
        <v>523.13</v>
      </c>
      <c r="P159" s="79">
        <v>61.85</v>
      </c>
      <c r="Q159" s="79">
        <v>73.48</v>
      </c>
      <c r="R159" s="79">
        <v>1144.3599999999999</v>
      </c>
      <c r="S159" s="79">
        <v>533488</v>
      </c>
      <c r="T159" s="79">
        <v>63075</v>
      </c>
      <c r="U159" s="79">
        <v>74935</v>
      </c>
      <c r="V159" s="79">
        <v>33461</v>
      </c>
      <c r="W159" s="79">
        <v>29.24</v>
      </c>
      <c r="X159" s="79">
        <v>3994</v>
      </c>
      <c r="Y159" s="79">
        <v>3.49</v>
      </c>
      <c r="Z159" s="79">
        <v>1116.02</v>
      </c>
      <c r="AA159" s="80">
        <v>1157.28</v>
      </c>
      <c r="AC159" t="str">
        <f t="shared" si="2"/>
        <v>Jefferson-Scranton</v>
      </c>
    </row>
    <row r="160" spans="1:29" x14ac:dyDescent="0.2">
      <c r="A160" s="79">
        <v>3204</v>
      </c>
      <c r="B160" s="79" t="s">
        <v>297</v>
      </c>
      <c r="C160" s="79">
        <v>3204</v>
      </c>
      <c r="D160" s="79">
        <v>7</v>
      </c>
      <c r="E160" s="79">
        <v>901.4</v>
      </c>
      <c r="F160" s="79">
        <v>923.16</v>
      </c>
      <c r="G160" s="79">
        <v>940.36</v>
      </c>
      <c r="H160" s="79">
        <v>955.63</v>
      </c>
      <c r="I160" s="79">
        <v>517.16999999999996</v>
      </c>
      <c r="J160" s="79">
        <v>58.57</v>
      </c>
      <c r="K160" s="79">
        <v>63.8</v>
      </c>
      <c r="L160" s="79">
        <v>27.07</v>
      </c>
      <c r="M160" s="79">
        <v>3.16</v>
      </c>
      <c r="N160" s="79">
        <v>894.1</v>
      </c>
      <c r="O160" s="79">
        <v>464.26</v>
      </c>
      <c r="P160" s="79">
        <v>50.04</v>
      </c>
      <c r="Q160" s="79">
        <v>62.04</v>
      </c>
      <c r="R160" s="79">
        <v>1000.81</v>
      </c>
      <c r="S160" s="79">
        <v>415095</v>
      </c>
      <c r="T160" s="79">
        <v>44741</v>
      </c>
      <c r="U160" s="79">
        <v>55470</v>
      </c>
      <c r="V160" s="79">
        <v>34538</v>
      </c>
      <c r="W160" s="79">
        <v>34.51</v>
      </c>
      <c r="X160" s="79">
        <v>3963</v>
      </c>
      <c r="Y160" s="79">
        <v>3.96</v>
      </c>
      <c r="Z160" s="79">
        <v>1004.76</v>
      </c>
      <c r="AA160" s="80">
        <v>1027.56</v>
      </c>
      <c r="AC160" t="str">
        <f t="shared" si="2"/>
        <v>Jesup</v>
      </c>
    </row>
    <row r="161" spans="1:29" x14ac:dyDescent="0.2">
      <c r="A161" s="79">
        <v>3231</v>
      </c>
      <c r="B161" s="79" t="s">
        <v>298</v>
      </c>
      <c r="C161" s="79">
        <v>3231</v>
      </c>
      <c r="D161" s="79">
        <v>11</v>
      </c>
      <c r="E161" s="79">
        <v>6269</v>
      </c>
      <c r="F161" s="79">
        <v>6471.13</v>
      </c>
      <c r="G161" s="79">
        <v>6594.01</v>
      </c>
      <c r="H161" s="79">
        <v>6635.47</v>
      </c>
      <c r="I161" s="79">
        <v>517.16999999999996</v>
      </c>
      <c r="J161" s="79">
        <v>58.57</v>
      </c>
      <c r="K161" s="79">
        <v>63.8</v>
      </c>
      <c r="L161" s="79">
        <v>27.07</v>
      </c>
      <c r="M161" s="79">
        <v>3.16</v>
      </c>
      <c r="N161" s="79">
        <v>6147.7</v>
      </c>
      <c r="O161" s="79">
        <v>477.61</v>
      </c>
      <c r="P161" s="79">
        <v>52.85</v>
      </c>
      <c r="Q161" s="79">
        <v>51.04</v>
      </c>
      <c r="R161" s="79">
        <v>6635.45</v>
      </c>
      <c r="S161" s="79">
        <v>2936203</v>
      </c>
      <c r="T161" s="79">
        <v>324906</v>
      </c>
      <c r="U161" s="79">
        <v>313779</v>
      </c>
      <c r="V161" s="79">
        <v>136425</v>
      </c>
      <c r="W161" s="79">
        <v>20.56</v>
      </c>
      <c r="X161" s="79">
        <v>17518</v>
      </c>
      <c r="Y161" s="79">
        <v>2.64</v>
      </c>
      <c r="Z161" s="79">
        <v>6760.63</v>
      </c>
      <c r="AA161" s="80">
        <v>6967.68</v>
      </c>
      <c r="AC161" t="str">
        <f t="shared" si="2"/>
        <v>Johnston</v>
      </c>
    </row>
    <row r="162" spans="1:29" x14ac:dyDescent="0.2">
      <c r="A162" s="79">
        <v>3312</v>
      </c>
      <c r="B162" s="79" t="s">
        <v>299</v>
      </c>
      <c r="C162" s="79">
        <v>3312</v>
      </c>
      <c r="D162" s="79">
        <v>15</v>
      </c>
      <c r="E162" s="79">
        <v>1996.9</v>
      </c>
      <c r="F162" s="79">
        <v>1882.97</v>
      </c>
      <c r="G162" s="79">
        <v>1857.72</v>
      </c>
      <c r="H162" s="79">
        <v>1818.13</v>
      </c>
      <c r="I162" s="79">
        <v>517.16999999999996</v>
      </c>
      <c r="J162" s="79">
        <v>58.57</v>
      </c>
      <c r="K162" s="79">
        <v>63.8</v>
      </c>
      <c r="L162" s="79">
        <v>27.07</v>
      </c>
      <c r="M162" s="79">
        <v>3.16</v>
      </c>
      <c r="N162" s="79">
        <v>1972.8</v>
      </c>
      <c r="O162" s="79">
        <v>506.76</v>
      </c>
      <c r="P162" s="79">
        <v>60.6</v>
      </c>
      <c r="Q162" s="79">
        <v>65.33</v>
      </c>
      <c r="R162" s="79">
        <v>2309.0700000000002</v>
      </c>
      <c r="S162" s="79">
        <v>999736</v>
      </c>
      <c r="T162" s="79">
        <v>119552</v>
      </c>
      <c r="U162" s="79">
        <v>128883</v>
      </c>
      <c r="V162" s="79">
        <v>60290</v>
      </c>
      <c r="W162" s="79">
        <v>26.11</v>
      </c>
      <c r="X162" s="79">
        <v>6488</v>
      </c>
      <c r="Y162" s="79">
        <v>2.81</v>
      </c>
      <c r="Z162" s="79">
        <v>2326.79</v>
      </c>
      <c r="AA162" s="80">
        <v>2216.16</v>
      </c>
      <c r="AC162" t="str">
        <f t="shared" si="2"/>
        <v>Keokuk</v>
      </c>
    </row>
    <row r="163" spans="1:29" x14ac:dyDescent="0.2">
      <c r="A163" s="79">
        <v>3330</v>
      </c>
      <c r="B163" s="79" t="s">
        <v>300</v>
      </c>
      <c r="C163" s="79">
        <v>3330</v>
      </c>
      <c r="D163" s="79">
        <v>15</v>
      </c>
      <c r="E163" s="79">
        <v>341.8</v>
      </c>
      <c r="F163" s="79">
        <v>311.10000000000002</v>
      </c>
      <c r="G163" s="79">
        <v>312.92</v>
      </c>
      <c r="H163" s="79">
        <v>311.52</v>
      </c>
      <c r="I163" s="79">
        <v>517.16999999999996</v>
      </c>
      <c r="J163" s="79">
        <v>58.57</v>
      </c>
      <c r="K163" s="79">
        <v>63.8</v>
      </c>
      <c r="L163" s="79">
        <v>27.07</v>
      </c>
      <c r="M163" s="79">
        <v>3.16</v>
      </c>
      <c r="N163" s="79">
        <v>325.7</v>
      </c>
      <c r="O163" s="79">
        <v>559.52</v>
      </c>
      <c r="P163" s="79">
        <v>58.07</v>
      </c>
      <c r="Q163" s="79">
        <v>52.22</v>
      </c>
      <c r="R163" s="79">
        <v>374.63</v>
      </c>
      <c r="S163" s="79">
        <v>182236</v>
      </c>
      <c r="T163" s="79">
        <v>18913</v>
      </c>
      <c r="U163" s="79">
        <v>17008</v>
      </c>
      <c r="V163" s="79">
        <v>9782</v>
      </c>
      <c r="W163" s="79">
        <v>26.11</v>
      </c>
      <c r="X163" s="79">
        <v>1053</v>
      </c>
      <c r="Y163" s="79">
        <v>2.81</v>
      </c>
      <c r="Z163" s="79">
        <v>385.72</v>
      </c>
      <c r="AA163" s="80">
        <v>355.47</v>
      </c>
      <c r="AC163" t="str">
        <f t="shared" si="2"/>
        <v>Keota</v>
      </c>
    </row>
    <row r="164" spans="1:29" ht="25.5" x14ac:dyDescent="0.2">
      <c r="A164" s="79">
        <v>3348</v>
      </c>
      <c r="B164" s="79" t="s">
        <v>301</v>
      </c>
      <c r="C164" s="79">
        <v>3348</v>
      </c>
      <c r="D164" s="79">
        <v>12</v>
      </c>
      <c r="E164" s="79">
        <v>461.3</v>
      </c>
      <c r="F164" s="79">
        <v>468.61</v>
      </c>
      <c r="G164" s="79">
        <v>470.48</v>
      </c>
      <c r="H164" s="79">
        <v>474.82</v>
      </c>
      <c r="I164" s="79">
        <v>517.16999999999996</v>
      </c>
      <c r="J164" s="79">
        <v>58.57</v>
      </c>
      <c r="K164" s="79">
        <v>63.8</v>
      </c>
      <c r="L164" s="79">
        <v>27.07</v>
      </c>
      <c r="M164" s="79">
        <v>3.16</v>
      </c>
      <c r="N164" s="79">
        <v>468</v>
      </c>
      <c r="O164" s="79">
        <v>556.67999999999995</v>
      </c>
      <c r="P164" s="79">
        <v>64.69</v>
      </c>
      <c r="Q164" s="79">
        <v>70.55</v>
      </c>
      <c r="R164" s="79">
        <v>535.66</v>
      </c>
      <c r="S164" s="79">
        <v>260526</v>
      </c>
      <c r="T164" s="79">
        <v>30275</v>
      </c>
      <c r="U164" s="79">
        <v>33017</v>
      </c>
      <c r="V164" s="79">
        <v>14527</v>
      </c>
      <c r="W164" s="79">
        <v>27.12</v>
      </c>
      <c r="X164" s="79">
        <v>1741</v>
      </c>
      <c r="Y164" s="79">
        <v>3.25</v>
      </c>
      <c r="Z164" s="79">
        <v>518.79999999999995</v>
      </c>
      <c r="AA164" s="80">
        <v>526.69000000000005</v>
      </c>
      <c r="AC164" t="str">
        <f t="shared" si="2"/>
        <v>Kingsley-Pierson</v>
      </c>
    </row>
    <row r="165" spans="1:29" x14ac:dyDescent="0.2">
      <c r="A165" s="79">
        <v>3375</v>
      </c>
      <c r="B165" s="79" t="s">
        <v>302</v>
      </c>
      <c r="C165" s="79">
        <v>3375</v>
      </c>
      <c r="D165" s="79">
        <v>11</v>
      </c>
      <c r="E165" s="79">
        <v>1818.9</v>
      </c>
      <c r="F165" s="79">
        <v>1764.69</v>
      </c>
      <c r="G165" s="79">
        <v>1734.06</v>
      </c>
      <c r="H165" s="79">
        <v>1699.06</v>
      </c>
      <c r="I165" s="79">
        <v>517.16999999999996</v>
      </c>
      <c r="J165" s="79">
        <v>58.57</v>
      </c>
      <c r="K165" s="79">
        <v>63.8</v>
      </c>
      <c r="L165" s="79">
        <v>27.07</v>
      </c>
      <c r="M165" s="79">
        <v>3.16</v>
      </c>
      <c r="N165" s="79">
        <v>1868.7</v>
      </c>
      <c r="O165" s="79">
        <v>520.28</v>
      </c>
      <c r="P165" s="79">
        <v>55.26</v>
      </c>
      <c r="Q165" s="79">
        <v>61.24</v>
      </c>
      <c r="R165" s="79">
        <v>2122.98</v>
      </c>
      <c r="S165" s="79">
        <v>972247</v>
      </c>
      <c r="T165" s="79">
        <v>103264</v>
      </c>
      <c r="U165" s="79">
        <v>114439</v>
      </c>
      <c r="V165" s="79">
        <v>43648</v>
      </c>
      <c r="W165" s="79">
        <v>20.56</v>
      </c>
      <c r="X165" s="79">
        <v>5605</v>
      </c>
      <c r="Y165" s="79">
        <v>2.64</v>
      </c>
      <c r="Z165" s="79">
        <v>2063.52</v>
      </c>
      <c r="AA165" s="80">
        <v>2011.76</v>
      </c>
      <c r="AC165" t="str">
        <f t="shared" si="2"/>
        <v>Knoxville</v>
      </c>
    </row>
    <row r="166" spans="1:29" ht="25.5" x14ac:dyDescent="0.2">
      <c r="A166" s="79">
        <v>3420</v>
      </c>
      <c r="B166" s="79" t="s">
        <v>303</v>
      </c>
      <c r="C166" s="79">
        <v>3420</v>
      </c>
      <c r="D166" s="79">
        <v>7</v>
      </c>
      <c r="E166" s="79">
        <v>591.79999999999995</v>
      </c>
      <c r="F166" s="79">
        <v>580.49</v>
      </c>
      <c r="G166" s="79">
        <v>567.58000000000004</v>
      </c>
      <c r="H166" s="79">
        <v>548.80999999999995</v>
      </c>
      <c r="I166" s="79">
        <v>517.16999999999996</v>
      </c>
      <c r="J166" s="79">
        <v>58.57</v>
      </c>
      <c r="K166" s="79">
        <v>63.8</v>
      </c>
      <c r="L166" s="79">
        <v>27.07</v>
      </c>
      <c r="M166" s="79">
        <v>3.16</v>
      </c>
      <c r="N166" s="79">
        <v>594.20000000000005</v>
      </c>
      <c r="O166" s="79">
        <v>553.47</v>
      </c>
      <c r="P166" s="79">
        <v>56.2</v>
      </c>
      <c r="Q166" s="79">
        <v>64.8</v>
      </c>
      <c r="R166" s="79">
        <v>653.12</v>
      </c>
      <c r="S166" s="79">
        <v>328872</v>
      </c>
      <c r="T166" s="79">
        <v>33394</v>
      </c>
      <c r="U166" s="79">
        <v>38504</v>
      </c>
      <c r="V166" s="79">
        <v>22539</v>
      </c>
      <c r="W166" s="79">
        <v>34.51</v>
      </c>
      <c r="X166" s="79">
        <v>2586</v>
      </c>
      <c r="Y166" s="79">
        <v>3.96</v>
      </c>
      <c r="Z166" s="79">
        <v>657.1</v>
      </c>
      <c r="AA166" s="80">
        <v>646.45000000000005</v>
      </c>
      <c r="AC166" t="str">
        <f t="shared" si="2"/>
        <v>Lake Mills</v>
      </c>
    </row>
    <row r="167" spans="1:29" x14ac:dyDescent="0.2">
      <c r="A167" s="79">
        <v>3465</v>
      </c>
      <c r="B167" s="79" t="s">
        <v>304</v>
      </c>
      <c r="C167" s="79">
        <v>3465</v>
      </c>
      <c r="D167" s="79">
        <v>13</v>
      </c>
      <c r="E167" s="79">
        <v>309.89999999999998</v>
      </c>
      <c r="F167" s="79">
        <v>353.9</v>
      </c>
      <c r="G167" s="79">
        <v>356.38</v>
      </c>
      <c r="H167" s="79">
        <v>358.03</v>
      </c>
      <c r="I167" s="79">
        <v>517.16999999999996</v>
      </c>
      <c r="J167" s="79">
        <v>58.57</v>
      </c>
      <c r="K167" s="79">
        <v>63.8</v>
      </c>
      <c r="L167" s="79">
        <v>27.07</v>
      </c>
      <c r="M167" s="79">
        <v>3.16</v>
      </c>
      <c r="N167" s="79">
        <v>344.4</v>
      </c>
      <c r="O167" s="79">
        <v>597.76</v>
      </c>
      <c r="P167" s="79">
        <v>64.06</v>
      </c>
      <c r="Q167" s="79">
        <v>63.77</v>
      </c>
      <c r="R167" s="79">
        <v>388.54</v>
      </c>
      <c r="S167" s="79">
        <v>205869</v>
      </c>
      <c r="T167" s="79">
        <v>22062</v>
      </c>
      <c r="U167" s="79">
        <v>21962</v>
      </c>
      <c r="V167" s="79">
        <v>10529</v>
      </c>
      <c r="W167" s="79">
        <v>27.1</v>
      </c>
      <c r="X167" s="79">
        <v>1111</v>
      </c>
      <c r="Y167" s="79">
        <v>2.86</v>
      </c>
      <c r="Z167" s="79">
        <v>358.88</v>
      </c>
      <c r="AA167" s="80">
        <v>403.37</v>
      </c>
      <c r="AC167" t="str">
        <f t="shared" si="2"/>
        <v>Lamoni</v>
      </c>
    </row>
    <row r="168" spans="1:29" ht="25.5" x14ac:dyDescent="0.2">
      <c r="A168" s="79">
        <v>3537</v>
      </c>
      <c r="B168" s="79" t="s">
        <v>305</v>
      </c>
      <c r="C168" s="79">
        <v>3537</v>
      </c>
      <c r="D168" s="79">
        <v>5</v>
      </c>
      <c r="E168" s="79">
        <v>321</v>
      </c>
      <c r="F168" s="79">
        <v>299.02999999999997</v>
      </c>
      <c r="G168" s="79">
        <v>299.77999999999997</v>
      </c>
      <c r="H168" s="79">
        <v>300.73</v>
      </c>
      <c r="I168" s="79">
        <v>517.16999999999996</v>
      </c>
      <c r="J168" s="79">
        <v>58.57</v>
      </c>
      <c r="K168" s="79">
        <v>63.8</v>
      </c>
      <c r="L168" s="79">
        <v>27.07</v>
      </c>
      <c r="M168" s="79">
        <v>3.16</v>
      </c>
      <c r="N168" s="79">
        <v>331</v>
      </c>
      <c r="O168" s="79">
        <v>584.51</v>
      </c>
      <c r="P168" s="79">
        <v>63.49</v>
      </c>
      <c r="Q168" s="79">
        <v>58.75</v>
      </c>
      <c r="R168" s="79">
        <v>371.28</v>
      </c>
      <c r="S168" s="79">
        <v>193473</v>
      </c>
      <c r="T168" s="79">
        <v>21015</v>
      </c>
      <c r="U168" s="79">
        <v>19446</v>
      </c>
      <c r="V168" s="79">
        <v>10856</v>
      </c>
      <c r="W168" s="79">
        <v>29.24</v>
      </c>
      <c r="X168" s="79">
        <v>1296</v>
      </c>
      <c r="Y168" s="79">
        <v>3.49</v>
      </c>
      <c r="Z168" s="79">
        <v>356.81</v>
      </c>
      <c r="AA168" s="80">
        <v>335.2</v>
      </c>
      <c r="AC168" t="str">
        <f t="shared" si="2"/>
        <v>Laurens-Marathon</v>
      </c>
    </row>
    <row r="169" spans="1:29" ht="25.5" x14ac:dyDescent="0.2">
      <c r="A169" s="79">
        <v>3555</v>
      </c>
      <c r="B169" s="79" t="s">
        <v>306</v>
      </c>
      <c r="C169" s="79">
        <v>3555</v>
      </c>
      <c r="D169" s="79">
        <v>12</v>
      </c>
      <c r="E169" s="79">
        <v>625</v>
      </c>
      <c r="F169" s="79">
        <v>627.95000000000005</v>
      </c>
      <c r="G169" s="79">
        <v>634.96</v>
      </c>
      <c r="H169" s="79">
        <v>641.79999999999995</v>
      </c>
      <c r="I169" s="79">
        <v>517.16999999999996</v>
      </c>
      <c r="J169" s="79">
        <v>58.57</v>
      </c>
      <c r="K169" s="79">
        <v>63.8</v>
      </c>
      <c r="L169" s="79">
        <v>27.07</v>
      </c>
      <c r="M169" s="79">
        <v>3.16</v>
      </c>
      <c r="N169" s="79">
        <v>621.9</v>
      </c>
      <c r="O169" s="79">
        <v>508.21</v>
      </c>
      <c r="P169" s="79">
        <v>53.47</v>
      </c>
      <c r="Q169" s="79">
        <v>50.57</v>
      </c>
      <c r="R169" s="79">
        <v>676.88</v>
      </c>
      <c r="S169" s="79">
        <v>316056</v>
      </c>
      <c r="T169" s="79">
        <v>33253</v>
      </c>
      <c r="U169" s="79">
        <v>31449</v>
      </c>
      <c r="V169" s="79">
        <v>18357</v>
      </c>
      <c r="W169" s="79">
        <v>27.12</v>
      </c>
      <c r="X169" s="79">
        <v>2200</v>
      </c>
      <c r="Y169" s="79">
        <v>3.25</v>
      </c>
      <c r="Z169" s="79">
        <v>672.89</v>
      </c>
      <c r="AA169" s="80">
        <v>676.32</v>
      </c>
      <c r="AC169" t="str">
        <f t="shared" si="2"/>
        <v>Lawton-Bronson</v>
      </c>
    </row>
    <row r="170" spans="1:29" x14ac:dyDescent="0.2">
      <c r="A170" s="79">
        <v>3600</v>
      </c>
      <c r="B170" s="79" t="s">
        <v>307</v>
      </c>
      <c r="C170" s="79">
        <v>3600</v>
      </c>
      <c r="D170" s="79">
        <v>12</v>
      </c>
      <c r="E170" s="79">
        <v>2093</v>
      </c>
      <c r="F170" s="79">
        <v>2005.33</v>
      </c>
      <c r="G170" s="79">
        <v>1984.79</v>
      </c>
      <c r="H170" s="79">
        <v>1908.54</v>
      </c>
      <c r="I170" s="79">
        <v>517.16999999999996</v>
      </c>
      <c r="J170" s="79">
        <v>58.57</v>
      </c>
      <c r="K170" s="79">
        <v>63.8</v>
      </c>
      <c r="L170" s="79">
        <v>27.07</v>
      </c>
      <c r="M170" s="79">
        <v>3.16</v>
      </c>
      <c r="N170" s="79">
        <v>2066.1</v>
      </c>
      <c r="O170" s="79">
        <v>495.34</v>
      </c>
      <c r="P170" s="79">
        <v>57.74</v>
      </c>
      <c r="Q170" s="79">
        <v>53.42</v>
      </c>
      <c r="R170" s="79">
        <v>2282.08</v>
      </c>
      <c r="S170" s="79">
        <v>1023422</v>
      </c>
      <c r="T170" s="79">
        <v>119297</v>
      </c>
      <c r="U170" s="79">
        <v>110371</v>
      </c>
      <c r="V170" s="79">
        <v>61890</v>
      </c>
      <c r="W170" s="79">
        <v>27.12</v>
      </c>
      <c r="X170" s="79">
        <v>7417</v>
      </c>
      <c r="Y170" s="79">
        <v>3.25</v>
      </c>
      <c r="Z170" s="79">
        <v>2353.8200000000002</v>
      </c>
      <c r="AA170" s="80">
        <v>2268.7600000000002</v>
      </c>
      <c r="AC170" t="str">
        <f t="shared" si="2"/>
        <v>Le Mars</v>
      </c>
    </row>
    <row r="171" spans="1:29" x14ac:dyDescent="0.2">
      <c r="A171" s="79">
        <v>3609</v>
      </c>
      <c r="B171" s="79" t="s">
        <v>308</v>
      </c>
      <c r="C171" s="79">
        <v>3609</v>
      </c>
      <c r="D171" s="79">
        <v>13</v>
      </c>
      <c r="E171" s="79">
        <v>403.5</v>
      </c>
      <c r="F171" s="79">
        <v>416.37</v>
      </c>
      <c r="G171" s="79">
        <v>421.97</v>
      </c>
      <c r="H171" s="79">
        <v>424.44</v>
      </c>
      <c r="I171" s="79">
        <v>517.16999999999996</v>
      </c>
      <c r="J171" s="79">
        <v>58.57</v>
      </c>
      <c r="K171" s="79">
        <v>63.8</v>
      </c>
      <c r="L171" s="79">
        <v>27.07</v>
      </c>
      <c r="M171" s="79">
        <v>3.16</v>
      </c>
      <c r="N171" s="79">
        <v>409.8</v>
      </c>
      <c r="O171" s="79">
        <v>578.38</v>
      </c>
      <c r="P171" s="79">
        <v>66.88</v>
      </c>
      <c r="Q171" s="79">
        <v>77.09</v>
      </c>
      <c r="R171" s="79">
        <v>457.34</v>
      </c>
      <c r="S171" s="79">
        <v>237020</v>
      </c>
      <c r="T171" s="79">
        <v>27407</v>
      </c>
      <c r="U171" s="79">
        <v>31591</v>
      </c>
      <c r="V171" s="79">
        <v>12394</v>
      </c>
      <c r="W171" s="79">
        <v>27.1</v>
      </c>
      <c r="X171" s="79">
        <v>1308</v>
      </c>
      <c r="Y171" s="79">
        <v>2.86</v>
      </c>
      <c r="Z171" s="79">
        <v>441.81</v>
      </c>
      <c r="AA171" s="80">
        <v>455.06</v>
      </c>
      <c r="AC171" t="str">
        <f t="shared" si="2"/>
        <v>Lenox</v>
      </c>
    </row>
    <row r="172" spans="1:29" ht="25.5" x14ac:dyDescent="0.2">
      <c r="A172" s="79">
        <v>3645</v>
      </c>
      <c r="B172" s="79" t="s">
        <v>309</v>
      </c>
      <c r="C172" s="79">
        <v>3645</v>
      </c>
      <c r="D172" s="79">
        <v>13</v>
      </c>
      <c r="E172" s="79">
        <v>2595.6</v>
      </c>
      <c r="F172" s="79">
        <v>2574.8000000000002</v>
      </c>
      <c r="G172" s="79">
        <v>2600.91</v>
      </c>
      <c r="H172" s="79">
        <v>2603.88</v>
      </c>
      <c r="I172" s="79">
        <v>517.16999999999996</v>
      </c>
      <c r="J172" s="79">
        <v>58.57</v>
      </c>
      <c r="K172" s="79">
        <v>63.8</v>
      </c>
      <c r="L172" s="79">
        <v>27.07</v>
      </c>
      <c r="M172" s="79">
        <v>3.16</v>
      </c>
      <c r="N172" s="79">
        <v>2580.3000000000002</v>
      </c>
      <c r="O172" s="79">
        <v>499.74</v>
      </c>
      <c r="P172" s="79">
        <v>58.78</v>
      </c>
      <c r="Q172" s="79">
        <v>76.23</v>
      </c>
      <c r="R172" s="79">
        <v>2892.69</v>
      </c>
      <c r="S172" s="79">
        <v>1289479</v>
      </c>
      <c r="T172" s="79">
        <v>151670</v>
      </c>
      <c r="U172" s="79">
        <v>196696</v>
      </c>
      <c r="V172" s="79">
        <v>78392</v>
      </c>
      <c r="W172" s="79">
        <v>27.1</v>
      </c>
      <c r="X172" s="79">
        <v>8273</v>
      </c>
      <c r="Y172" s="79">
        <v>2.86</v>
      </c>
      <c r="Z172" s="79">
        <v>2898.93</v>
      </c>
      <c r="AA172" s="80">
        <v>2881.16</v>
      </c>
      <c r="AC172" t="str">
        <f t="shared" si="2"/>
        <v>Lewis Central</v>
      </c>
    </row>
    <row r="173" spans="1:29" x14ac:dyDescent="0.2">
      <c r="A173" s="79">
        <v>3715</v>
      </c>
      <c r="B173" s="79" t="s">
        <v>310</v>
      </c>
      <c r="C173" s="79">
        <v>3715</v>
      </c>
      <c r="D173" s="79">
        <v>10</v>
      </c>
      <c r="E173" s="79">
        <v>6879.9</v>
      </c>
      <c r="F173" s="79">
        <v>6987.21</v>
      </c>
      <c r="G173" s="79">
        <v>7120.3</v>
      </c>
      <c r="H173" s="79">
        <v>7128.74</v>
      </c>
      <c r="I173" s="79">
        <v>517.16999999999996</v>
      </c>
      <c r="J173" s="79">
        <v>58.57</v>
      </c>
      <c r="K173" s="79">
        <v>63.8</v>
      </c>
      <c r="L173" s="79">
        <v>27.07</v>
      </c>
      <c r="M173" s="79">
        <v>3.16</v>
      </c>
      <c r="N173" s="79">
        <v>6729.7</v>
      </c>
      <c r="O173" s="79">
        <v>479.93</v>
      </c>
      <c r="P173" s="79">
        <v>53.53</v>
      </c>
      <c r="Q173" s="79">
        <v>52.04</v>
      </c>
      <c r="R173" s="79">
        <v>7427.86</v>
      </c>
      <c r="S173" s="79">
        <v>3229785</v>
      </c>
      <c r="T173" s="79">
        <v>360241</v>
      </c>
      <c r="U173" s="79">
        <v>350214</v>
      </c>
      <c r="V173" s="79">
        <v>180720</v>
      </c>
      <c r="W173" s="79">
        <v>24.33</v>
      </c>
      <c r="X173" s="79">
        <v>21021</v>
      </c>
      <c r="Y173" s="79">
        <v>2.83</v>
      </c>
      <c r="Z173" s="79">
        <v>7542.65</v>
      </c>
      <c r="AA173" s="80">
        <v>7656.59</v>
      </c>
      <c r="AC173" t="str">
        <f t="shared" si="2"/>
        <v>Linn-Mar</v>
      </c>
    </row>
    <row r="174" spans="1:29" x14ac:dyDescent="0.2">
      <c r="A174" s="79">
        <v>3744</v>
      </c>
      <c r="B174" s="79" t="s">
        <v>311</v>
      </c>
      <c r="C174" s="79">
        <v>3744</v>
      </c>
      <c r="D174" s="79">
        <v>10</v>
      </c>
      <c r="E174" s="79">
        <v>678.5</v>
      </c>
      <c r="F174" s="79">
        <v>658.2</v>
      </c>
      <c r="G174" s="79">
        <v>648.78</v>
      </c>
      <c r="H174" s="79">
        <v>624.95000000000005</v>
      </c>
      <c r="I174" s="79">
        <v>517.16999999999996</v>
      </c>
      <c r="J174" s="79">
        <v>58.57</v>
      </c>
      <c r="K174" s="79">
        <v>63.8</v>
      </c>
      <c r="L174" s="79">
        <v>27.07</v>
      </c>
      <c r="M174" s="79">
        <v>3.16</v>
      </c>
      <c r="N174" s="79">
        <v>659.1</v>
      </c>
      <c r="O174" s="79">
        <v>485.12</v>
      </c>
      <c r="P174" s="79">
        <v>47.24</v>
      </c>
      <c r="Q174" s="79">
        <v>45.69</v>
      </c>
      <c r="R174" s="79">
        <v>707.78</v>
      </c>
      <c r="S174" s="79">
        <v>319743</v>
      </c>
      <c r="T174" s="79">
        <v>31136</v>
      </c>
      <c r="U174" s="79">
        <v>30114</v>
      </c>
      <c r="V174" s="79">
        <v>17220</v>
      </c>
      <c r="W174" s="79">
        <v>24.33</v>
      </c>
      <c r="X174" s="79">
        <v>2003</v>
      </c>
      <c r="Y174" s="79">
        <v>2.83</v>
      </c>
      <c r="Z174" s="79">
        <v>724.44</v>
      </c>
      <c r="AA174" s="80">
        <v>704.6</v>
      </c>
      <c r="AC174" t="str">
        <f t="shared" si="2"/>
        <v>Lisbon</v>
      </c>
    </row>
    <row r="175" spans="1:29" ht="25.5" x14ac:dyDescent="0.2">
      <c r="A175" s="79">
        <v>3798</v>
      </c>
      <c r="B175" s="79" t="s">
        <v>312</v>
      </c>
      <c r="C175" s="79">
        <v>3798</v>
      </c>
      <c r="D175" s="79">
        <v>13</v>
      </c>
      <c r="E175" s="79">
        <v>569</v>
      </c>
      <c r="F175" s="79">
        <v>545.51</v>
      </c>
      <c r="G175" s="79">
        <v>527.29999999999995</v>
      </c>
      <c r="H175" s="79">
        <v>509.59</v>
      </c>
      <c r="I175" s="79">
        <v>517.16999999999996</v>
      </c>
      <c r="J175" s="79">
        <v>58.57</v>
      </c>
      <c r="K175" s="79">
        <v>63.8</v>
      </c>
      <c r="L175" s="79">
        <v>27.07</v>
      </c>
      <c r="M175" s="79">
        <v>3.16</v>
      </c>
      <c r="N175" s="79">
        <v>574.70000000000005</v>
      </c>
      <c r="O175" s="79">
        <v>521.28</v>
      </c>
      <c r="P175" s="79">
        <v>58.01</v>
      </c>
      <c r="Q175" s="79">
        <v>58.47</v>
      </c>
      <c r="R175" s="79">
        <v>632.54999999999995</v>
      </c>
      <c r="S175" s="79">
        <v>299580</v>
      </c>
      <c r="T175" s="79">
        <v>33338</v>
      </c>
      <c r="U175" s="79">
        <v>33603</v>
      </c>
      <c r="V175" s="79">
        <v>17142</v>
      </c>
      <c r="W175" s="79">
        <v>27.1</v>
      </c>
      <c r="X175" s="79">
        <v>1809</v>
      </c>
      <c r="Y175" s="79">
        <v>2.86</v>
      </c>
      <c r="Z175" s="79">
        <v>629.65</v>
      </c>
      <c r="AA175" s="80">
        <v>606.77</v>
      </c>
      <c r="AC175" t="str">
        <f t="shared" si="2"/>
        <v>Logan-Magnolia</v>
      </c>
    </row>
    <row r="176" spans="1:29" x14ac:dyDescent="0.2">
      <c r="A176" s="79">
        <v>3816</v>
      </c>
      <c r="B176" s="79" t="s">
        <v>313</v>
      </c>
      <c r="C176" s="79">
        <v>3816</v>
      </c>
      <c r="D176" s="79">
        <v>10</v>
      </c>
      <c r="E176" s="79">
        <v>425.1</v>
      </c>
      <c r="F176" s="79">
        <v>431.76</v>
      </c>
      <c r="G176" s="79">
        <v>440.24</v>
      </c>
      <c r="H176" s="79">
        <v>444.73</v>
      </c>
      <c r="I176" s="79">
        <v>517.16999999999996</v>
      </c>
      <c r="J176" s="79">
        <v>58.57</v>
      </c>
      <c r="K176" s="79">
        <v>63.8</v>
      </c>
      <c r="L176" s="79">
        <v>27.07</v>
      </c>
      <c r="M176" s="79">
        <v>3.16</v>
      </c>
      <c r="N176" s="79">
        <v>415.1</v>
      </c>
      <c r="O176" s="79">
        <v>591.01</v>
      </c>
      <c r="P176" s="79">
        <v>60.22</v>
      </c>
      <c r="Q176" s="79">
        <v>66.150000000000006</v>
      </c>
      <c r="R176" s="79">
        <v>469.23</v>
      </c>
      <c r="S176" s="79">
        <v>245328</v>
      </c>
      <c r="T176" s="79">
        <v>24997</v>
      </c>
      <c r="U176" s="79">
        <v>27459</v>
      </c>
      <c r="V176" s="79">
        <v>11416</v>
      </c>
      <c r="W176" s="79">
        <v>24.33</v>
      </c>
      <c r="X176" s="79">
        <v>1328</v>
      </c>
      <c r="Y176" s="79">
        <v>2.83</v>
      </c>
      <c r="Z176" s="79">
        <v>479.54</v>
      </c>
      <c r="AA176" s="80">
        <v>486.75</v>
      </c>
      <c r="AC176" t="str">
        <f t="shared" si="2"/>
        <v>Lone Tree</v>
      </c>
    </row>
    <row r="177" spans="1:29" ht="38.25" x14ac:dyDescent="0.2">
      <c r="A177" s="79">
        <v>3841</v>
      </c>
      <c r="B177" s="79" t="s">
        <v>314</v>
      </c>
      <c r="C177" s="79">
        <v>3841</v>
      </c>
      <c r="D177" s="79">
        <v>9</v>
      </c>
      <c r="E177" s="79">
        <v>760.1</v>
      </c>
      <c r="F177" s="79">
        <v>684.34</v>
      </c>
      <c r="G177" s="79">
        <v>683.89</v>
      </c>
      <c r="H177" s="79">
        <v>675.13</v>
      </c>
      <c r="I177" s="79">
        <v>517.16999999999996</v>
      </c>
      <c r="J177" s="79">
        <v>58.57</v>
      </c>
      <c r="K177" s="79">
        <v>63.8</v>
      </c>
      <c r="L177" s="79">
        <v>27.07</v>
      </c>
      <c r="M177" s="79">
        <v>3.16</v>
      </c>
      <c r="N177" s="79">
        <v>763.1</v>
      </c>
      <c r="O177" s="79">
        <v>566.39</v>
      </c>
      <c r="P177" s="79">
        <v>65.739999999999995</v>
      </c>
      <c r="Q177" s="79">
        <v>58.84</v>
      </c>
      <c r="R177" s="79">
        <v>867.7</v>
      </c>
      <c r="S177" s="79">
        <v>432212</v>
      </c>
      <c r="T177" s="79">
        <v>50166</v>
      </c>
      <c r="U177" s="79">
        <v>44901</v>
      </c>
      <c r="V177" s="79">
        <v>20460</v>
      </c>
      <c r="W177" s="79">
        <v>23.58</v>
      </c>
      <c r="X177" s="79">
        <v>2404</v>
      </c>
      <c r="Y177" s="79">
        <v>2.77</v>
      </c>
      <c r="Z177" s="79">
        <v>849.18</v>
      </c>
      <c r="AA177" s="80">
        <v>774.31</v>
      </c>
      <c r="AC177" t="str">
        <f t="shared" si="2"/>
        <v>Louisa-Muscatine</v>
      </c>
    </row>
    <row r="178" spans="1:29" x14ac:dyDescent="0.2">
      <c r="A178" s="79">
        <v>3897</v>
      </c>
      <c r="B178" s="79" t="s">
        <v>315</v>
      </c>
      <c r="C178" s="79">
        <v>3897</v>
      </c>
      <c r="D178" s="79">
        <v>5</v>
      </c>
      <c r="E178" s="79">
        <v>76</v>
      </c>
      <c r="F178" s="79">
        <v>64.010000000000005</v>
      </c>
      <c r="G178" s="79">
        <v>64.62</v>
      </c>
      <c r="H178" s="79">
        <v>65.12</v>
      </c>
      <c r="I178" s="79">
        <v>517.16999999999996</v>
      </c>
      <c r="J178" s="79">
        <v>58.57</v>
      </c>
      <c r="K178" s="79">
        <v>63.8</v>
      </c>
      <c r="L178" s="79">
        <v>27.07</v>
      </c>
      <c r="M178" s="79">
        <v>3.16</v>
      </c>
      <c r="N178" s="79">
        <v>68</v>
      </c>
      <c r="O178" s="79">
        <v>597.53</v>
      </c>
      <c r="P178" s="79">
        <v>63.11</v>
      </c>
      <c r="Q178" s="79">
        <v>4.33</v>
      </c>
      <c r="R178" s="79">
        <v>77.97</v>
      </c>
      <c r="S178" s="79">
        <v>40632</v>
      </c>
      <c r="T178" s="79">
        <v>4291</v>
      </c>
      <c r="U178" s="79">
        <v>294</v>
      </c>
      <c r="V178" s="79">
        <v>2280</v>
      </c>
      <c r="W178" s="79">
        <v>29.24</v>
      </c>
      <c r="X178" s="79">
        <v>272</v>
      </c>
      <c r="Y178" s="79">
        <v>3.49</v>
      </c>
      <c r="Z178" s="79">
        <v>83.23</v>
      </c>
      <c r="AA178" s="80">
        <v>71.319999999999993</v>
      </c>
      <c r="AC178" t="str">
        <f t="shared" si="2"/>
        <v>LuVerne</v>
      </c>
    </row>
    <row r="179" spans="1:29" ht="25.5" x14ac:dyDescent="0.2">
      <c r="A179" s="79">
        <v>3906</v>
      </c>
      <c r="B179" s="79" t="s">
        <v>316</v>
      </c>
      <c r="C179" s="79">
        <v>3906</v>
      </c>
      <c r="D179" s="79">
        <v>11</v>
      </c>
      <c r="E179" s="79">
        <v>435.8</v>
      </c>
      <c r="F179" s="79">
        <v>434.89</v>
      </c>
      <c r="G179" s="79">
        <v>435.47</v>
      </c>
      <c r="H179" s="79">
        <v>437.78</v>
      </c>
      <c r="I179" s="79">
        <v>517.16999999999996</v>
      </c>
      <c r="J179" s="79">
        <v>58.57</v>
      </c>
      <c r="K179" s="79">
        <v>63.8</v>
      </c>
      <c r="L179" s="79">
        <v>27.07</v>
      </c>
      <c r="M179" s="79">
        <v>3.16</v>
      </c>
      <c r="N179" s="79">
        <v>446</v>
      </c>
      <c r="O179" s="79">
        <v>529.29</v>
      </c>
      <c r="P179" s="79">
        <v>52.26</v>
      </c>
      <c r="Q179" s="79">
        <v>52.12</v>
      </c>
      <c r="R179" s="79">
        <v>485.37</v>
      </c>
      <c r="S179" s="79">
        <v>236063</v>
      </c>
      <c r="T179" s="79">
        <v>23308</v>
      </c>
      <c r="U179" s="79">
        <v>23246</v>
      </c>
      <c r="V179" s="79">
        <v>9979</v>
      </c>
      <c r="W179" s="79">
        <v>20.56</v>
      </c>
      <c r="X179" s="79">
        <v>1281</v>
      </c>
      <c r="Y179" s="79">
        <v>2.64</v>
      </c>
      <c r="Z179" s="79">
        <v>473.04</v>
      </c>
      <c r="AA179" s="80">
        <v>472.49</v>
      </c>
      <c r="AC179" t="str">
        <f t="shared" si="2"/>
        <v>Lynnville-Sully</v>
      </c>
    </row>
    <row r="180" spans="1:29" ht="25.5" x14ac:dyDescent="0.2">
      <c r="A180" s="79">
        <v>4419</v>
      </c>
      <c r="B180" s="79" t="s">
        <v>317</v>
      </c>
      <c r="C180" s="79">
        <v>4419</v>
      </c>
      <c r="D180" s="79">
        <v>1</v>
      </c>
      <c r="E180" s="79">
        <v>797.1</v>
      </c>
      <c r="F180" s="79">
        <v>770.3</v>
      </c>
      <c r="G180" s="79">
        <v>772.98</v>
      </c>
      <c r="H180" s="79">
        <v>772.43</v>
      </c>
      <c r="I180" s="79">
        <v>517.16999999999996</v>
      </c>
      <c r="J180" s="79">
        <v>58.57</v>
      </c>
      <c r="K180" s="79">
        <v>63.8</v>
      </c>
      <c r="L180" s="79">
        <v>27.07</v>
      </c>
      <c r="M180" s="79">
        <v>3.16</v>
      </c>
      <c r="N180" s="79">
        <v>815</v>
      </c>
      <c r="O180" s="79">
        <v>533.52</v>
      </c>
      <c r="P180" s="79">
        <v>65.23</v>
      </c>
      <c r="Q180" s="79">
        <v>65.63</v>
      </c>
      <c r="R180" s="79">
        <v>910.23</v>
      </c>
      <c r="S180" s="79">
        <v>434819</v>
      </c>
      <c r="T180" s="79">
        <v>53162</v>
      </c>
      <c r="U180" s="79">
        <v>53488</v>
      </c>
      <c r="V180" s="79">
        <v>24831</v>
      </c>
      <c r="W180" s="79">
        <v>27.28</v>
      </c>
      <c r="X180" s="79">
        <v>2640</v>
      </c>
      <c r="Y180" s="79">
        <v>2.9</v>
      </c>
      <c r="Z180" s="79">
        <v>890.59</v>
      </c>
      <c r="AA180" s="80">
        <v>864.72</v>
      </c>
      <c r="AC180" t="str">
        <f t="shared" si="2"/>
        <v>MFL MarMac</v>
      </c>
    </row>
    <row r="181" spans="1:29" ht="38.25" x14ac:dyDescent="0.2">
      <c r="A181" s="79">
        <v>4149</v>
      </c>
      <c r="B181" s="79" t="s">
        <v>318</v>
      </c>
      <c r="C181" s="79">
        <v>4149</v>
      </c>
      <c r="D181" s="79">
        <v>12</v>
      </c>
      <c r="E181" s="79">
        <v>1343.3</v>
      </c>
      <c r="F181" s="79">
        <v>1393.29</v>
      </c>
      <c r="G181" s="79">
        <v>1407.83</v>
      </c>
      <c r="H181" s="79">
        <v>1438.61</v>
      </c>
      <c r="I181" s="79">
        <v>517.16999999999996</v>
      </c>
      <c r="J181" s="79">
        <v>58.57</v>
      </c>
      <c r="K181" s="79">
        <v>63.8</v>
      </c>
      <c r="L181" s="79">
        <v>27.07</v>
      </c>
      <c r="M181" s="79">
        <v>3.16</v>
      </c>
      <c r="N181" s="79">
        <v>1342</v>
      </c>
      <c r="O181" s="79">
        <v>508.07</v>
      </c>
      <c r="P181" s="79">
        <v>61.15</v>
      </c>
      <c r="Q181" s="79">
        <v>58.05</v>
      </c>
      <c r="R181" s="79">
        <v>1471.34</v>
      </c>
      <c r="S181" s="79">
        <v>681830</v>
      </c>
      <c r="T181" s="79">
        <v>82063</v>
      </c>
      <c r="U181" s="79">
        <v>77903</v>
      </c>
      <c r="V181" s="79">
        <v>39903</v>
      </c>
      <c r="W181" s="79">
        <v>27.12</v>
      </c>
      <c r="X181" s="79">
        <v>4782</v>
      </c>
      <c r="Y181" s="79">
        <v>3.25</v>
      </c>
      <c r="Z181" s="79">
        <v>1477.89</v>
      </c>
      <c r="AA181" s="80">
        <v>1529.23</v>
      </c>
      <c r="AC181" t="str">
        <f t="shared" si="2"/>
        <v>MOC-Floyd Valley</v>
      </c>
    </row>
    <row r="182" spans="1:29" x14ac:dyDescent="0.2">
      <c r="A182" s="79">
        <v>3942</v>
      </c>
      <c r="B182" s="79" t="s">
        <v>319</v>
      </c>
      <c r="C182" s="79">
        <v>3942</v>
      </c>
      <c r="D182" s="79">
        <v>11</v>
      </c>
      <c r="E182" s="79">
        <v>676.1</v>
      </c>
      <c r="F182" s="79">
        <v>696.85</v>
      </c>
      <c r="G182" s="79">
        <v>709.66</v>
      </c>
      <c r="H182" s="79">
        <v>712.35</v>
      </c>
      <c r="I182" s="79">
        <v>517.16999999999996</v>
      </c>
      <c r="J182" s="79">
        <v>58.57</v>
      </c>
      <c r="K182" s="79">
        <v>63.8</v>
      </c>
      <c r="L182" s="79">
        <v>27.07</v>
      </c>
      <c r="M182" s="79">
        <v>3.16</v>
      </c>
      <c r="N182" s="79">
        <v>659.8</v>
      </c>
      <c r="O182" s="79">
        <v>508.47</v>
      </c>
      <c r="P182" s="79">
        <v>55.81</v>
      </c>
      <c r="Q182" s="79">
        <v>60.99</v>
      </c>
      <c r="R182" s="79">
        <v>716.94</v>
      </c>
      <c r="S182" s="79">
        <v>335489</v>
      </c>
      <c r="T182" s="79">
        <v>36823</v>
      </c>
      <c r="U182" s="79">
        <v>40241</v>
      </c>
      <c r="V182" s="79">
        <v>14740</v>
      </c>
      <c r="W182" s="79">
        <v>20.56</v>
      </c>
      <c r="X182" s="79">
        <v>1893</v>
      </c>
      <c r="Y182" s="79">
        <v>2.64</v>
      </c>
      <c r="Z182" s="79">
        <v>733.39</v>
      </c>
      <c r="AA182" s="80">
        <v>754.71</v>
      </c>
      <c r="AC182" t="str">
        <f t="shared" si="2"/>
        <v>Madrid</v>
      </c>
    </row>
    <row r="183" spans="1:29" ht="38.25" x14ac:dyDescent="0.2">
      <c r="A183" s="79">
        <v>4023</v>
      </c>
      <c r="B183" s="79" t="s">
        <v>320</v>
      </c>
      <c r="C183" s="79">
        <v>4023</v>
      </c>
      <c r="D183" s="79">
        <v>5</v>
      </c>
      <c r="E183" s="79">
        <v>632.1</v>
      </c>
      <c r="F183" s="79">
        <v>572.07000000000005</v>
      </c>
      <c r="G183" s="79">
        <v>570.79999999999995</v>
      </c>
      <c r="H183" s="79">
        <v>576.26</v>
      </c>
      <c r="I183" s="79">
        <v>517.16999999999996</v>
      </c>
      <c r="J183" s="79">
        <v>58.57</v>
      </c>
      <c r="K183" s="79">
        <v>63.8</v>
      </c>
      <c r="L183" s="79">
        <v>27.07</v>
      </c>
      <c r="M183" s="79">
        <v>3.16</v>
      </c>
      <c r="N183" s="79">
        <v>610.6</v>
      </c>
      <c r="O183" s="79">
        <v>549.54999999999995</v>
      </c>
      <c r="P183" s="79">
        <v>59.32</v>
      </c>
      <c r="Q183" s="79">
        <v>45.73</v>
      </c>
      <c r="R183" s="79">
        <v>656.01</v>
      </c>
      <c r="S183" s="79">
        <v>335555</v>
      </c>
      <c r="T183" s="79">
        <v>36221</v>
      </c>
      <c r="U183" s="79">
        <v>27923</v>
      </c>
      <c r="V183" s="79">
        <v>19182</v>
      </c>
      <c r="W183" s="79">
        <v>29.24</v>
      </c>
      <c r="X183" s="79">
        <v>2289</v>
      </c>
      <c r="Y183" s="79">
        <v>3.49</v>
      </c>
      <c r="Z183" s="79">
        <v>668.03</v>
      </c>
      <c r="AA183" s="80">
        <v>608.35</v>
      </c>
      <c r="AC183" t="str">
        <f t="shared" si="2"/>
        <v>Manson Northwest Webster</v>
      </c>
    </row>
    <row r="184" spans="1:29" ht="51" x14ac:dyDescent="0.2">
      <c r="A184" s="79">
        <v>4033</v>
      </c>
      <c r="B184" s="79" t="s">
        <v>321</v>
      </c>
      <c r="C184" s="79">
        <v>4033</v>
      </c>
      <c r="D184" s="79">
        <v>12</v>
      </c>
      <c r="E184" s="79">
        <v>695.2</v>
      </c>
      <c r="F184" s="79">
        <v>634.28</v>
      </c>
      <c r="G184" s="79">
        <v>629.55999999999995</v>
      </c>
      <c r="H184" s="79">
        <v>628.97</v>
      </c>
      <c r="I184" s="79">
        <v>517.16999999999996</v>
      </c>
      <c r="J184" s="79">
        <v>58.57</v>
      </c>
      <c r="K184" s="79">
        <v>63.8</v>
      </c>
      <c r="L184" s="79">
        <v>27.07</v>
      </c>
      <c r="M184" s="79">
        <v>3.16</v>
      </c>
      <c r="N184" s="79">
        <v>710.1</v>
      </c>
      <c r="O184" s="79">
        <v>528.42999999999995</v>
      </c>
      <c r="P184" s="79">
        <v>54.83</v>
      </c>
      <c r="Q184" s="79">
        <v>51.17</v>
      </c>
      <c r="R184" s="79">
        <v>814.87</v>
      </c>
      <c r="S184" s="79">
        <v>375238</v>
      </c>
      <c r="T184" s="79">
        <v>38935</v>
      </c>
      <c r="U184" s="79">
        <v>36336</v>
      </c>
      <c r="V184" s="79">
        <v>22099</v>
      </c>
      <c r="W184" s="79">
        <v>27.12</v>
      </c>
      <c r="X184" s="79">
        <v>2648</v>
      </c>
      <c r="Y184" s="79">
        <v>3.25</v>
      </c>
      <c r="Z184" s="79">
        <v>787.62</v>
      </c>
      <c r="AA184" s="80">
        <v>727.62</v>
      </c>
      <c r="AC184" t="str">
        <f t="shared" si="2"/>
        <v>Maple Valley-Anthon Oto</v>
      </c>
    </row>
    <row r="185" spans="1:29" ht="25.5" x14ac:dyDescent="0.2">
      <c r="A185" s="79">
        <v>4041</v>
      </c>
      <c r="B185" s="79" t="s">
        <v>322</v>
      </c>
      <c r="C185" s="79">
        <v>4041</v>
      </c>
      <c r="D185" s="79">
        <v>9</v>
      </c>
      <c r="E185" s="79">
        <v>1377.6</v>
      </c>
      <c r="F185" s="79">
        <v>1348.48</v>
      </c>
      <c r="G185" s="79">
        <v>1338.17</v>
      </c>
      <c r="H185" s="79">
        <v>1320.96</v>
      </c>
      <c r="I185" s="79">
        <v>517.16999999999996</v>
      </c>
      <c r="J185" s="79">
        <v>58.57</v>
      </c>
      <c r="K185" s="79">
        <v>63.8</v>
      </c>
      <c r="L185" s="79">
        <v>27.07</v>
      </c>
      <c r="M185" s="79">
        <v>3.16</v>
      </c>
      <c r="N185" s="79">
        <v>1403.8</v>
      </c>
      <c r="O185" s="79">
        <v>548.57000000000005</v>
      </c>
      <c r="P185" s="79">
        <v>64.33</v>
      </c>
      <c r="Q185" s="79">
        <v>65.61</v>
      </c>
      <c r="R185" s="79">
        <v>1675.53</v>
      </c>
      <c r="S185" s="79">
        <v>770083</v>
      </c>
      <c r="T185" s="79">
        <v>90306</v>
      </c>
      <c r="U185" s="79">
        <v>92103</v>
      </c>
      <c r="V185" s="79">
        <v>39509</v>
      </c>
      <c r="W185" s="79">
        <v>23.58</v>
      </c>
      <c r="X185" s="79">
        <v>4641</v>
      </c>
      <c r="Y185" s="79">
        <v>2.77</v>
      </c>
      <c r="Z185" s="79">
        <v>1636.59</v>
      </c>
      <c r="AA185" s="80">
        <v>1610.05</v>
      </c>
      <c r="AC185" t="str">
        <f t="shared" si="2"/>
        <v>Maquoketa</v>
      </c>
    </row>
    <row r="186" spans="1:29" ht="25.5" x14ac:dyDescent="0.2">
      <c r="A186" s="79">
        <v>4043</v>
      </c>
      <c r="B186" s="79" t="s">
        <v>323</v>
      </c>
      <c r="C186" s="79">
        <v>4043</v>
      </c>
      <c r="D186" s="79">
        <v>1</v>
      </c>
      <c r="E186" s="79">
        <v>719.5</v>
      </c>
      <c r="F186" s="79">
        <v>648.01</v>
      </c>
      <c r="G186" s="79">
        <v>643.20000000000005</v>
      </c>
      <c r="H186" s="79">
        <v>644.64</v>
      </c>
      <c r="I186" s="79">
        <v>517.16999999999996</v>
      </c>
      <c r="J186" s="79">
        <v>58.57</v>
      </c>
      <c r="K186" s="79">
        <v>63.8</v>
      </c>
      <c r="L186" s="79">
        <v>27.07</v>
      </c>
      <c r="M186" s="79">
        <v>3.16</v>
      </c>
      <c r="N186" s="79">
        <v>722.4</v>
      </c>
      <c r="O186" s="79">
        <v>529.98</v>
      </c>
      <c r="P186" s="79">
        <v>58.25</v>
      </c>
      <c r="Q186" s="79">
        <v>55.93</v>
      </c>
      <c r="R186" s="79">
        <v>804.35</v>
      </c>
      <c r="S186" s="79">
        <v>382858</v>
      </c>
      <c r="T186" s="79">
        <v>42080</v>
      </c>
      <c r="U186" s="79">
        <v>40404</v>
      </c>
      <c r="V186" s="79">
        <v>21943</v>
      </c>
      <c r="W186" s="79">
        <v>27.28</v>
      </c>
      <c r="X186" s="79">
        <v>2333</v>
      </c>
      <c r="Y186" s="79">
        <v>2.9</v>
      </c>
      <c r="Z186" s="79">
        <v>801.91</v>
      </c>
      <c r="AA186" s="80">
        <v>731.24</v>
      </c>
      <c r="AC186" t="str">
        <f t="shared" si="2"/>
        <v>Maquoketa Valley</v>
      </c>
    </row>
    <row r="187" spans="1:29" ht="38.25" x14ac:dyDescent="0.2">
      <c r="A187" s="79">
        <v>4068</v>
      </c>
      <c r="B187" s="79" t="s">
        <v>324</v>
      </c>
      <c r="C187" s="79">
        <v>4068</v>
      </c>
      <c r="D187" s="79">
        <v>12</v>
      </c>
      <c r="E187" s="79">
        <v>451.4</v>
      </c>
      <c r="F187" s="79">
        <v>416.28</v>
      </c>
      <c r="G187" s="79">
        <v>417.18</v>
      </c>
      <c r="H187" s="79">
        <v>407.14</v>
      </c>
      <c r="I187" s="79">
        <v>517.16999999999996</v>
      </c>
      <c r="J187" s="79">
        <v>58.57</v>
      </c>
      <c r="K187" s="79">
        <v>63.8</v>
      </c>
      <c r="L187" s="79">
        <v>27.07</v>
      </c>
      <c r="M187" s="79">
        <v>3.16</v>
      </c>
      <c r="N187" s="79">
        <v>448.7</v>
      </c>
      <c r="O187" s="79">
        <v>555.54999999999995</v>
      </c>
      <c r="P187" s="79">
        <v>58.28</v>
      </c>
      <c r="Q187" s="79">
        <v>42.74</v>
      </c>
      <c r="R187" s="79">
        <v>501.21</v>
      </c>
      <c r="S187" s="79">
        <v>249275</v>
      </c>
      <c r="T187" s="79">
        <v>26150</v>
      </c>
      <c r="U187" s="79">
        <v>19177</v>
      </c>
      <c r="V187" s="79">
        <v>13593</v>
      </c>
      <c r="W187" s="79">
        <v>27.12</v>
      </c>
      <c r="X187" s="79">
        <v>1629</v>
      </c>
      <c r="Y187" s="79">
        <v>3.25</v>
      </c>
      <c r="Z187" s="79">
        <v>507.23</v>
      </c>
      <c r="AA187" s="80">
        <v>472.67</v>
      </c>
      <c r="AC187" t="str">
        <f t="shared" si="2"/>
        <v>Marcus-Meriden-Cleghorn</v>
      </c>
    </row>
    <row r="188" spans="1:29" ht="38.25" x14ac:dyDescent="0.2">
      <c r="A188" s="79">
        <v>4086</v>
      </c>
      <c r="B188" s="79" t="s">
        <v>325</v>
      </c>
      <c r="C188" s="79">
        <v>4086</v>
      </c>
      <c r="D188" s="79">
        <v>10</v>
      </c>
      <c r="E188" s="79">
        <v>1864.8</v>
      </c>
      <c r="F188" s="79">
        <v>1922.4</v>
      </c>
      <c r="G188" s="79">
        <v>1976.01</v>
      </c>
      <c r="H188" s="79">
        <v>2000.36</v>
      </c>
      <c r="I188" s="79">
        <v>517.16999999999996</v>
      </c>
      <c r="J188" s="79">
        <v>58.57</v>
      </c>
      <c r="K188" s="79">
        <v>63.8</v>
      </c>
      <c r="L188" s="79">
        <v>27.07</v>
      </c>
      <c r="M188" s="79">
        <v>3.16</v>
      </c>
      <c r="N188" s="79">
        <v>1864.5</v>
      </c>
      <c r="O188" s="79">
        <v>536.62</v>
      </c>
      <c r="P188" s="79">
        <v>64.98</v>
      </c>
      <c r="Q188" s="79">
        <v>65.69</v>
      </c>
      <c r="R188" s="79">
        <v>2115.52</v>
      </c>
      <c r="S188" s="79">
        <v>1000528</v>
      </c>
      <c r="T188" s="79">
        <v>121155</v>
      </c>
      <c r="U188" s="79">
        <v>122479</v>
      </c>
      <c r="V188" s="79">
        <v>51471</v>
      </c>
      <c r="W188" s="79">
        <v>24.33</v>
      </c>
      <c r="X188" s="79">
        <v>5987</v>
      </c>
      <c r="Y188" s="79">
        <v>2.83</v>
      </c>
      <c r="Z188" s="79">
        <v>2094.1999999999998</v>
      </c>
      <c r="AA188" s="80">
        <v>2154.09</v>
      </c>
      <c r="AC188" t="str">
        <f t="shared" si="2"/>
        <v>Marion Independent</v>
      </c>
    </row>
    <row r="189" spans="1:29" ht="25.5" x14ac:dyDescent="0.2">
      <c r="A189" s="79">
        <v>4104</v>
      </c>
      <c r="B189" s="79" t="s">
        <v>326</v>
      </c>
      <c r="C189" s="79">
        <v>4104</v>
      </c>
      <c r="D189" s="79">
        <v>7</v>
      </c>
      <c r="E189" s="79">
        <v>5308.2</v>
      </c>
      <c r="F189" s="79">
        <v>5334.27</v>
      </c>
      <c r="G189" s="79">
        <v>5309.48</v>
      </c>
      <c r="H189" s="79">
        <v>5306.19</v>
      </c>
      <c r="I189" s="79">
        <v>517.16999999999996</v>
      </c>
      <c r="J189" s="79">
        <v>58.57</v>
      </c>
      <c r="K189" s="79">
        <v>63.8</v>
      </c>
      <c r="L189" s="79">
        <v>27.07</v>
      </c>
      <c r="M189" s="79">
        <v>3.16</v>
      </c>
      <c r="N189" s="79">
        <v>5319.3</v>
      </c>
      <c r="O189" s="79">
        <v>498.77</v>
      </c>
      <c r="P189" s="79">
        <v>55.77</v>
      </c>
      <c r="Q189" s="79">
        <v>79.41</v>
      </c>
      <c r="R189" s="79">
        <v>6100.12</v>
      </c>
      <c r="S189" s="79">
        <v>2653107</v>
      </c>
      <c r="T189" s="79">
        <v>296657</v>
      </c>
      <c r="U189" s="79">
        <v>422406</v>
      </c>
      <c r="V189" s="79">
        <v>210515</v>
      </c>
      <c r="W189" s="79">
        <v>34.51</v>
      </c>
      <c r="X189" s="79">
        <v>24156</v>
      </c>
      <c r="Y189" s="79">
        <v>3.96</v>
      </c>
      <c r="Z189" s="79">
        <v>6055.89</v>
      </c>
      <c r="AA189" s="80">
        <v>6089.44</v>
      </c>
      <c r="AC189" t="str">
        <f t="shared" si="2"/>
        <v>Marshalltown</v>
      </c>
    </row>
    <row r="190" spans="1:29" ht="38.25" x14ac:dyDescent="0.2">
      <c r="A190" s="79">
        <v>4122</v>
      </c>
      <c r="B190" s="79" t="s">
        <v>327</v>
      </c>
      <c r="C190" s="79">
        <v>4122</v>
      </c>
      <c r="D190" s="79">
        <v>11</v>
      </c>
      <c r="E190" s="79">
        <v>531.4</v>
      </c>
      <c r="F190" s="79">
        <v>522.12</v>
      </c>
      <c r="G190" s="79">
        <v>525.16</v>
      </c>
      <c r="H190" s="79">
        <v>516.17999999999995</v>
      </c>
      <c r="I190" s="79">
        <v>517.16999999999996</v>
      </c>
      <c r="J190" s="79">
        <v>58.57</v>
      </c>
      <c r="K190" s="79">
        <v>63.8</v>
      </c>
      <c r="L190" s="79">
        <v>27.07</v>
      </c>
      <c r="M190" s="79">
        <v>3.16</v>
      </c>
      <c r="N190" s="79">
        <v>530.20000000000005</v>
      </c>
      <c r="O190" s="79">
        <v>515.01</v>
      </c>
      <c r="P190" s="79">
        <v>48.32</v>
      </c>
      <c r="Q190" s="79">
        <v>55.16</v>
      </c>
      <c r="R190" s="79">
        <v>592.99</v>
      </c>
      <c r="S190" s="79">
        <v>273058</v>
      </c>
      <c r="T190" s="79">
        <v>25619</v>
      </c>
      <c r="U190" s="79">
        <v>29246</v>
      </c>
      <c r="V190" s="79">
        <v>12192</v>
      </c>
      <c r="W190" s="79">
        <v>20.56</v>
      </c>
      <c r="X190" s="79">
        <v>1565</v>
      </c>
      <c r="Y190" s="79">
        <v>2.64</v>
      </c>
      <c r="Z190" s="79">
        <v>596.32000000000005</v>
      </c>
      <c r="AA190" s="80">
        <v>587.69000000000005</v>
      </c>
      <c r="AC190" t="str">
        <f t="shared" si="2"/>
        <v>Martensdale-St Marys</v>
      </c>
    </row>
    <row r="191" spans="1:29" ht="25.5" x14ac:dyDescent="0.2">
      <c r="A191" s="79">
        <v>4131</v>
      </c>
      <c r="B191" s="79" t="s">
        <v>328</v>
      </c>
      <c r="C191" s="79">
        <v>4131</v>
      </c>
      <c r="D191" s="79">
        <v>7</v>
      </c>
      <c r="E191" s="79">
        <v>3751.1</v>
      </c>
      <c r="F191" s="79">
        <v>3723.68</v>
      </c>
      <c r="G191" s="79">
        <v>3685.26</v>
      </c>
      <c r="H191" s="79">
        <v>3679.23</v>
      </c>
      <c r="I191" s="79">
        <v>517.16999999999996</v>
      </c>
      <c r="J191" s="79">
        <v>58.57</v>
      </c>
      <c r="K191" s="79">
        <v>63.8</v>
      </c>
      <c r="L191" s="79">
        <v>27.07</v>
      </c>
      <c r="M191" s="79">
        <v>3.16</v>
      </c>
      <c r="N191" s="79">
        <v>3796.3</v>
      </c>
      <c r="O191" s="79">
        <v>504.31</v>
      </c>
      <c r="P191" s="79">
        <v>60.22</v>
      </c>
      <c r="Q191" s="79">
        <v>68.459999999999994</v>
      </c>
      <c r="R191" s="79">
        <v>4503.29</v>
      </c>
      <c r="S191" s="79">
        <v>1914512</v>
      </c>
      <c r="T191" s="79">
        <v>228613</v>
      </c>
      <c r="U191" s="79">
        <v>259895</v>
      </c>
      <c r="V191" s="79">
        <v>155409</v>
      </c>
      <c r="W191" s="79">
        <v>34.51</v>
      </c>
      <c r="X191" s="79">
        <v>17833</v>
      </c>
      <c r="Y191" s="79">
        <v>3.96</v>
      </c>
      <c r="Z191" s="79">
        <v>4387.05</v>
      </c>
      <c r="AA191" s="80">
        <v>4365.9799999999996</v>
      </c>
      <c r="AC191" t="str">
        <f t="shared" si="2"/>
        <v>Mason City</v>
      </c>
    </row>
    <row r="192" spans="1:29" ht="25.5" x14ac:dyDescent="0.2">
      <c r="A192" s="79">
        <v>4203</v>
      </c>
      <c r="B192" s="79" t="s">
        <v>329</v>
      </c>
      <c r="C192" s="79">
        <v>4203</v>
      </c>
      <c r="D192" s="79">
        <v>15</v>
      </c>
      <c r="E192" s="79">
        <v>754.3</v>
      </c>
      <c r="F192" s="79">
        <v>780.61</v>
      </c>
      <c r="G192" s="79">
        <v>762.81</v>
      </c>
      <c r="H192" s="79">
        <v>743.45</v>
      </c>
      <c r="I192" s="79">
        <v>517.16999999999996</v>
      </c>
      <c r="J192" s="79">
        <v>58.57</v>
      </c>
      <c r="K192" s="79">
        <v>63.8</v>
      </c>
      <c r="L192" s="79">
        <v>27.07</v>
      </c>
      <c r="M192" s="79">
        <v>3.16</v>
      </c>
      <c r="N192" s="79">
        <v>820.5</v>
      </c>
      <c r="O192" s="79">
        <v>525.22</v>
      </c>
      <c r="P192" s="79">
        <v>50.77</v>
      </c>
      <c r="Q192" s="79">
        <v>53.38</v>
      </c>
      <c r="R192" s="79">
        <v>924.79</v>
      </c>
      <c r="S192" s="79">
        <v>430943</v>
      </c>
      <c r="T192" s="79">
        <v>41657</v>
      </c>
      <c r="U192" s="79">
        <v>43798</v>
      </c>
      <c r="V192" s="79">
        <v>24146</v>
      </c>
      <c r="W192" s="79">
        <v>26.11</v>
      </c>
      <c r="X192" s="79">
        <v>2599</v>
      </c>
      <c r="Y192" s="79">
        <v>2.81</v>
      </c>
      <c r="Z192" s="79">
        <v>843.64</v>
      </c>
      <c r="AA192" s="80">
        <v>870.84</v>
      </c>
      <c r="AC192" t="str">
        <f t="shared" si="2"/>
        <v>Mediapolis</v>
      </c>
    </row>
    <row r="193" spans="1:29" ht="25.5" x14ac:dyDescent="0.2">
      <c r="A193" s="79">
        <v>4212</v>
      </c>
      <c r="B193" s="79" t="s">
        <v>330</v>
      </c>
      <c r="C193" s="79">
        <v>4212</v>
      </c>
      <c r="D193" s="79">
        <v>11</v>
      </c>
      <c r="E193" s="79">
        <v>315</v>
      </c>
      <c r="F193" s="79">
        <v>251.91</v>
      </c>
      <c r="G193" s="79">
        <v>252.93</v>
      </c>
      <c r="H193" s="79">
        <v>253.02</v>
      </c>
      <c r="I193" s="79">
        <v>517.16999999999996</v>
      </c>
      <c r="J193" s="79">
        <v>58.57</v>
      </c>
      <c r="K193" s="79">
        <v>63.8</v>
      </c>
      <c r="L193" s="79">
        <v>27.07</v>
      </c>
      <c r="M193" s="79">
        <v>3.16</v>
      </c>
      <c r="N193" s="79">
        <v>295.2</v>
      </c>
      <c r="O193" s="79">
        <v>607.29</v>
      </c>
      <c r="P193" s="79">
        <v>62.33</v>
      </c>
      <c r="Q193" s="79">
        <v>74.930000000000007</v>
      </c>
      <c r="R193" s="79">
        <v>335.02</v>
      </c>
      <c r="S193" s="79">
        <v>179272</v>
      </c>
      <c r="T193" s="79">
        <v>18400</v>
      </c>
      <c r="U193" s="79">
        <v>22119</v>
      </c>
      <c r="V193" s="79">
        <v>6888</v>
      </c>
      <c r="W193" s="79">
        <v>20.56</v>
      </c>
      <c r="X193" s="79">
        <v>884</v>
      </c>
      <c r="Y193" s="79">
        <v>2.64</v>
      </c>
      <c r="Z193" s="79">
        <v>356.06</v>
      </c>
      <c r="AA193" s="80">
        <v>293.38</v>
      </c>
      <c r="AC193" t="str">
        <f t="shared" si="2"/>
        <v>Melcher-Dallas</v>
      </c>
    </row>
    <row r="194" spans="1:29" ht="25.5" x14ac:dyDescent="0.2">
      <c r="A194" s="79">
        <v>4271</v>
      </c>
      <c r="B194" s="79" t="s">
        <v>331</v>
      </c>
      <c r="C194" s="79">
        <v>4271</v>
      </c>
      <c r="D194" s="79">
        <v>10</v>
      </c>
      <c r="E194" s="79">
        <v>1222.5</v>
      </c>
      <c r="F194" s="79">
        <v>1185.79</v>
      </c>
      <c r="G194" s="79">
        <v>1176.21</v>
      </c>
      <c r="H194" s="79">
        <v>1176.6400000000001</v>
      </c>
      <c r="I194" s="79">
        <v>517.16999999999996</v>
      </c>
      <c r="J194" s="79">
        <v>58.57</v>
      </c>
      <c r="K194" s="79">
        <v>63.8</v>
      </c>
      <c r="L194" s="79">
        <v>27.07</v>
      </c>
      <c r="M194" s="79">
        <v>3.16</v>
      </c>
      <c r="N194" s="79">
        <v>1175.5</v>
      </c>
      <c r="O194" s="79">
        <v>534.16999999999996</v>
      </c>
      <c r="P194" s="79">
        <v>57.88</v>
      </c>
      <c r="Q194" s="79">
        <v>59.12</v>
      </c>
      <c r="R194" s="79">
        <v>1344.82</v>
      </c>
      <c r="S194" s="79">
        <v>627917</v>
      </c>
      <c r="T194" s="79">
        <v>68038</v>
      </c>
      <c r="U194" s="79">
        <v>69496</v>
      </c>
      <c r="V194" s="79">
        <v>32719</v>
      </c>
      <c r="W194" s="79">
        <v>24.33</v>
      </c>
      <c r="X194" s="79">
        <v>3806</v>
      </c>
      <c r="Y194" s="79">
        <v>2.83</v>
      </c>
      <c r="Z194" s="79">
        <v>1385.71</v>
      </c>
      <c r="AA194" s="80">
        <v>1350.63</v>
      </c>
      <c r="AC194" t="str">
        <f t="shared" si="2"/>
        <v>Mid-Prairie</v>
      </c>
    </row>
    <row r="195" spans="1:29" x14ac:dyDescent="0.2">
      <c r="A195" s="79">
        <v>4269</v>
      </c>
      <c r="B195" s="79" t="s">
        <v>332</v>
      </c>
      <c r="C195" s="79">
        <v>4269</v>
      </c>
      <c r="D195" s="79">
        <v>10</v>
      </c>
      <c r="E195" s="79">
        <v>555</v>
      </c>
      <c r="F195" s="79">
        <v>481.64</v>
      </c>
      <c r="G195" s="79">
        <v>479.79</v>
      </c>
      <c r="H195" s="79">
        <v>478.26</v>
      </c>
      <c r="I195" s="79">
        <v>517.16999999999996</v>
      </c>
      <c r="J195" s="79">
        <v>58.57</v>
      </c>
      <c r="K195" s="79">
        <v>63.8</v>
      </c>
      <c r="L195" s="79">
        <v>27.07</v>
      </c>
      <c r="M195" s="79">
        <v>3.16</v>
      </c>
      <c r="N195" s="79">
        <v>528.6</v>
      </c>
      <c r="O195" s="79">
        <v>563.48</v>
      </c>
      <c r="P195" s="79">
        <v>55.17</v>
      </c>
      <c r="Q195" s="79">
        <v>58.3</v>
      </c>
      <c r="R195" s="79">
        <v>610.29</v>
      </c>
      <c r="S195" s="79">
        <v>297856</v>
      </c>
      <c r="T195" s="79">
        <v>29163</v>
      </c>
      <c r="U195" s="79">
        <v>30817</v>
      </c>
      <c r="V195" s="79">
        <v>14848</v>
      </c>
      <c r="W195" s="79">
        <v>24.33</v>
      </c>
      <c r="X195" s="79">
        <v>1727</v>
      </c>
      <c r="Y195" s="79">
        <v>2.83</v>
      </c>
      <c r="Z195" s="79">
        <v>651.85</v>
      </c>
      <c r="AA195" s="80">
        <v>579.46</v>
      </c>
      <c r="AC195" t="str">
        <f t="shared" ref="AC195:AC258" si="3">B195</f>
        <v>Midland</v>
      </c>
    </row>
    <row r="196" spans="1:29" ht="25.5" x14ac:dyDescent="0.2">
      <c r="A196" s="79">
        <v>4356</v>
      </c>
      <c r="B196" s="79" t="s">
        <v>333</v>
      </c>
      <c r="C196" s="79">
        <v>4356</v>
      </c>
      <c r="D196" s="79">
        <v>13</v>
      </c>
      <c r="E196" s="79">
        <v>877</v>
      </c>
      <c r="F196" s="79">
        <v>820.24</v>
      </c>
      <c r="G196" s="79">
        <v>809.77</v>
      </c>
      <c r="H196" s="79">
        <v>807.7</v>
      </c>
      <c r="I196" s="79">
        <v>517.16999999999996</v>
      </c>
      <c r="J196" s="79">
        <v>58.57</v>
      </c>
      <c r="K196" s="79">
        <v>63.8</v>
      </c>
      <c r="L196" s="79">
        <v>27.07</v>
      </c>
      <c r="M196" s="79">
        <v>3.16</v>
      </c>
      <c r="N196" s="79">
        <v>837</v>
      </c>
      <c r="O196" s="79">
        <v>493.29</v>
      </c>
      <c r="P196" s="79">
        <v>48.35</v>
      </c>
      <c r="Q196" s="79">
        <v>57.65</v>
      </c>
      <c r="R196" s="79">
        <v>964.82</v>
      </c>
      <c r="S196" s="79">
        <v>412884</v>
      </c>
      <c r="T196" s="79">
        <v>40469</v>
      </c>
      <c r="U196" s="79">
        <v>48253</v>
      </c>
      <c r="V196" s="79">
        <v>26147</v>
      </c>
      <c r="W196" s="79">
        <v>27.1</v>
      </c>
      <c r="X196" s="79">
        <v>2759</v>
      </c>
      <c r="Y196" s="79">
        <v>2.86</v>
      </c>
      <c r="Z196" s="79">
        <v>1003.31</v>
      </c>
      <c r="AA196" s="80">
        <v>947.81</v>
      </c>
      <c r="AC196" t="str">
        <f t="shared" si="3"/>
        <v>Missouri Valley</v>
      </c>
    </row>
    <row r="197" spans="1:29" ht="25.5" x14ac:dyDescent="0.2">
      <c r="A197" s="79">
        <v>4437</v>
      </c>
      <c r="B197" s="79" t="s">
        <v>334</v>
      </c>
      <c r="C197" s="79">
        <v>4437</v>
      </c>
      <c r="D197" s="79">
        <v>7</v>
      </c>
      <c r="E197" s="79">
        <v>528.1</v>
      </c>
      <c r="F197" s="79">
        <v>535.1</v>
      </c>
      <c r="G197" s="79">
        <v>530.01</v>
      </c>
      <c r="H197" s="79">
        <v>526.65</v>
      </c>
      <c r="I197" s="79">
        <v>517.16999999999996</v>
      </c>
      <c r="J197" s="79">
        <v>58.57</v>
      </c>
      <c r="K197" s="79">
        <v>63.8</v>
      </c>
      <c r="L197" s="79">
        <v>27.07</v>
      </c>
      <c r="M197" s="79">
        <v>3.16</v>
      </c>
      <c r="N197" s="79">
        <v>527.70000000000005</v>
      </c>
      <c r="O197" s="79">
        <v>486.65</v>
      </c>
      <c r="P197" s="79">
        <v>46.52</v>
      </c>
      <c r="Q197" s="79">
        <v>62.93</v>
      </c>
      <c r="R197" s="79">
        <v>594.16999999999996</v>
      </c>
      <c r="S197" s="79">
        <v>256805</v>
      </c>
      <c r="T197" s="79">
        <v>24549</v>
      </c>
      <c r="U197" s="79">
        <v>33208</v>
      </c>
      <c r="V197" s="79">
        <v>20505</v>
      </c>
      <c r="W197" s="79">
        <v>34.51</v>
      </c>
      <c r="X197" s="79">
        <v>2353</v>
      </c>
      <c r="Y197" s="79">
        <v>3.96</v>
      </c>
      <c r="Z197" s="79">
        <v>580.36</v>
      </c>
      <c r="AA197" s="80">
        <v>587.89</v>
      </c>
      <c r="AC197" t="str">
        <f t="shared" si="3"/>
        <v>Montezuma</v>
      </c>
    </row>
    <row r="198" spans="1:29" ht="25.5" x14ac:dyDescent="0.2">
      <c r="A198" s="79">
        <v>4446</v>
      </c>
      <c r="B198" s="79" t="s">
        <v>335</v>
      </c>
      <c r="C198" s="79">
        <v>4446</v>
      </c>
      <c r="D198" s="79">
        <v>10</v>
      </c>
      <c r="E198" s="79">
        <v>1015.5</v>
      </c>
      <c r="F198" s="79">
        <v>1009.64</v>
      </c>
      <c r="G198" s="79">
        <v>1020.47</v>
      </c>
      <c r="H198" s="79">
        <v>1028.3800000000001</v>
      </c>
      <c r="I198" s="79">
        <v>517.16999999999996</v>
      </c>
      <c r="J198" s="79">
        <v>58.57</v>
      </c>
      <c r="K198" s="79">
        <v>63.8</v>
      </c>
      <c r="L198" s="79">
        <v>27.07</v>
      </c>
      <c r="M198" s="79">
        <v>3.16</v>
      </c>
      <c r="N198" s="79">
        <v>1001.9</v>
      </c>
      <c r="O198" s="79">
        <v>523.32000000000005</v>
      </c>
      <c r="P198" s="79">
        <v>50.08</v>
      </c>
      <c r="Q198" s="79">
        <v>54.13</v>
      </c>
      <c r="R198" s="79">
        <v>1150.9000000000001</v>
      </c>
      <c r="S198" s="79">
        <v>524314</v>
      </c>
      <c r="T198" s="79">
        <v>50175</v>
      </c>
      <c r="U198" s="79">
        <v>54233</v>
      </c>
      <c r="V198" s="79">
        <v>28001</v>
      </c>
      <c r="W198" s="79">
        <v>24.33</v>
      </c>
      <c r="X198" s="79">
        <v>3257</v>
      </c>
      <c r="Y198" s="79">
        <v>2.83</v>
      </c>
      <c r="Z198" s="79">
        <v>1171.0999999999999</v>
      </c>
      <c r="AA198" s="80">
        <v>1166.8</v>
      </c>
      <c r="AC198" t="str">
        <f t="shared" si="3"/>
        <v>Monticello</v>
      </c>
    </row>
    <row r="199" spans="1:29" x14ac:dyDescent="0.2">
      <c r="A199" s="79">
        <v>4491</v>
      </c>
      <c r="B199" s="79" t="s">
        <v>336</v>
      </c>
      <c r="C199" s="79">
        <v>4491</v>
      </c>
      <c r="D199" s="79">
        <v>15</v>
      </c>
      <c r="E199" s="79">
        <v>340.5</v>
      </c>
      <c r="F199" s="79">
        <v>387.05</v>
      </c>
      <c r="G199" s="79">
        <v>394.47</v>
      </c>
      <c r="H199" s="79">
        <v>398.14</v>
      </c>
      <c r="I199" s="79">
        <v>517.16999999999996</v>
      </c>
      <c r="J199" s="79">
        <v>58.57</v>
      </c>
      <c r="K199" s="79">
        <v>63.8</v>
      </c>
      <c r="L199" s="79">
        <v>27.07</v>
      </c>
      <c r="M199" s="79">
        <v>3.16</v>
      </c>
      <c r="N199" s="79">
        <v>350.8</v>
      </c>
      <c r="O199" s="79">
        <v>607.11</v>
      </c>
      <c r="P199" s="79">
        <v>68</v>
      </c>
      <c r="Q199" s="79">
        <v>75.83</v>
      </c>
      <c r="R199" s="79">
        <v>389.72</v>
      </c>
      <c r="S199" s="79">
        <v>212974</v>
      </c>
      <c r="T199" s="79">
        <v>23854</v>
      </c>
      <c r="U199" s="79">
        <v>26601</v>
      </c>
      <c r="V199" s="79">
        <v>10176</v>
      </c>
      <c r="W199" s="79">
        <v>26.11</v>
      </c>
      <c r="X199" s="79">
        <v>1095</v>
      </c>
      <c r="Y199" s="79">
        <v>2.81</v>
      </c>
      <c r="Z199" s="79">
        <v>376.77</v>
      </c>
      <c r="AA199" s="80">
        <v>423.67</v>
      </c>
      <c r="AC199" t="str">
        <f t="shared" si="3"/>
        <v>Moravia</v>
      </c>
    </row>
    <row r="200" spans="1:29" ht="25.5" x14ac:dyDescent="0.2">
      <c r="A200" s="79">
        <v>4505</v>
      </c>
      <c r="B200" s="79" t="s">
        <v>337</v>
      </c>
      <c r="C200" s="79">
        <v>4505</v>
      </c>
      <c r="D200" s="79">
        <v>13</v>
      </c>
      <c r="E200" s="79">
        <v>239.4</v>
      </c>
      <c r="F200" s="79">
        <v>225.31</v>
      </c>
      <c r="G200" s="79">
        <v>225.94</v>
      </c>
      <c r="H200" s="79">
        <v>228.03</v>
      </c>
      <c r="I200" s="79">
        <v>517.16999999999996</v>
      </c>
      <c r="J200" s="79">
        <v>58.57</v>
      </c>
      <c r="K200" s="79">
        <v>63.8</v>
      </c>
      <c r="L200" s="79">
        <v>27.07</v>
      </c>
      <c r="M200" s="79">
        <v>3.16</v>
      </c>
      <c r="N200" s="79">
        <v>248.9</v>
      </c>
      <c r="O200" s="79">
        <v>533.5</v>
      </c>
      <c r="P200" s="79">
        <v>47.42</v>
      </c>
      <c r="Q200" s="79">
        <v>61.79</v>
      </c>
      <c r="R200" s="79">
        <v>284.8</v>
      </c>
      <c r="S200" s="79">
        <v>132788</v>
      </c>
      <c r="T200" s="79">
        <v>11803</v>
      </c>
      <c r="U200" s="79">
        <v>15380</v>
      </c>
      <c r="V200" s="79">
        <v>7718</v>
      </c>
      <c r="W200" s="79">
        <v>27.1</v>
      </c>
      <c r="X200" s="79">
        <v>815</v>
      </c>
      <c r="Y200" s="79">
        <v>2.86</v>
      </c>
      <c r="Z200" s="79">
        <v>271.79000000000002</v>
      </c>
      <c r="AA200" s="80">
        <v>258.02</v>
      </c>
      <c r="AC200" t="str">
        <f t="shared" si="3"/>
        <v>Mormon Trail</v>
      </c>
    </row>
    <row r="201" spans="1:29" ht="25.5" x14ac:dyDescent="0.2">
      <c r="A201" s="79">
        <v>4509</v>
      </c>
      <c r="B201" s="79" t="s">
        <v>338</v>
      </c>
      <c r="C201" s="79">
        <v>4509</v>
      </c>
      <c r="D201" s="79">
        <v>15</v>
      </c>
      <c r="E201" s="79">
        <v>220.1</v>
      </c>
      <c r="F201" s="79">
        <v>203.6</v>
      </c>
      <c r="G201" s="79">
        <v>198.95</v>
      </c>
      <c r="H201" s="79">
        <v>193.9</v>
      </c>
      <c r="I201" s="79">
        <v>517.16999999999996</v>
      </c>
      <c r="J201" s="79">
        <v>58.57</v>
      </c>
      <c r="K201" s="79">
        <v>63.8</v>
      </c>
      <c r="L201" s="79">
        <v>27.07</v>
      </c>
      <c r="M201" s="79">
        <v>3.16</v>
      </c>
      <c r="N201" s="79">
        <v>214</v>
      </c>
      <c r="O201" s="79">
        <v>534.49</v>
      </c>
      <c r="P201" s="79">
        <v>58.23</v>
      </c>
      <c r="Q201" s="79">
        <v>79.290000000000006</v>
      </c>
      <c r="R201" s="79">
        <v>243.79</v>
      </c>
      <c r="S201" s="79">
        <v>114381</v>
      </c>
      <c r="T201" s="79">
        <v>12461</v>
      </c>
      <c r="U201" s="79">
        <v>16968</v>
      </c>
      <c r="V201" s="79">
        <v>6365</v>
      </c>
      <c r="W201" s="79">
        <v>26.11</v>
      </c>
      <c r="X201" s="79">
        <v>685</v>
      </c>
      <c r="Y201" s="79">
        <v>2.81</v>
      </c>
      <c r="Z201" s="79">
        <v>257.3</v>
      </c>
      <c r="AA201" s="80">
        <v>241.18</v>
      </c>
      <c r="AC201" t="str">
        <f t="shared" si="3"/>
        <v>Morning Sun</v>
      </c>
    </row>
    <row r="202" spans="1:29" ht="25.5" x14ac:dyDescent="0.2">
      <c r="A202" s="79">
        <v>4518</v>
      </c>
      <c r="B202" s="79" t="s">
        <v>339</v>
      </c>
      <c r="C202" s="79">
        <v>4518</v>
      </c>
      <c r="D202" s="79">
        <v>15</v>
      </c>
      <c r="E202" s="79">
        <v>224</v>
      </c>
      <c r="F202" s="79">
        <v>191.04</v>
      </c>
      <c r="G202" s="79">
        <v>187.5</v>
      </c>
      <c r="H202" s="79">
        <v>183.98</v>
      </c>
      <c r="I202" s="79">
        <v>517.16999999999996</v>
      </c>
      <c r="J202" s="79">
        <v>58.57</v>
      </c>
      <c r="K202" s="79">
        <v>63.8</v>
      </c>
      <c r="L202" s="79">
        <v>27.07</v>
      </c>
      <c r="M202" s="79">
        <v>3.16</v>
      </c>
      <c r="N202" s="79">
        <v>206</v>
      </c>
      <c r="O202" s="79">
        <v>585.27</v>
      </c>
      <c r="P202" s="79">
        <v>59.55</v>
      </c>
      <c r="Q202" s="79">
        <v>67.150000000000006</v>
      </c>
      <c r="R202" s="79">
        <v>226.58</v>
      </c>
      <c r="S202" s="79">
        <v>120566</v>
      </c>
      <c r="T202" s="79">
        <v>12267</v>
      </c>
      <c r="U202" s="79">
        <v>13833</v>
      </c>
      <c r="V202" s="79">
        <v>5916</v>
      </c>
      <c r="W202" s="79">
        <v>26.11</v>
      </c>
      <c r="X202" s="79">
        <v>637</v>
      </c>
      <c r="Y202" s="79">
        <v>2.81</v>
      </c>
      <c r="Z202" s="79">
        <v>243.28</v>
      </c>
      <c r="AA202" s="80">
        <v>210.51</v>
      </c>
      <c r="AC202" t="str">
        <f t="shared" si="3"/>
        <v>Moulton-Udell</v>
      </c>
    </row>
    <row r="203" spans="1:29" ht="25.5" x14ac:dyDescent="0.2">
      <c r="A203" s="79">
        <v>4527</v>
      </c>
      <c r="B203" s="79" t="s">
        <v>340</v>
      </c>
      <c r="C203" s="79">
        <v>4527</v>
      </c>
      <c r="D203" s="79">
        <v>13</v>
      </c>
      <c r="E203" s="79">
        <v>617</v>
      </c>
      <c r="F203" s="79">
        <v>617.75</v>
      </c>
      <c r="G203" s="79">
        <v>626.05999999999995</v>
      </c>
      <c r="H203" s="79">
        <v>629.72</v>
      </c>
      <c r="I203" s="79">
        <v>517.16999999999996</v>
      </c>
      <c r="J203" s="79">
        <v>58.57</v>
      </c>
      <c r="K203" s="79">
        <v>63.8</v>
      </c>
      <c r="L203" s="79">
        <v>27.07</v>
      </c>
      <c r="M203" s="79">
        <v>3.16</v>
      </c>
      <c r="N203" s="79">
        <v>608</v>
      </c>
      <c r="O203" s="79">
        <v>596.4</v>
      </c>
      <c r="P203" s="79">
        <v>74.86</v>
      </c>
      <c r="Q203" s="79">
        <v>68.510000000000005</v>
      </c>
      <c r="R203" s="79">
        <v>733.29</v>
      </c>
      <c r="S203" s="79">
        <v>362611</v>
      </c>
      <c r="T203" s="79">
        <v>45515</v>
      </c>
      <c r="U203" s="79">
        <v>41654</v>
      </c>
      <c r="V203" s="79">
        <v>19872</v>
      </c>
      <c r="W203" s="79">
        <v>27.1</v>
      </c>
      <c r="X203" s="79">
        <v>2097</v>
      </c>
      <c r="Y203" s="79">
        <v>2.86</v>
      </c>
      <c r="Z203" s="79">
        <v>732.39</v>
      </c>
      <c r="AA203" s="80">
        <v>734.3</v>
      </c>
      <c r="AC203" t="str">
        <f t="shared" si="3"/>
        <v>Mount Ayr</v>
      </c>
    </row>
    <row r="204" spans="1:29" ht="25.5" x14ac:dyDescent="0.2">
      <c r="A204" s="79">
        <v>4536</v>
      </c>
      <c r="B204" s="79" t="s">
        <v>341</v>
      </c>
      <c r="C204" s="79">
        <v>4536</v>
      </c>
      <c r="D204" s="79">
        <v>15</v>
      </c>
      <c r="E204" s="79">
        <v>2028.7</v>
      </c>
      <c r="F204" s="79">
        <v>2014.79</v>
      </c>
      <c r="G204" s="79">
        <v>2006.22</v>
      </c>
      <c r="H204" s="79">
        <v>1969.87</v>
      </c>
      <c r="I204" s="79">
        <v>517.16999999999996</v>
      </c>
      <c r="J204" s="79">
        <v>58.57</v>
      </c>
      <c r="K204" s="79">
        <v>63.8</v>
      </c>
      <c r="L204" s="79">
        <v>27.07</v>
      </c>
      <c r="M204" s="79">
        <v>3.16</v>
      </c>
      <c r="N204" s="79">
        <v>2044.3</v>
      </c>
      <c r="O204" s="79">
        <v>507.6</v>
      </c>
      <c r="P204" s="79">
        <v>60.98</v>
      </c>
      <c r="Q204" s="79">
        <v>68.25</v>
      </c>
      <c r="R204" s="79">
        <v>2310.0300000000002</v>
      </c>
      <c r="S204" s="79">
        <v>1037687</v>
      </c>
      <c r="T204" s="79">
        <v>124661</v>
      </c>
      <c r="U204" s="79">
        <v>139523</v>
      </c>
      <c r="V204" s="79">
        <v>60315</v>
      </c>
      <c r="W204" s="79">
        <v>26.11</v>
      </c>
      <c r="X204" s="79">
        <v>6491</v>
      </c>
      <c r="Y204" s="79">
        <v>2.81</v>
      </c>
      <c r="Z204" s="79">
        <v>2285.81</v>
      </c>
      <c r="AA204" s="80">
        <v>2274.4699999999998</v>
      </c>
      <c r="AC204" t="str">
        <f t="shared" si="3"/>
        <v>Mount Pleasant</v>
      </c>
    </row>
    <row r="205" spans="1:29" ht="25.5" x14ac:dyDescent="0.2">
      <c r="A205" s="79">
        <v>4554</v>
      </c>
      <c r="B205" s="79" t="s">
        <v>342</v>
      </c>
      <c r="C205" s="79">
        <v>4554</v>
      </c>
      <c r="D205" s="79">
        <v>10</v>
      </c>
      <c r="E205" s="79">
        <v>1064.0999999999999</v>
      </c>
      <c r="F205" s="79">
        <v>1084.3499999999999</v>
      </c>
      <c r="G205" s="79">
        <v>1099.31</v>
      </c>
      <c r="H205" s="79">
        <v>1122.6099999999999</v>
      </c>
      <c r="I205" s="79">
        <v>517.16999999999996</v>
      </c>
      <c r="J205" s="79">
        <v>58.57</v>
      </c>
      <c r="K205" s="79">
        <v>63.8</v>
      </c>
      <c r="L205" s="79">
        <v>27.07</v>
      </c>
      <c r="M205" s="79">
        <v>3.16</v>
      </c>
      <c r="N205" s="79">
        <v>1066</v>
      </c>
      <c r="O205" s="79">
        <v>523.04</v>
      </c>
      <c r="P205" s="79">
        <v>59.05</v>
      </c>
      <c r="Q205" s="79">
        <v>64.150000000000006</v>
      </c>
      <c r="R205" s="79">
        <v>1167.0899999999999</v>
      </c>
      <c r="S205" s="79">
        <v>557561</v>
      </c>
      <c r="T205" s="79">
        <v>62947</v>
      </c>
      <c r="U205" s="79">
        <v>68384</v>
      </c>
      <c r="V205" s="79">
        <v>28395</v>
      </c>
      <c r="W205" s="79">
        <v>24.33</v>
      </c>
      <c r="X205" s="79">
        <v>3303</v>
      </c>
      <c r="Y205" s="79">
        <v>2.83</v>
      </c>
      <c r="Z205" s="79">
        <v>1163.55</v>
      </c>
      <c r="AA205" s="80">
        <v>1184.8</v>
      </c>
      <c r="AC205" t="str">
        <f t="shared" si="3"/>
        <v>Mount Vernon</v>
      </c>
    </row>
    <row r="206" spans="1:29" x14ac:dyDescent="0.2">
      <c r="A206" s="79">
        <v>4572</v>
      </c>
      <c r="B206" s="79" t="s">
        <v>343</v>
      </c>
      <c r="C206" s="79">
        <v>4572</v>
      </c>
      <c r="D206" s="79">
        <v>13</v>
      </c>
      <c r="E206" s="79">
        <v>281.5</v>
      </c>
      <c r="F206" s="79">
        <v>273</v>
      </c>
      <c r="G206" s="79">
        <v>270.95999999999998</v>
      </c>
      <c r="H206" s="79">
        <v>265.33</v>
      </c>
      <c r="I206" s="79">
        <v>517.16999999999996</v>
      </c>
      <c r="J206" s="79">
        <v>58.57</v>
      </c>
      <c r="K206" s="79">
        <v>63.8</v>
      </c>
      <c r="L206" s="79">
        <v>27.07</v>
      </c>
      <c r="M206" s="79">
        <v>3.16</v>
      </c>
      <c r="N206" s="79">
        <v>271.5</v>
      </c>
      <c r="O206" s="79">
        <v>622.49</v>
      </c>
      <c r="P206" s="79">
        <v>61.26</v>
      </c>
      <c r="Q206" s="79">
        <v>75.98</v>
      </c>
      <c r="R206" s="79">
        <v>313.22000000000003</v>
      </c>
      <c r="S206" s="79">
        <v>169006</v>
      </c>
      <c r="T206" s="79">
        <v>16632</v>
      </c>
      <c r="U206" s="79">
        <v>20629</v>
      </c>
      <c r="V206" s="79">
        <v>8488</v>
      </c>
      <c r="W206" s="79">
        <v>27.1</v>
      </c>
      <c r="X206" s="79">
        <v>896</v>
      </c>
      <c r="Y206" s="79">
        <v>2.86</v>
      </c>
      <c r="Z206" s="79">
        <v>314.23</v>
      </c>
      <c r="AA206" s="80">
        <v>306.06</v>
      </c>
      <c r="AC206" t="str">
        <f t="shared" si="3"/>
        <v>Murray</v>
      </c>
    </row>
    <row r="207" spans="1:29" ht="25.5" x14ac:dyDescent="0.2">
      <c r="A207" s="79">
        <v>4581</v>
      </c>
      <c r="B207" s="79" t="s">
        <v>344</v>
      </c>
      <c r="C207" s="79">
        <v>4581</v>
      </c>
      <c r="D207" s="79">
        <v>9</v>
      </c>
      <c r="E207" s="79">
        <v>5299.5</v>
      </c>
      <c r="F207" s="79">
        <v>5297.79</v>
      </c>
      <c r="G207" s="79">
        <v>5298.95</v>
      </c>
      <c r="H207" s="79">
        <v>5237.12</v>
      </c>
      <c r="I207" s="79">
        <v>517.16999999999996</v>
      </c>
      <c r="J207" s="79">
        <v>58.57</v>
      </c>
      <c r="K207" s="79">
        <v>63.8</v>
      </c>
      <c r="L207" s="79">
        <v>27.07</v>
      </c>
      <c r="M207" s="79">
        <v>3.16</v>
      </c>
      <c r="N207" s="79">
        <v>5304.6</v>
      </c>
      <c r="O207" s="79">
        <v>504.77</v>
      </c>
      <c r="P207" s="79">
        <v>54.92</v>
      </c>
      <c r="Q207" s="79">
        <v>68.33</v>
      </c>
      <c r="R207" s="79">
        <v>6031.25</v>
      </c>
      <c r="S207" s="79">
        <v>2677603</v>
      </c>
      <c r="T207" s="79">
        <v>291329</v>
      </c>
      <c r="U207" s="79">
        <v>362463</v>
      </c>
      <c r="V207" s="79">
        <v>142217</v>
      </c>
      <c r="W207" s="79">
        <v>23.58</v>
      </c>
      <c r="X207" s="79">
        <v>16707</v>
      </c>
      <c r="Y207" s="79">
        <v>2.77</v>
      </c>
      <c r="Z207" s="79">
        <v>6027.34</v>
      </c>
      <c r="AA207" s="80">
        <v>6032.9</v>
      </c>
      <c r="AC207" t="str">
        <f t="shared" si="3"/>
        <v>Muscatine</v>
      </c>
    </row>
    <row r="208" spans="1:29" ht="25.5" x14ac:dyDescent="0.2">
      <c r="A208" s="79">
        <v>4599</v>
      </c>
      <c r="B208" s="79" t="s">
        <v>345</v>
      </c>
      <c r="C208" s="79">
        <v>4599</v>
      </c>
      <c r="D208" s="79">
        <v>7</v>
      </c>
      <c r="E208" s="79">
        <v>652.4</v>
      </c>
      <c r="F208" s="79">
        <v>624.51</v>
      </c>
      <c r="G208" s="79">
        <v>609.47</v>
      </c>
      <c r="H208" s="79">
        <v>587.89</v>
      </c>
      <c r="I208" s="79">
        <v>517.16999999999996</v>
      </c>
      <c r="J208" s="79">
        <v>58.57</v>
      </c>
      <c r="K208" s="79">
        <v>63.8</v>
      </c>
      <c r="L208" s="79">
        <v>27.07</v>
      </c>
      <c r="M208" s="79">
        <v>3.16</v>
      </c>
      <c r="N208" s="79">
        <v>652.4</v>
      </c>
      <c r="O208" s="79">
        <v>504.31</v>
      </c>
      <c r="P208" s="79">
        <v>57.3</v>
      </c>
      <c r="Q208" s="79">
        <v>48.83</v>
      </c>
      <c r="R208" s="79">
        <v>716.51</v>
      </c>
      <c r="S208" s="79">
        <v>329012</v>
      </c>
      <c r="T208" s="79">
        <v>37383</v>
      </c>
      <c r="U208" s="79">
        <v>31857</v>
      </c>
      <c r="V208" s="79">
        <v>24727</v>
      </c>
      <c r="W208" s="79">
        <v>34.51</v>
      </c>
      <c r="X208" s="79">
        <v>2837</v>
      </c>
      <c r="Y208" s="79">
        <v>3.96</v>
      </c>
      <c r="Z208" s="79">
        <v>715.42</v>
      </c>
      <c r="AA208" s="80">
        <v>688.16</v>
      </c>
      <c r="AC208" t="str">
        <f t="shared" si="3"/>
        <v>Nashua-Plainfield</v>
      </c>
    </row>
    <row r="209" spans="1:29" x14ac:dyDescent="0.2">
      <c r="A209" s="79">
        <v>4617</v>
      </c>
      <c r="B209" s="79" t="s">
        <v>346</v>
      </c>
      <c r="C209" s="79">
        <v>4617</v>
      </c>
      <c r="D209" s="79">
        <v>11</v>
      </c>
      <c r="E209" s="79">
        <v>1505.5</v>
      </c>
      <c r="F209" s="79">
        <v>1512.83</v>
      </c>
      <c r="G209" s="79">
        <v>1531.15</v>
      </c>
      <c r="H209" s="79">
        <v>1533.53</v>
      </c>
      <c r="I209" s="79">
        <v>517.16999999999996</v>
      </c>
      <c r="J209" s="79">
        <v>58.57</v>
      </c>
      <c r="K209" s="79">
        <v>63.8</v>
      </c>
      <c r="L209" s="79">
        <v>27.07</v>
      </c>
      <c r="M209" s="79">
        <v>3.16</v>
      </c>
      <c r="N209" s="79">
        <v>1513.3</v>
      </c>
      <c r="O209" s="79">
        <v>514.02</v>
      </c>
      <c r="P209" s="79">
        <v>62.82</v>
      </c>
      <c r="Q209" s="79">
        <v>70.81</v>
      </c>
      <c r="R209" s="79">
        <v>1651.16</v>
      </c>
      <c r="S209" s="79">
        <v>777866</v>
      </c>
      <c r="T209" s="79">
        <v>95066</v>
      </c>
      <c r="U209" s="79">
        <v>107157</v>
      </c>
      <c r="V209" s="79">
        <v>33948</v>
      </c>
      <c r="W209" s="79">
        <v>20.56</v>
      </c>
      <c r="X209" s="79">
        <v>4359</v>
      </c>
      <c r="Y209" s="79">
        <v>2.64</v>
      </c>
      <c r="Z209" s="79">
        <v>1661.58</v>
      </c>
      <c r="AA209" s="80">
        <v>1670.47</v>
      </c>
      <c r="AC209" t="str">
        <f t="shared" si="3"/>
        <v>Nevada</v>
      </c>
    </row>
    <row r="210" spans="1:29" ht="25.5" x14ac:dyDescent="0.2">
      <c r="A210" s="79">
        <v>4662</v>
      </c>
      <c r="B210" s="79" t="s">
        <v>347</v>
      </c>
      <c r="C210" s="79">
        <v>4662</v>
      </c>
      <c r="D210" s="79">
        <v>1</v>
      </c>
      <c r="E210" s="79">
        <v>1003.1</v>
      </c>
      <c r="F210" s="79">
        <v>1008.68</v>
      </c>
      <c r="G210" s="79">
        <v>988.55</v>
      </c>
      <c r="H210" s="79">
        <v>988</v>
      </c>
      <c r="I210" s="79">
        <v>517.16999999999996</v>
      </c>
      <c r="J210" s="79">
        <v>58.57</v>
      </c>
      <c r="K210" s="79">
        <v>63.8</v>
      </c>
      <c r="L210" s="79">
        <v>27.07</v>
      </c>
      <c r="M210" s="79">
        <v>3.16</v>
      </c>
      <c r="N210" s="79">
        <v>1020.6</v>
      </c>
      <c r="O210" s="79">
        <v>522.20000000000005</v>
      </c>
      <c r="P210" s="79">
        <v>57.75</v>
      </c>
      <c r="Q210" s="79">
        <v>45.33</v>
      </c>
      <c r="R210" s="79">
        <v>1147.8399999999999</v>
      </c>
      <c r="S210" s="79">
        <v>532957</v>
      </c>
      <c r="T210" s="79">
        <v>58940</v>
      </c>
      <c r="U210" s="79">
        <v>46264</v>
      </c>
      <c r="V210" s="79">
        <v>31313</v>
      </c>
      <c r="W210" s="79">
        <v>27.28</v>
      </c>
      <c r="X210" s="79">
        <v>3329</v>
      </c>
      <c r="Y210" s="79">
        <v>2.9</v>
      </c>
      <c r="Z210" s="79">
        <v>1135.47</v>
      </c>
      <c r="AA210" s="80">
        <v>1142.3699999999999</v>
      </c>
      <c r="AC210" t="str">
        <f t="shared" si="3"/>
        <v>New Hampton</v>
      </c>
    </row>
    <row r="211" spans="1:29" ht="25.5" x14ac:dyDescent="0.2">
      <c r="A211" s="79">
        <v>4689</v>
      </c>
      <c r="B211" s="79" t="s">
        <v>348</v>
      </c>
      <c r="C211" s="79">
        <v>4689</v>
      </c>
      <c r="D211" s="79">
        <v>15</v>
      </c>
      <c r="E211" s="79">
        <v>521.70000000000005</v>
      </c>
      <c r="F211" s="79">
        <v>489.68</v>
      </c>
      <c r="G211" s="79">
        <v>488.17</v>
      </c>
      <c r="H211" s="79">
        <v>489.42</v>
      </c>
      <c r="I211" s="79">
        <v>517.16999999999996</v>
      </c>
      <c r="J211" s="79">
        <v>58.57</v>
      </c>
      <c r="K211" s="79">
        <v>63.8</v>
      </c>
      <c r="L211" s="79">
        <v>27.07</v>
      </c>
      <c r="M211" s="79">
        <v>3.16</v>
      </c>
      <c r="N211" s="79">
        <v>509.9</v>
      </c>
      <c r="O211" s="79">
        <v>538.27</v>
      </c>
      <c r="P211" s="79">
        <v>56.16</v>
      </c>
      <c r="Q211" s="79">
        <v>63.88</v>
      </c>
      <c r="R211" s="79">
        <v>577.41999999999996</v>
      </c>
      <c r="S211" s="79">
        <v>274464</v>
      </c>
      <c r="T211" s="79">
        <v>28636</v>
      </c>
      <c r="U211" s="79">
        <v>32572</v>
      </c>
      <c r="V211" s="79">
        <v>15076</v>
      </c>
      <c r="W211" s="79">
        <v>26.11</v>
      </c>
      <c r="X211" s="79">
        <v>1623</v>
      </c>
      <c r="Y211" s="79">
        <v>2.81</v>
      </c>
      <c r="Z211" s="79">
        <v>592.41999999999996</v>
      </c>
      <c r="AA211" s="80">
        <v>561.11</v>
      </c>
      <c r="AC211" t="str">
        <f t="shared" si="3"/>
        <v>New London</v>
      </c>
    </row>
    <row r="212" spans="1:29" ht="25.5" x14ac:dyDescent="0.2">
      <c r="A212" s="79">
        <v>4644</v>
      </c>
      <c r="B212" s="79" t="s">
        <v>349</v>
      </c>
      <c r="C212" s="79">
        <v>4644</v>
      </c>
      <c r="D212" s="79">
        <v>5</v>
      </c>
      <c r="E212" s="79">
        <v>456.2</v>
      </c>
      <c r="F212" s="79">
        <v>490.83</v>
      </c>
      <c r="G212" s="79">
        <v>494.59</v>
      </c>
      <c r="H212" s="79">
        <v>492.68</v>
      </c>
      <c r="I212" s="79">
        <v>517.16999999999996</v>
      </c>
      <c r="J212" s="79">
        <v>58.57</v>
      </c>
      <c r="K212" s="79">
        <v>63.8</v>
      </c>
      <c r="L212" s="79">
        <v>27.07</v>
      </c>
      <c r="M212" s="79">
        <v>3.16</v>
      </c>
      <c r="N212" s="79">
        <v>468.7</v>
      </c>
      <c r="O212" s="79">
        <v>527.37</v>
      </c>
      <c r="P212" s="79">
        <v>55.94</v>
      </c>
      <c r="Q212" s="79">
        <v>68.13</v>
      </c>
      <c r="R212" s="79">
        <v>508.92</v>
      </c>
      <c r="S212" s="79">
        <v>247178</v>
      </c>
      <c r="T212" s="79">
        <v>26219</v>
      </c>
      <c r="U212" s="79">
        <v>31933</v>
      </c>
      <c r="V212" s="79">
        <v>14881</v>
      </c>
      <c r="W212" s="79">
        <v>29.24</v>
      </c>
      <c r="X212" s="79">
        <v>1776</v>
      </c>
      <c r="Y212" s="79">
        <v>3.49</v>
      </c>
      <c r="Z212" s="79">
        <v>504.78</v>
      </c>
      <c r="AA212" s="80">
        <v>539.9</v>
      </c>
      <c r="AC212" t="str">
        <f t="shared" si="3"/>
        <v>Newell-Fonda</v>
      </c>
    </row>
    <row r="213" spans="1:29" x14ac:dyDescent="0.2">
      <c r="A213" s="79">
        <v>4725</v>
      </c>
      <c r="B213" s="79" t="s">
        <v>350</v>
      </c>
      <c r="C213" s="79">
        <v>4725</v>
      </c>
      <c r="D213" s="79">
        <v>11</v>
      </c>
      <c r="E213" s="79">
        <v>3005.9</v>
      </c>
      <c r="F213" s="79">
        <v>2976.82</v>
      </c>
      <c r="G213" s="79">
        <v>2946.87</v>
      </c>
      <c r="H213" s="79">
        <v>2903.86</v>
      </c>
      <c r="I213" s="79">
        <v>517.16999999999996</v>
      </c>
      <c r="J213" s="79">
        <v>58.57</v>
      </c>
      <c r="K213" s="79">
        <v>63.8</v>
      </c>
      <c r="L213" s="79">
        <v>27.07</v>
      </c>
      <c r="M213" s="79">
        <v>3.16</v>
      </c>
      <c r="N213" s="79">
        <v>3036.1</v>
      </c>
      <c r="O213" s="79">
        <v>506.37</v>
      </c>
      <c r="P213" s="79">
        <v>56.21</v>
      </c>
      <c r="Q213" s="79">
        <v>66.38</v>
      </c>
      <c r="R213" s="79">
        <v>3447.13</v>
      </c>
      <c r="S213" s="79">
        <v>1537390</v>
      </c>
      <c r="T213" s="79">
        <v>170659</v>
      </c>
      <c r="U213" s="79">
        <v>201536</v>
      </c>
      <c r="V213" s="79">
        <v>70873</v>
      </c>
      <c r="W213" s="79">
        <v>20.56</v>
      </c>
      <c r="X213" s="79">
        <v>9100</v>
      </c>
      <c r="Y213" s="79">
        <v>2.64</v>
      </c>
      <c r="Z213" s="79">
        <v>3427.12</v>
      </c>
      <c r="AA213" s="80">
        <v>3402.25</v>
      </c>
      <c r="AC213" t="str">
        <f t="shared" si="3"/>
        <v>Newton</v>
      </c>
    </row>
    <row r="214" spans="1:29" ht="25.5" x14ac:dyDescent="0.2">
      <c r="A214" s="79">
        <v>2673</v>
      </c>
      <c r="B214" s="79" t="s">
        <v>351</v>
      </c>
      <c r="C214" s="79">
        <v>2673</v>
      </c>
      <c r="D214" s="79">
        <v>13</v>
      </c>
      <c r="E214" s="79">
        <v>672.2</v>
      </c>
      <c r="F214" s="79">
        <v>656.39</v>
      </c>
      <c r="G214" s="79">
        <v>658.86</v>
      </c>
      <c r="H214" s="79">
        <v>652.78</v>
      </c>
      <c r="I214" s="79">
        <v>517.16999999999996</v>
      </c>
      <c r="J214" s="79">
        <v>58.57</v>
      </c>
      <c r="K214" s="79">
        <v>63.8</v>
      </c>
      <c r="L214" s="79">
        <v>27.07</v>
      </c>
      <c r="M214" s="79">
        <v>3.16</v>
      </c>
      <c r="N214" s="79">
        <v>688.3</v>
      </c>
      <c r="O214" s="79">
        <v>555.54</v>
      </c>
      <c r="P214" s="79">
        <v>63.7</v>
      </c>
      <c r="Q214" s="79">
        <v>61.91</v>
      </c>
      <c r="R214" s="79">
        <v>782.41</v>
      </c>
      <c r="S214" s="79">
        <v>382378</v>
      </c>
      <c r="T214" s="79">
        <v>43845</v>
      </c>
      <c r="U214" s="79">
        <v>42613</v>
      </c>
      <c r="V214" s="79">
        <v>21203</v>
      </c>
      <c r="W214" s="79">
        <v>27.1</v>
      </c>
      <c r="X214" s="79">
        <v>2238</v>
      </c>
      <c r="Y214" s="79">
        <v>2.86</v>
      </c>
      <c r="Z214" s="79">
        <v>760.51</v>
      </c>
      <c r="AA214" s="80">
        <v>745.58</v>
      </c>
      <c r="AC214" t="str">
        <f t="shared" si="3"/>
        <v>Nodaway Valley</v>
      </c>
    </row>
    <row r="215" spans="1:29" ht="25.5" x14ac:dyDescent="0.2">
      <c r="A215" s="79">
        <v>153</v>
      </c>
      <c r="B215" s="79" t="s">
        <v>352</v>
      </c>
      <c r="C215" s="79">
        <v>153</v>
      </c>
      <c r="D215" s="79">
        <v>7</v>
      </c>
      <c r="E215" s="79">
        <v>610</v>
      </c>
      <c r="F215" s="79">
        <v>611.75</v>
      </c>
      <c r="G215" s="79">
        <v>616.74</v>
      </c>
      <c r="H215" s="79">
        <v>613</v>
      </c>
      <c r="I215" s="79">
        <v>517.16999999999996</v>
      </c>
      <c r="J215" s="79">
        <v>58.57</v>
      </c>
      <c r="K215" s="79">
        <v>63.8</v>
      </c>
      <c r="L215" s="79">
        <v>27.07</v>
      </c>
      <c r="M215" s="79">
        <v>3.16</v>
      </c>
      <c r="N215" s="79">
        <v>599</v>
      </c>
      <c r="O215" s="79">
        <v>598.73</v>
      </c>
      <c r="P215" s="79">
        <v>66.92</v>
      </c>
      <c r="Q215" s="79">
        <v>54.48</v>
      </c>
      <c r="R215" s="79">
        <v>684.62</v>
      </c>
      <c r="S215" s="79">
        <v>358639</v>
      </c>
      <c r="T215" s="79">
        <v>40085</v>
      </c>
      <c r="U215" s="79">
        <v>32634</v>
      </c>
      <c r="V215" s="79">
        <v>23626</v>
      </c>
      <c r="W215" s="79">
        <v>34.51</v>
      </c>
      <c r="X215" s="79">
        <v>2711</v>
      </c>
      <c r="Y215" s="79">
        <v>3.96</v>
      </c>
      <c r="Z215" s="79">
        <v>696.38</v>
      </c>
      <c r="AA215" s="80">
        <v>699</v>
      </c>
      <c r="AC215" t="str">
        <f t="shared" si="3"/>
        <v>North Butler</v>
      </c>
    </row>
    <row r="216" spans="1:29" ht="25.5" x14ac:dyDescent="0.2">
      <c r="A216" s="79">
        <v>3691</v>
      </c>
      <c r="B216" s="79" t="s">
        <v>353</v>
      </c>
      <c r="C216" s="79">
        <v>3691</v>
      </c>
      <c r="D216" s="79">
        <v>10</v>
      </c>
      <c r="E216" s="79">
        <v>854.9</v>
      </c>
      <c r="F216" s="79">
        <v>881.74</v>
      </c>
      <c r="G216" s="79">
        <v>879.58</v>
      </c>
      <c r="H216" s="79">
        <v>859.56</v>
      </c>
      <c r="I216" s="79">
        <v>517.16999999999996</v>
      </c>
      <c r="J216" s="79">
        <v>58.57</v>
      </c>
      <c r="K216" s="79">
        <v>63.8</v>
      </c>
      <c r="L216" s="79">
        <v>27.07</v>
      </c>
      <c r="M216" s="79">
        <v>3.16</v>
      </c>
      <c r="N216" s="79">
        <v>897</v>
      </c>
      <c r="O216" s="79">
        <v>515.39</v>
      </c>
      <c r="P216" s="79">
        <v>54.81</v>
      </c>
      <c r="Q216" s="79">
        <v>52.67</v>
      </c>
      <c r="R216" s="79">
        <v>1041.5999999999999</v>
      </c>
      <c r="S216" s="79">
        <v>462305</v>
      </c>
      <c r="T216" s="79">
        <v>49165</v>
      </c>
      <c r="U216" s="79">
        <v>47245</v>
      </c>
      <c r="V216" s="79">
        <v>25342</v>
      </c>
      <c r="W216" s="79">
        <v>24.33</v>
      </c>
      <c r="X216" s="79">
        <v>2948</v>
      </c>
      <c r="Y216" s="79">
        <v>2.83</v>
      </c>
      <c r="Z216" s="79">
        <v>987.35</v>
      </c>
      <c r="AA216" s="80">
        <v>1015.51</v>
      </c>
      <c r="AC216" t="str">
        <f t="shared" si="3"/>
        <v>North Cedar</v>
      </c>
    </row>
    <row r="217" spans="1:29" ht="25.5" x14ac:dyDescent="0.2">
      <c r="A217" s="79">
        <v>4774</v>
      </c>
      <c r="B217" s="79" t="s">
        <v>354</v>
      </c>
      <c r="C217" s="79">
        <v>4774</v>
      </c>
      <c r="D217" s="79">
        <v>1</v>
      </c>
      <c r="E217" s="79">
        <v>826.5</v>
      </c>
      <c r="F217" s="79">
        <v>775.82</v>
      </c>
      <c r="G217" s="79">
        <v>781.68</v>
      </c>
      <c r="H217" s="79">
        <v>779.37</v>
      </c>
      <c r="I217" s="79">
        <v>517.16999999999996</v>
      </c>
      <c r="J217" s="79">
        <v>58.57</v>
      </c>
      <c r="K217" s="79">
        <v>63.8</v>
      </c>
      <c r="L217" s="79">
        <v>27.07</v>
      </c>
      <c r="M217" s="79">
        <v>3.16</v>
      </c>
      <c r="N217" s="79">
        <v>847</v>
      </c>
      <c r="O217" s="79">
        <v>525.78</v>
      </c>
      <c r="P217" s="79">
        <v>57.39</v>
      </c>
      <c r="Q217" s="79">
        <v>54.97</v>
      </c>
      <c r="R217" s="79">
        <v>948.17</v>
      </c>
      <c r="S217" s="79">
        <v>445336</v>
      </c>
      <c r="T217" s="79">
        <v>48609</v>
      </c>
      <c r="U217" s="79">
        <v>46560</v>
      </c>
      <c r="V217" s="79">
        <v>25866</v>
      </c>
      <c r="W217" s="79">
        <v>27.28</v>
      </c>
      <c r="X217" s="79">
        <v>2750</v>
      </c>
      <c r="Y217" s="79">
        <v>2.9</v>
      </c>
      <c r="Z217" s="79">
        <v>929.58</v>
      </c>
      <c r="AA217" s="80">
        <v>879.93</v>
      </c>
      <c r="AC217" t="str">
        <f t="shared" si="3"/>
        <v>North Fayette</v>
      </c>
    </row>
    <row r="218" spans="1:29" ht="25.5" x14ac:dyDescent="0.2">
      <c r="A218" s="79">
        <v>873</v>
      </c>
      <c r="B218" s="79" t="s">
        <v>355</v>
      </c>
      <c r="C218" s="79">
        <v>873</v>
      </c>
      <c r="D218" s="79">
        <v>7</v>
      </c>
      <c r="E218" s="79">
        <v>454.8</v>
      </c>
      <c r="F218" s="79">
        <v>426.67</v>
      </c>
      <c r="G218" s="79">
        <v>423.57</v>
      </c>
      <c r="H218" s="79">
        <v>421.82</v>
      </c>
      <c r="I218" s="79">
        <v>517.16999999999996</v>
      </c>
      <c r="J218" s="79">
        <v>58.57</v>
      </c>
      <c r="K218" s="79">
        <v>63.8</v>
      </c>
      <c r="L218" s="79">
        <v>27.07</v>
      </c>
      <c r="M218" s="79">
        <v>3.16</v>
      </c>
      <c r="N218" s="79">
        <v>476.5</v>
      </c>
      <c r="O218" s="79">
        <v>554.6</v>
      </c>
      <c r="P218" s="79">
        <v>60.16</v>
      </c>
      <c r="Q218" s="79">
        <v>55.97</v>
      </c>
      <c r="R218" s="79">
        <v>535.1</v>
      </c>
      <c r="S218" s="79">
        <v>264267</v>
      </c>
      <c r="T218" s="79">
        <v>28666</v>
      </c>
      <c r="U218" s="79">
        <v>26670</v>
      </c>
      <c r="V218" s="79">
        <v>18466</v>
      </c>
      <c r="W218" s="79">
        <v>34.51</v>
      </c>
      <c r="X218" s="79">
        <v>2119</v>
      </c>
      <c r="Y218" s="79">
        <v>3.96</v>
      </c>
      <c r="Z218" s="79">
        <v>504.76</v>
      </c>
      <c r="AA218" s="80">
        <v>477.13</v>
      </c>
      <c r="AC218" t="str">
        <f t="shared" si="3"/>
        <v>North Iowa</v>
      </c>
    </row>
    <row r="219" spans="1:29" ht="25.5" x14ac:dyDescent="0.2">
      <c r="A219" s="79">
        <v>4778</v>
      </c>
      <c r="B219" s="79" t="s">
        <v>356</v>
      </c>
      <c r="C219" s="79">
        <v>4778</v>
      </c>
      <c r="D219" s="79">
        <v>5</v>
      </c>
      <c r="E219" s="79">
        <v>301</v>
      </c>
      <c r="F219" s="79">
        <v>258.97000000000003</v>
      </c>
      <c r="G219" s="79">
        <v>257.63</v>
      </c>
      <c r="H219" s="79">
        <v>257.08999999999997</v>
      </c>
      <c r="I219" s="79">
        <v>517.16999999999996</v>
      </c>
      <c r="J219" s="79">
        <v>58.57</v>
      </c>
      <c r="K219" s="79">
        <v>63.8</v>
      </c>
      <c r="L219" s="79">
        <v>27.07</v>
      </c>
      <c r="M219" s="79">
        <v>3.16</v>
      </c>
      <c r="N219" s="79">
        <v>298.5</v>
      </c>
      <c r="O219" s="79">
        <v>535.16999999999996</v>
      </c>
      <c r="P219" s="79">
        <v>59.78</v>
      </c>
      <c r="Q219" s="79">
        <v>51.97</v>
      </c>
      <c r="R219" s="79">
        <v>353.25</v>
      </c>
      <c r="S219" s="79">
        <v>159748</v>
      </c>
      <c r="T219" s="79">
        <v>17844</v>
      </c>
      <c r="U219" s="79">
        <v>15513</v>
      </c>
      <c r="V219" s="79">
        <v>10329</v>
      </c>
      <c r="W219" s="79">
        <v>29.24</v>
      </c>
      <c r="X219" s="79">
        <v>1233</v>
      </c>
      <c r="Y219" s="79">
        <v>3.49</v>
      </c>
      <c r="Z219" s="79">
        <v>359.09</v>
      </c>
      <c r="AA219" s="80">
        <v>317.64</v>
      </c>
      <c r="AC219" t="str">
        <f t="shared" si="3"/>
        <v>North Kossuth</v>
      </c>
    </row>
    <row r="220" spans="1:29" ht="25.5" x14ac:dyDescent="0.2">
      <c r="A220" s="79">
        <v>4777</v>
      </c>
      <c r="B220" s="79" t="s">
        <v>357</v>
      </c>
      <c r="C220" s="79">
        <v>4777</v>
      </c>
      <c r="D220" s="79">
        <v>10</v>
      </c>
      <c r="E220" s="79">
        <v>680.5</v>
      </c>
      <c r="F220" s="79">
        <v>682.36</v>
      </c>
      <c r="G220" s="79">
        <v>675.3</v>
      </c>
      <c r="H220" s="79">
        <v>661.69</v>
      </c>
      <c r="I220" s="79">
        <v>517.16999999999996</v>
      </c>
      <c r="J220" s="79">
        <v>58.57</v>
      </c>
      <c r="K220" s="79">
        <v>63.8</v>
      </c>
      <c r="L220" s="79">
        <v>27.07</v>
      </c>
      <c r="M220" s="79">
        <v>3.16</v>
      </c>
      <c r="N220" s="79">
        <v>708.3</v>
      </c>
      <c r="O220" s="79">
        <v>508.13</v>
      </c>
      <c r="P220" s="79">
        <v>52.45</v>
      </c>
      <c r="Q220" s="79">
        <v>51.6</v>
      </c>
      <c r="R220" s="79">
        <v>774.24</v>
      </c>
      <c r="S220" s="79">
        <v>359908</v>
      </c>
      <c r="T220" s="79">
        <v>37150</v>
      </c>
      <c r="U220" s="79">
        <v>36548</v>
      </c>
      <c r="V220" s="79">
        <v>18837</v>
      </c>
      <c r="W220" s="79">
        <v>24.33</v>
      </c>
      <c r="X220" s="79">
        <v>2191</v>
      </c>
      <c r="Y220" s="79">
        <v>2.83</v>
      </c>
      <c r="Z220" s="79">
        <v>738.07</v>
      </c>
      <c r="AA220" s="80">
        <v>740.5</v>
      </c>
      <c r="AC220" t="str">
        <f t="shared" si="3"/>
        <v>North Linn</v>
      </c>
    </row>
    <row r="221" spans="1:29" ht="25.5" x14ac:dyDescent="0.2">
      <c r="A221" s="79">
        <v>4776</v>
      </c>
      <c r="B221" s="79" t="s">
        <v>358</v>
      </c>
      <c r="C221" s="79">
        <v>4776</v>
      </c>
      <c r="D221" s="79">
        <v>15</v>
      </c>
      <c r="E221" s="79">
        <v>535.4</v>
      </c>
      <c r="F221" s="79">
        <v>521.54999999999995</v>
      </c>
      <c r="G221" s="79">
        <v>511.97</v>
      </c>
      <c r="H221" s="79">
        <v>513.91999999999996</v>
      </c>
      <c r="I221" s="79">
        <v>517.16999999999996</v>
      </c>
      <c r="J221" s="79">
        <v>58.57</v>
      </c>
      <c r="K221" s="79">
        <v>63.8</v>
      </c>
      <c r="L221" s="79">
        <v>27.07</v>
      </c>
      <c r="M221" s="79">
        <v>3.16</v>
      </c>
      <c r="N221" s="79">
        <v>523</v>
      </c>
      <c r="O221" s="79">
        <v>546.58000000000004</v>
      </c>
      <c r="P221" s="79">
        <v>58.33</v>
      </c>
      <c r="Q221" s="79">
        <v>68.87</v>
      </c>
      <c r="R221" s="79">
        <v>581.23</v>
      </c>
      <c r="S221" s="79">
        <v>285861</v>
      </c>
      <c r="T221" s="79">
        <v>30507</v>
      </c>
      <c r="U221" s="79">
        <v>36019</v>
      </c>
      <c r="V221" s="79">
        <v>15176</v>
      </c>
      <c r="W221" s="79">
        <v>26.11</v>
      </c>
      <c r="X221" s="79">
        <v>1633</v>
      </c>
      <c r="Y221" s="79">
        <v>2.81</v>
      </c>
      <c r="Z221" s="79">
        <v>603.86</v>
      </c>
      <c r="AA221" s="80">
        <v>590.69000000000005</v>
      </c>
      <c r="AC221" t="str">
        <f t="shared" si="3"/>
        <v>North Mahaska</v>
      </c>
    </row>
    <row r="222" spans="1:29" ht="25.5" x14ac:dyDescent="0.2">
      <c r="A222" s="79">
        <v>4779</v>
      </c>
      <c r="B222" s="79" t="s">
        <v>359</v>
      </c>
      <c r="C222" s="79">
        <v>4779</v>
      </c>
      <c r="D222" s="79">
        <v>11</v>
      </c>
      <c r="E222" s="79">
        <v>1360.8</v>
      </c>
      <c r="F222" s="79">
        <v>1377.14</v>
      </c>
      <c r="G222" s="79">
        <v>1397.62</v>
      </c>
      <c r="H222" s="79">
        <v>1425.95</v>
      </c>
      <c r="I222" s="79">
        <v>517.16999999999996</v>
      </c>
      <c r="J222" s="79">
        <v>58.57</v>
      </c>
      <c r="K222" s="79">
        <v>63.8</v>
      </c>
      <c r="L222" s="79">
        <v>27.07</v>
      </c>
      <c r="M222" s="79">
        <v>3.16</v>
      </c>
      <c r="N222" s="79">
        <v>1297.5</v>
      </c>
      <c r="O222" s="79">
        <v>477.04</v>
      </c>
      <c r="P222" s="79">
        <v>49.01</v>
      </c>
      <c r="Q222" s="79">
        <v>47.55</v>
      </c>
      <c r="R222" s="79">
        <v>1381.19</v>
      </c>
      <c r="S222" s="79">
        <v>618959</v>
      </c>
      <c r="T222" s="79">
        <v>63590</v>
      </c>
      <c r="U222" s="79">
        <v>61696</v>
      </c>
      <c r="V222" s="79">
        <v>28397</v>
      </c>
      <c r="W222" s="79">
        <v>20.56</v>
      </c>
      <c r="X222" s="79">
        <v>3646</v>
      </c>
      <c r="Y222" s="79">
        <v>2.64</v>
      </c>
      <c r="Z222" s="79">
        <v>1444.62</v>
      </c>
      <c r="AA222" s="80">
        <v>1461.8</v>
      </c>
      <c r="AC222" t="str">
        <f t="shared" si="3"/>
        <v>North Polk</v>
      </c>
    </row>
    <row r="223" spans="1:29" ht="25.5" x14ac:dyDescent="0.2">
      <c r="A223" s="79">
        <v>4784</v>
      </c>
      <c r="B223" s="79" t="s">
        <v>360</v>
      </c>
      <c r="C223" s="79">
        <v>4784</v>
      </c>
      <c r="D223" s="79">
        <v>9</v>
      </c>
      <c r="E223" s="79">
        <v>2978.5</v>
      </c>
      <c r="F223" s="79">
        <v>3075.84</v>
      </c>
      <c r="G223" s="79">
        <v>3120.67</v>
      </c>
      <c r="H223" s="79">
        <v>3121.35</v>
      </c>
      <c r="I223" s="79">
        <v>517.16999999999996</v>
      </c>
      <c r="J223" s="79">
        <v>58.57</v>
      </c>
      <c r="K223" s="79">
        <v>63.8</v>
      </c>
      <c r="L223" s="79">
        <v>27.07</v>
      </c>
      <c r="M223" s="79">
        <v>3.16</v>
      </c>
      <c r="N223" s="79">
        <v>2986.6</v>
      </c>
      <c r="O223" s="79">
        <v>507.87</v>
      </c>
      <c r="P223" s="79">
        <v>56.87</v>
      </c>
      <c r="Q223" s="79">
        <v>53.93</v>
      </c>
      <c r="R223" s="79">
        <v>3263.08</v>
      </c>
      <c r="S223" s="79">
        <v>1516805</v>
      </c>
      <c r="T223" s="79">
        <v>169848</v>
      </c>
      <c r="U223" s="79">
        <v>161067</v>
      </c>
      <c r="V223" s="79">
        <v>76943</v>
      </c>
      <c r="W223" s="79">
        <v>23.58</v>
      </c>
      <c r="X223" s="79">
        <v>9039</v>
      </c>
      <c r="Y223" s="79">
        <v>2.77</v>
      </c>
      <c r="Z223" s="79">
        <v>3272.25</v>
      </c>
      <c r="AA223" s="80">
        <v>3372.53</v>
      </c>
      <c r="AC223" t="str">
        <f t="shared" si="3"/>
        <v>North Scott</v>
      </c>
    </row>
    <row r="224" spans="1:29" ht="38.25" x14ac:dyDescent="0.2">
      <c r="A224" s="79">
        <v>4785</v>
      </c>
      <c r="B224" s="79" t="s">
        <v>361</v>
      </c>
      <c r="C224" s="79">
        <v>4785</v>
      </c>
      <c r="D224" s="79">
        <v>7</v>
      </c>
      <c r="E224" s="79">
        <v>523.29999999999995</v>
      </c>
      <c r="F224" s="79">
        <v>497.33</v>
      </c>
      <c r="G224" s="79">
        <v>492.41</v>
      </c>
      <c r="H224" s="79">
        <v>481.08</v>
      </c>
      <c r="I224" s="79">
        <v>517.16999999999996</v>
      </c>
      <c r="J224" s="79">
        <v>58.57</v>
      </c>
      <c r="K224" s="79">
        <v>63.8</v>
      </c>
      <c r="L224" s="79">
        <v>27.07</v>
      </c>
      <c r="M224" s="79">
        <v>3.16</v>
      </c>
      <c r="N224" s="79">
        <v>521.5</v>
      </c>
      <c r="O224" s="79">
        <v>579.66</v>
      </c>
      <c r="P224" s="79">
        <v>61.58</v>
      </c>
      <c r="Q224" s="79">
        <v>57.22</v>
      </c>
      <c r="R224" s="79">
        <v>582.16</v>
      </c>
      <c r="S224" s="79">
        <v>302293</v>
      </c>
      <c r="T224" s="79">
        <v>32114</v>
      </c>
      <c r="U224" s="79">
        <v>29840</v>
      </c>
      <c r="V224" s="79">
        <v>20090</v>
      </c>
      <c r="W224" s="79">
        <v>34.51</v>
      </c>
      <c r="X224" s="79">
        <v>2305</v>
      </c>
      <c r="Y224" s="79">
        <v>3.96</v>
      </c>
      <c r="Z224" s="79">
        <v>574.59</v>
      </c>
      <c r="AA224" s="80">
        <v>549.13</v>
      </c>
      <c r="AC224" t="str">
        <f t="shared" si="3"/>
        <v>North Tama County</v>
      </c>
    </row>
    <row r="225" spans="1:29" ht="38.25" x14ac:dyDescent="0.2">
      <c r="A225" s="79">
        <v>4787</v>
      </c>
      <c r="B225" s="79" t="s">
        <v>362</v>
      </c>
      <c r="C225" s="79">
        <v>4787</v>
      </c>
      <c r="D225" s="79">
        <v>1</v>
      </c>
      <c r="E225" s="79">
        <v>293.3</v>
      </c>
      <c r="F225" s="79">
        <v>285.47000000000003</v>
      </c>
      <c r="G225" s="79">
        <v>282.77</v>
      </c>
      <c r="H225" s="79">
        <v>283.68</v>
      </c>
      <c r="I225" s="79">
        <v>517.16999999999996</v>
      </c>
      <c r="J225" s="79">
        <v>58.57</v>
      </c>
      <c r="K225" s="79">
        <v>63.8</v>
      </c>
      <c r="L225" s="79">
        <v>27.07</v>
      </c>
      <c r="M225" s="79">
        <v>3.16</v>
      </c>
      <c r="N225" s="79">
        <v>289</v>
      </c>
      <c r="O225" s="79">
        <v>482.48</v>
      </c>
      <c r="P225" s="79">
        <v>42.8</v>
      </c>
      <c r="Q225" s="79">
        <v>62.72</v>
      </c>
      <c r="R225" s="79">
        <v>329.43</v>
      </c>
      <c r="S225" s="79">
        <v>139437</v>
      </c>
      <c r="T225" s="79">
        <v>12369</v>
      </c>
      <c r="U225" s="79">
        <v>18126</v>
      </c>
      <c r="V225" s="79">
        <v>8987</v>
      </c>
      <c r="W225" s="79">
        <v>27.28</v>
      </c>
      <c r="X225" s="79">
        <v>955</v>
      </c>
      <c r="Y225" s="79">
        <v>2.9</v>
      </c>
      <c r="Z225" s="79">
        <v>338.87</v>
      </c>
      <c r="AA225" s="80">
        <v>331.5</v>
      </c>
      <c r="AC225" t="str">
        <f t="shared" si="3"/>
        <v>North Winneshiek</v>
      </c>
    </row>
    <row r="226" spans="1:29" x14ac:dyDescent="0.2">
      <c r="A226" s="79">
        <v>4773</v>
      </c>
      <c r="B226" s="79" t="s">
        <v>363</v>
      </c>
      <c r="C226" s="79">
        <v>4773</v>
      </c>
      <c r="D226" s="79">
        <v>9</v>
      </c>
      <c r="E226" s="79">
        <v>549.20000000000005</v>
      </c>
      <c r="F226" s="79">
        <v>503.57</v>
      </c>
      <c r="G226" s="79">
        <v>501.78</v>
      </c>
      <c r="H226" s="79">
        <v>502.16</v>
      </c>
      <c r="I226" s="79">
        <v>517.16999999999996</v>
      </c>
      <c r="J226" s="79">
        <v>58.57</v>
      </c>
      <c r="K226" s="79">
        <v>63.8</v>
      </c>
      <c r="L226" s="79">
        <v>27.07</v>
      </c>
      <c r="M226" s="79">
        <v>3.16</v>
      </c>
      <c r="N226" s="79">
        <v>535.1</v>
      </c>
      <c r="O226" s="79">
        <v>565.82000000000005</v>
      </c>
      <c r="P226" s="79">
        <v>63.76</v>
      </c>
      <c r="Q226" s="79">
        <v>68.22</v>
      </c>
      <c r="R226" s="79">
        <v>585.51</v>
      </c>
      <c r="S226" s="79">
        <v>302770</v>
      </c>
      <c r="T226" s="79">
        <v>34118</v>
      </c>
      <c r="U226" s="79">
        <v>36505</v>
      </c>
      <c r="V226" s="79">
        <v>13806</v>
      </c>
      <c r="W226" s="79">
        <v>23.58</v>
      </c>
      <c r="X226" s="79">
        <v>1622</v>
      </c>
      <c r="Y226" s="79">
        <v>2.77</v>
      </c>
      <c r="Z226" s="79">
        <v>606.07000000000005</v>
      </c>
      <c r="AA226" s="80">
        <v>561.01</v>
      </c>
      <c r="AC226" t="str">
        <f t="shared" si="3"/>
        <v>Northeast</v>
      </c>
    </row>
    <row r="227" spans="1:29" ht="25.5" x14ac:dyDescent="0.2">
      <c r="A227" s="79">
        <v>4775</v>
      </c>
      <c r="B227" s="79" t="s">
        <v>364</v>
      </c>
      <c r="C227" s="79">
        <v>4775</v>
      </c>
      <c r="D227" s="79">
        <v>5</v>
      </c>
      <c r="E227" s="79">
        <v>230</v>
      </c>
      <c r="F227" s="79">
        <v>206.48</v>
      </c>
      <c r="G227" s="79">
        <v>192.6</v>
      </c>
      <c r="H227" s="79">
        <v>181.63</v>
      </c>
      <c r="I227" s="79">
        <v>517.16999999999996</v>
      </c>
      <c r="J227" s="79">
        <v>58.57</v>
      </c>
      <c r="K227" s="79">
        <v>63.8</v>
      </c>
      <c r="L227" s="79">
        <v>27.07</v>
      </c>
      <c r="M227" s="79">
        <v>3.16</v>
      </c>
      <c r="N227" s="79">
        <v>226.4</v>
      </c>
      <c r="O227" s="79">
        <v>603.29</v>
      </c>
      <c r="P227" s="79">
        <v>64.31</v>
      </c>
      <c r="Q227" s="79">
        <v>59.19</v>
      </c>
      <c r="R227" s="79">
        <v>254.38</v>
      </c>
      <c r="S227" s="79">
        <v>136585</v>
      </c>
      <c r="T227" s="79">
        <v>14560</v>
      </c>
      <c r="U227" s="79">
        <v>13401</v>
      </c>
      <c r="V227" s="79">
        <v>7438</v>
      </c>
      <c r="W227" s="79">
        <v>29.24</v>
      </c>
      <c r="X227" s="79">
        <v>888</v>
      </c>
      <c r="Y227" s="79">
        <v>3.49</v>
      </c>
      <c r="Z227" s="79">
        <v>254.59</v>
      </c>
      <c r="AA227" s="80">
        <v>231.32</v>
      </c>
      <c r="AC227" t="str">
        <f t="shared" si="3"/>
        <v>Northeast Hamilton</v>
      </c>
    </row>
    <row r="228" spans="1:29" ht="25.5" x14ac:dyDescent="0.2">
      <c r="A228" s="79">
        <v>4788</v>
      </c>
      <c r="B228" s="79" t="s">
        <v>365</v>
      </c>
      <c r="C228" s="79">
        <v>4788</v>
      </c>
      <c r="D228" s="79">
        <v>7</v>
      </c>
      <c r="E228" s="79">
        <v>499.4</v>
      </c>
      <c r="F228" s="79">
        <v>467.78</v>
      </c>
      <c r="G228" s="79">
        <v>465.12</v>
      </c>
      <c r="H228" s="79">
        <v>461.36</v>
      </c>
      <c r="I228" s="79">
        <v>517.16999999999996</v>
      </c>
      <c r="J228" s="79">
        <v>58.57</v>
      </c>
      <c r="K228" s="79">
        <v>63.8</v>
      </c>
      <c r="L228" s="79">
        <v>27.07</v>
      </c>
      <c r="M228" s="79">
        <v>3.16</v>
      </c>
      <c r="N228" s="79">
        <v>499.1</v>
      </c>
      <c r="O228" s="79">
        <v>512.03</v>
      </c>
      <c r="P228" s="79">
        <v>58.74</v>
      </c>
      <c r="Q228" s="79">
        <v>49.01</v>
      </c>
      <c r="R228" s="79">
        <v>555.23</v>
      </c>
      <c r="S228" s="79">
        <v>255554</v>
      </c>
      <c r="T228" s="79">
        <v>29317</v>
      </c>
      <c r="U228" s="79">
        <v>24461</v>
      </c>
      <c r="V228" s="79">
        <v>19161</v>
      </c>
      <c r="W228" s="79">
        <v>34.51</v>
      </c>
      <c r="X228" s="79">
        <v>2199</v>
      </c>
      <c r="Y228" s="79">
        <v>3.96</v>
      </c>
      <c r="Z228" s="79">
        <v>554.9</v>
      </c>
      <c r="AA228" s="80">
        <v>523.84</v>
      </c>
      <c r="AC228" t="str">
        <f t="shared" si="3"/>
        <v>Northwood-Kensett</v>
      </c>
    </row>
    <row r="229" spans="1:29" x14ac:dyDescent="0.2">
      <c r="A229" s="79">
        <v>4797</v>
      </c>
      <c r="B229" s="79" t="s">
        <v>366</v>
      </c>
      <c r="C229" s="79">
        <v>4797</v>
      </c>
      <c r="D229" s="79">
        <v>11</v>
      </c>
      <c r="E229" s="79">
        <v>2434</v>
      </c>
      <c r="F229" s="79">
        <v>2468.1</v>
      </c>
      <c r="G229" s="79">
        <v>2499.2199999999998</v>
      </c>
      <c r="H229" s="79">
        <v>2525.3200000000002</v>
      </c>
      <c r="I229" s="79">
        <v>517.16999999999996</v>
      </c>
      <c r="J229" s="79">
        <v>58.57</v>
      </c>
      <c r="K229" s="79">
        <v>63.8</v>
      </c>
      <c r="L229" s="79">
        <v>27.07</v>
      </c>
      <c r="M229" s="79">
        <v>3.16</v>
      </c>
      <c r="N229" s="79">
        <v>2385.8000000000002</v>
      </c>
      <c r="O229" s="79">
        <v>522.79</v>
      </c>
      <c r="P229" s="79">
        <v>54.21</v>
      </c>
      <c r="Q229" s="79">
        <v>53.42</v>
      </c>
      <c r="R229" s="79">
        <v>2653.51</v>
      </c>
      <c r="S229" s="79">
        <v>1247272</v>
      </c>
      <c r="T229" s="79">
        <v>129334</v>
      </c>
      <c r="U229" s="79">
        <v>127449</v>
      </c>
      <c r="V229" s="79">
        <v>54556</v>
      </c>
      <c r="W229" s="79">
        <v>20.56</v>
      </c>
      <c r="X229" s="79">
        <v>7005</v>
      </c>
      <c r="Y229" s="79">
        <v>2.64</v>
      </c>
      <c r="Z229" s="79">
        <v>2710.21</v>
      </c>
      <c r="AA229" s="80">
        <v>2747.07</v>
      </c>
      <c r="AC229" t="str">
        <f t="shared" si="3"/>
        <v>Norwalk</v>
      </c>
    </row>
    <row r="230" spans="1:29" ht="25.5" x14ac:dyDescent="0.2">
      <c r="A230" s="79">
        <v>4860</v>
      </c>
      <c r="B230" s="79" t="s">
        <v>367</v>
      </c>
      <c r="C230" s="79">
        <v>4860</v>
      </c>
      <c r="D230" s="79">
        <v>5</v>
      </c>
      <c r="E230" s="79">
        <v>336.3</v>
      </c>
      <c r="F230" s="79">
        <v>323.92</v>
      </c>
      <c r="G230" s="79">
        <v>324.11</v>
      </c>
      <c r="H230" s="79">
        <v>326.33999999999997</v>
      </c>
      <c r="I230" s="79">
        <v>517.16999999999996</v>
      </c>
      <c r="J230" s="79">
        <v>58.57</v>
      </c>
      <c r="K230" s="79">
        <v>63.8</v>
      </c>
      <c r="L230" s="79">
        <v>27.07</v>
      </c>
      <c r="M230" s="79">
        <v>3.16</v>
      </c>
      <c r="N230" s="79">
        <v>337</v>
      </c>
      <c r="O230" s="79">
        <v>551.65</v>
      </c>
      <c r="P230" s="79">
        <v>67.510000000000005</v>
      </c>
      <c r="Q230" s="79">
        <v>49.4</v>
      </c>
      <c r="R230" s="79">
        <v>358.69</v>
      </c>
      <c r="S230" s="79">
        <v>185906</v>
      </c>
      <c r="T230" s="79">
        <v>22751</v>
      </c>
      <c r="U230" s="79">
        <v>16648</v>
      </c>
      <c r="V230" s="79">
        <v>10488</v>
      </c>
      <c r="W230" s="79">
        <v>29.24</v>
      </c>
      <c r="X230" s="79">
        <v>1252</v>
      </c>
      <c r="Y230" s="79">
        <v>3.49</v>
      </c>
      <c r="Z230" s="79">
        <v>357.53</v>
      </c>
      <c r="AA230" s="80">
        <v>345.36</v>
      </c>
      <c r="AC230" t="str">
        <f t="shared" si="3"/>
        <v>Odebolt-Arthur</v>
      </c>
    </row>
    <row r="231" spans="1:29" x14ac:dyDescent="0.2">
      <c r="A231" s="79">
        <v>4869</v>
      </c>
      <c r="B231" s="79" t="s">
        <v>368</v>
      </c>
      <c r="C231" s="79">
        <v>4869</v>
      </c>
      <c r="D231" s="79">
        <v>1</v>
      </c>
      <c r="E231" s="79">
        <v>1284.9000000000001</v>
      </c>
      <c r="F231" s="79">
        <v>1270.76</v>
      </c>
      <c r="G231" s="79">
        <v>1281.27</v>
      </c>
      <c r="H231" s="79">
        <v>1280.19</v>
      </c>
      <c r="I231" s="79">
        <v>517.16999999999996</v>
      </c>
      <c r="J231" s="79">
        <v>58.57</v>
      </c>
      <c r="K231" s="79">
        <v>63.8</v>
      </c>
      <c r="L231" s="79">
        <v>27.07</v>
      </c>
      <c r="M231" s="79">
        <v>3.16</v>
      </c>
      <c r="N231" s="79">
        <v>1321.7</v>
      </c>
      <c r="O231" s="79">
        <v>525.61</v>
      </c>
      <c r="P231" s="79">
        <v>60.46</v>
      </c>
      <c r="Q231" s="79">
        <v>60.91</v>
      </c>
      <c r="R231" s="79">
        <v>1603.66</v>
      </c>
      <c r="S231" s="79">
        <v>694699</v>
      </c>
      <c r="T231" s="79">
        <v>79910</v>
      </c>
      <c r="U231" s="79">
        <v>80505</v>
      </c>
      <c r="V231" s="79">
        <v>43748</v>
      </c>
      <c r="W231" s="79">
        <v>27.28</v>
      </c>
      <c r="X231" s="79">
        <v>4651</v>
      </c>
      <c r="Y231" s="79">
        <v>2.9</v>
      </c>
      <c r="Z231" s="79">
        <v>1535.07</v>
      </c>
      <c r="AA231" s="80">
        <v>1523.44</v>
      </c>
      <c r="AC231" t="str">
        <f t="shared" si="3"/>
        <v>Oelwein</v>
      </c>
    </row>
    <row r="232" spans="1:29" x14ac:dyDescent="0.2">
      <c r="A232" s="79">
        <v>4878</v>
      </c>
      <c r="B232" s="79" t="s">
        <v>369</v>
      </c>
      <c r="C232" s="79">
        <v>4878</v>
      </c>
      <c r="D232" s="79">
        <v>11</v>
      </c>
      <c r="E232" s="79">
        <v>609</v>
      </c>
      <c r="F232" s="79">
        <v>595.91</v>
      </c>
      <c r="G232" s="79">
        <v>586.65</v>
      </c>
      <c r="H232" s="79">
        <v>572.82000000000005</v>
      </c>
      <c r="I232" s="79">
        <v>517.16999999999996</v>
      </c>
      <c r="J232" s="79">
        <v>58.57</v>
      </c>
      <c r="K232" s="79">
        <v>63.8</v>
      </c>
      <c r="L232" s="79">
        <v>27.07</v>
      </c>
      <c r="M232" s="79">
        <v>3.16</v>
      </c>
      <c r="N232" s="79">
        <v>651</v>
      </c>
      <c r="O232" s="79">
        <v>540.29</v>
      </c>
      <c r="P232" s="79">
        <v>58.43</v>
      </c>
      <c r="Q232" s="79">
        <v>56.78</v>
      </c>
      <c r="R232" s="79">
        <v>729.62</v>
      </c>
      <c r="S232" s="79">
        <v>351729</v>
      </c>
      <c r="T232" s="79">
        <v>38038</v>
      </c>
      <c r="U232" s="79">
        <v>36964</v>
      </c>
      <c r="V232" s="79">
        <v>15001</v>
      </c>
      <c r="W232" s="79">
        <v>20.56</v>
      </c>
      <c r="X232" s="79">
        <v>1926</v>
      </c>
      <c r="Y232" s="79">
        <v>2.64</v>
      </c>
      <c r="Z232" s="79">
        <v>681.35</v>
      </c>
      <c r="AA232" s="80">
        <v>668.98</v>
      </c>
      <c r="AC232" t="str">
        <f t="shared" si="3"/>
        <v>Ogden</v>
      </c>
    </row>
    <row r="233" spans="1:29" x14ac:dyDescent="0.2">
      <c r="A233" s="79">
        <v>4890</v>
      </c>
      <c r="B233" s="79" t="s">
        <v>370</v>
      </c>
      <c r="C233" s="79">
        <v>4890</v>
      </c>
      <c r="D233" s="79">
        <v>5</v>
      </c>
      <c r="E233" s="79">
        <v>941.4</v>
      </c>
      <c r="F233" s="79">
        <v>880.53</v>
      </c>
      <c r="G233" s="79">
        <v>889.53</v>
      </c>
      <c r="H233" s="79">
        <v>895.28</v>
      </c>
      <c r="I233" s="79">
        <v>517.16999999999996</v>
      </c>
      <c r="J233" s="79">
        <v>58.57</v>
      </c>
      <c r="K233" s="79">
        <v>63.8</v>
      </c>
      <c r="L233" s="79">
        <v>27.07</v>
      </c>
      <c r="M233" s="79">
        <v>3.16</v>
      </c>
      <c r="N233" s="79">
        <v>885.4</v>
      </c>
      <c r="O233" s="79">
        <v>528.15</v>
      </c>
      <c r="P233" s="79">
        <v>60.17</v>
      </c>
      <c r="Q233" s="79">
        <v>57.65</v>
      </c>
      <c r="R233" s="79">
        <v>1006.76</v>
      </c>
      <c r="S233" s="79">
        <v>467624</v>
      </c>
      <c r="T233" s="79">
        <v>53275</v>
      </c>
      <c r="U233" s="79">
        <v>51043</v>
      </c>
      <c r="V233" s="79">
        <v>29438</v>
      </c>
      <c r="W233" s="79">
        <v>29.24</v>
      </c>
      <c r="X233" s="79">
        <v>3514</v>
      </c>
      <c r="Y233" s="79">
        <v>3.49</v>
      </c>
      <c r="Z233" s="79">
        <v>1059.19</v>
      </c>
      <c r="AA233" s="80">
        <v>999.5</v>
      </c>
      <c r="AC233" t="str">
        <f t="shared" si="3"/>
        <v>Okoboji</v>
      </c>
    </row>
    <row r="234" spans="1:29" ht="38.25" x14ac:dyDescent="0.2">
      <c r="A234" s="79">
        <v>4905</v>
      </c>
      <c r="B234" s="79" t="s">
        <v>371</v>
      </c>
      <c r="C234" s="79">
        <v>4905</v>
      </c>
      <c r="D234" s="79">
        <v>10</v>
      </c>
      <c r="E234" s="79">
        <v>230</v>
      </c>
      <c r="F234" s="79">
        <v>197.26</v>
      </c>
      <c r="G234" s="79">
        <v>198.63</v>
      </c>
      <c r="H234" s="79">
        <v>198.73</v>
      </c>
      <c r="I234" s="79">
        <v>517.16999999999996</v>
      </c>
      <c r="J234" s="79">
        <v>58.57</v>
      </c>
      <c r="K234" s="79">
        <v>63.8</v>
      </c>
      <c r="L234" s="79">
        <v>27.07</v>
      </c>
      <c r="M234" s="79">
        <v>3.16</v>
      </c>
      <c r="N234" s="79">
        <v>213.9</v>
      </c>
      <c r="O234" s="79">
        <v>652.21</v>
      </c>
      <c r="P234" s="79">
        <v>66.459999999999994</v>
      </c>
      <c r="Q234" s="79">
        <v>63.96</v>
      </c>
      <c r="R234" s="79">
        <v>258.61</v>
      </c>
      <c r="S234" s="79">
        <v>139508</v>
      </c>
      <c r="T234" s="79">
        <v>14216</v>
      </c>
      <c r="U234" s="79">
        <v>13681</v>
      </c>
      <c r="V234" s="79">
        <v>6292</v>
      </c>
      <c r="W234" s="79">
        <v>24.33</v>
      </c>
      <c r="X234" s="79">
        <v>732</v>
      </c>
      <c r="Y234" s="79">
        <v>2.83</v>
      </c>
      <c r="Z234" s="79">
        <v>268.79000000000002</v>
      </c>
      <c r="AA234" s="80">
        <v>236.44</v>
      </c>
      <c r="AC234" t="str">
        <f t="shared" si="3"/>
        <v>Olin Consolidated</v>
      </c>
    </row>
    <row r="235" spans="1:29" ht="38.25" x14ac:dyDescent="0.2">
      <c r="A235" s="79">
        <v>4978</v>
      </c>
      <c r="B235" s="79" t="s">
        <v>372</v>
      </c>
      <c r="C235" s="79">
        <v>4978</v>
      </c>
      <c r="D235" s="79">
        <v>13</v>
      </c>
      <c r="E235" s="79">
        <v>191.1</v>
      </c>
      <c r="F235" s="79">
        <v>178.23</v>
      </c>
      <c r="G235" s="79">
        <v>180.17</v>
      </c>
      <c r="H235" s="79">
        <v>180.51</v>
      </c>
      <c r="I235" s="79">
        <v>517.16999999999996</v>
      </c>
      <c r="J235" s="79">
        <v>58.57</v>
      </c>
      <c r="K235" s="79">
        <v>63.8</v>
      </c>
      <c r="L235" s="79">
        <v>27.07</v>
      </c>
      <c r="M235" s="79">
        <v>3.16</v>
      </c>
      <c r="N235" s="79">
        <v>204</v>
      </c>
      <c r="O235" s="79">
        <v>665.07</v>
      </c>
      <c r="P235" s="79">
        <v>73.84</v>
      </c>
      <c r="Q235" s="79">
        <v>47.62</v>
      </c>
      <c r="R235" s="79">
        <v>233.8</v>
      </c>
      <c r="S235" s="79">
        <v>135674</v>
      </c>
      <c r="T235" s="79">
        <v>15063</v>
      </c>
      <c r="U235" s="79">
        <v>9714</v>
      </c>
      <c r="V235" s="79">
        <v>6336</v>
      </c>
      <c r="W235" s="79">
        <v>27.1</v>
      </c>
      <c r="X235" s="79">
        <v>669</v>
      </c>
      <c r="Y235" s="79">
        <v>2.86</v>
      </c>
      <c r="Z235" s="79">
        <v>219.14</v>
      </c>
      <c r="AA235" s="80">
        <v>206.55</v>
      </c>
      <c r="AC235" t="str">
        <f t="shared" si="3"/>
        <v>Orient-Macksburg</v>
      </c>
    </row>
    <row r="236" spans="1:29" x14ac:dyDescent="0.2">
      <c r="A236" s="79">
        <v>4995</v>
      </c>
      <c r="B236" s="79" t="s">
        <v>373</v>
      </c>
      <c r="C236" s="79">
        <v>4995</v>
      </c>
      <c r="D236" s="79">
        <v>7</v>
      </c>
      <c r="E236" s="79">
        <v>935.5</v>
      </c>
      <c r="F236" s="79">
        <v>928.48</v>
      </c>
      <c r="G236" s="79">
        <v>909.29</v>
      </c>
      <c r="H236" s="79">
        <v>910.04</v>
      </c>
      <c r="I236" s="79">
        <v>517.16999999999996</v>
      </c>
      <c r="J236" s="79">
        <v>58.57</v>
      </c>
      <c r="K236" s="79">
        <v>63.8</v>
      </c>
      <c r="L236" s="79">
        <v>27.07</v>
      </c>
      <c r="M236" s="79">
        <v>3.16</v>
      </c>
      <c r="N236" s="79">
        <v>928.6</v>
      </c>
      <c r="O236" s="79">
        <v>517.54</v>
      </c>
      <c r="P236" s="79">
        <v>58.85</v>
      </c>
      <c r="Q236" s="79">
        <v>54.15</v>
      </c>
      <c r="R236" s="79">
        <v>1037.75</v>
      </c>
      <c r="S236" s="79">
        <v>480588</v>
      </c>
      <c r="T236" s="79">
        <v>54648</v>
      </c>
      <c r="U236" s="79">
        <v>50284</v>
      </c>
      <c r="V236" s="79">
        <v>35813</v>
      </c>
      <c r="W236" s="79">
        <v>34.51</v>
      </c>
      <c r="X236" s="79">
        <v>4109</v>
      </c>
      <c r="Y236" s="79">
        <v>3.96</v>
      </c>
      <c r="Z236" s="79">
        <v>1034.58</v>
      </c>
      <c r="AA236" s="80">
        <v>1028.55</v>
      </c>
      <c r="AC236" t="str">
        <f t="shared" si="3"/>
        <v>Osage</v>
      </c>
    </row>
    <row r="237" spans="1:29" ht="25.5" x14ac:dyDescent="0.2">
      <c r="A237" s="79">
        <v>5013</v>
      </c>
      <c r="B237" s="79" t="s">
        <v>374</v>
      </c>
      <c r="C237" s="79">
        <v>5013</v>
      </c>
      <c r="D237" s="79">
        <v>15</v>
      </c>
      <c r="E237" s="79">
        <v>2388</v>
      </c>
      <c r="F237" s="79">
        <v>2420.1</v>
      </c>
      <c r="G237" s="79">
        <v>2429.02</v>
      </c>
      <c r="H237" s="79">
        <v>2408.36</v>
      </c>
      <c r="I237" s="79">
        <v>517.16999999999996</v>
      </c>
      <c r="J237" s="79">
        <v>58.57</v>
      </c>
      <c r="K237" s="79">
        <v>63.8</v>
      </c>
      <c r="L237" s="79">
        <v>27.07</v>
      </c>
      <c r="M237" s="79">
        <v>3.16</v>
      </c>
      <c r="N237" s="79">
        <v>2395.9</v>
      </c>
      <c r="O237" s="79">
        <v>504.3</v>
      </c>
      <c r="P237" s="79">
        <v>59.47</v>
      </c>
      <c r="Q237" s="79">
        <v>66.349999999999994</v>
      </c>
      <c r="R237" s="79">
        <v>2707.17</v>
      </c>
      <c r="S237" s="79">
        <v>1208252</v>
      </c>
      <c r="T237" s="79">
        <v>142484</v>
      </c>
      <c r="U237" s="79">
        <v>158968</v>
      </c>
      <c r="V237" s="79">
        <v>70684</v>
      </c>
      <c r="W237" s="79">
        <v>26.11</v>
      </c>
      <c r="X237" s="79">
        <v>7607</v>
      </c>
      <c r="Y237" s="79">
        <v>2.81</v>
      </c>
      <c r="Z237" s="79">
        <v>2672.41</v>
      </c>
      <c r="AA237" s="80">
        <v>2707.36</v>
      </c>
      <c r="AC237" t="str">
        <f t="shared" si="3"/>
        <v>Oskaloosa</v>
      </c>
    </row>
    <row r="238" spans="1:29" x14ac:dyDescent="0.2">
      <c r="A238" s="79">
        <v>5049</v>
      </c>
      <c r="B238" s="79" t="s">
        <v>375</v>
      </c>
      <c r="C238" s="79">
        <v>5049</v>
      </c>
      <c r="D238" s="79">
        <v>15</v>
      </c>
      <c r="E238" s="79">
        <v>4531.2</v>
      </c>
      <c r="F238" s="79">
        <v>4501.1899999999996</v>
      </c>
      <c r="G238" s="79">
        <v>4492.1400000000003</v>
      </c>
      <c r="H238" s="79">
        <v>4466.28</v>
      </c>
      <c r="I238" s="79">
        <v>517.16999999999996</v>
      </c>
      <c r="J238" s="79">
        <v>58.57</v>
      </c>
      <c r="K238" s="79">
        <v>63.8</v>
      </c>
      <c r="L238" s="79">
        <v>27.07</v>
      </c>
      <c r="M238" s="79">
        <v>3.16</v>
      </c>
      <c r="N238" s="79">
        <v>4485.8999999999996</v>
      </c>
      <c r="O238" s="79">
        <v>497.05</v>
      </c>
      <c r="P238" s="79">
        <v>56.36</v>
      </c>
      <c r="Q238" s="79">
        <v>72.87</v>
      </c>
      <c r="R238" s="79">
        <v>4968.76</v>
      </c>
      <c r="S238" s="79">
        <v>2229717</v>
      </c>
      <c r="T238" s="79">
        <v>252825</v>
      </c>
      <c r="U238" s="79">
        <v>326888</v>
      </c>
      <c r="V238" s="79">
        <v>129734</v>
      </c>
      <c r="W238" s="79">
        <v>26.11</v>
      </c>
      <c r="X238" s="79">
        <v>13962</v>
      </c>
      <c r="Y238" s="79">
        <v>2.81</v>
      </c>
      <c r="Z238" s="79">
        <v>4985.78</v>
      </c>
      <c r="AA238" s="80">
        <v>4960.32</v>
      </c>
      <c r="AC238" t="str">
        <f t="shared" si="3"/>
        <v>Ottumwa</v>
      </c>
    </row>
    <row r="239" spans="1:29" x14ac:dyDescent="0.2">
      <c r="A239" s="79">
        <v>5319</v>
      </c>
      <c r="B239" s="79" t="s">
        <v>17</v>
      </c>
      <c r="C239" s="79">
        <v>5160</v>
      </c>
      <c r="D239" s="79">
        <v>11</v>
      </c>
      <c r="E239" s="79">
        <v>1025.5</v>
      </c>
      <c r="F239" s="79">
        <v>994.16</v>
      </c>
      <c r="G239" s="79">
        <v>995.21</v>
      </c>
      <c r="H239" s="79">
        <v>981.77</v>
      </c>
      <c r="I239" s="79">
        <v>517.16999999999996</v>
      </c>
      <c r="J239" s="79">
        <v>58.57</v>
      </c>
      <c r="K239" s="79">
        <v>63.8</v>
      </c>
      <c r="L239" s="79">
        <v>27.07</v>
      </c>
      <c r="M239" s="79">
        <v>3.16</v>
      </c>
      <c r="N239" s="79">
        <v>1016.7</v>
      </c>
      <c r="O239" s="79">
        <v>502.78</v>
      </c>
      <c r="P239" s="79">
        <v>53.73</v>
      </c>
      <c r="Q239" s="79">
        <v>54.6</v>
      </c>
      <c r="R239" s="79">
        <v>1147.6400000000001</v>
      </c>
      <c r="S239" s="79">
        <v>511176</v>
      </c>
      <c r="T239" s="79">
        <v>54627</v>
      </c>
      <c r="U239" s="79">
        <v>55512</v>
      </c>
      <c r="V239" s="79">
        <v>23595</v>
      </c>
      <c r="W239" s="79">
        <v>20.56</v>
      </c>
      <c r="X239" s="79">
        <v>3030</v>
      </c>
      <c r="Y239" s="79">
        <v>2.64</v>
      </c>
      <c r="Z239" s="79">
        <v>1148.5999999999999</v>
      </c>
      <c r="AA239" s="80">
        <v>1118.5</v>
      </c>
      <c r="AC239" t="str">
        <f t="shared" si="3"/>
        <v>PCM</v>
      </c>
    </row>
    <row r="240" spans="1:29" ht="25.5" x14ac:dyDescent="0.2">
      <c r="A240" s="79">
        <v>5121</v>
      </c>
      <c r="B240" s="79" t="s">
        <v>376</v>
      </c>
      <c r="C240" s="79">
        <v>5121</v>
      </c>
      <c r="D240" s="79">
        <v>11</v>
      </c>
      <c r="E240" s="79">
        <v>749.2</v>
      </c>
      <c r="F240" s="79">
        <v>730.33</v>
      </c>
      <c r="G240" s="79">
        <v>717.59</v>
      </c>
      <c r="H240" s="79">
        <v>696.93</v>
      </c>
      <c r="I240" s="79">
        <v>517.16999999999996</v>
      </c>
      <c r="J240" s="79">
        <v>58.57</v>
      </c>
      <c r="K240" s="79">
        <v>63.8</v>
      </c>
      <c r="L240" s="79">
        <v>27.07</v>
      </c>
      <c r="M240" s="79">
        <v>3.16</v>
      </c>
      <c r="N240" s="79">
        <v>734.7</v>
      </c>
      <c r="O240" s="79">
        <v>503.95</v>
      </c>
      <c r="P240" s="79">
        <v>48.91</v>
      </c>
      <c r="Q240" s="79">
        <v>51.5</v>
      </c>
      <c r="R240" s="79">
        <v>802.85</v>
      </c>
      <c r="S240" s="79">
        <v>370252</v>
      </c>
      <c r="T240" s="79">
        <v>35934</v>
      </c>
      <c r="U240" s="79">
        <v>37837</v>
      </c>
      <c r="V240" s="79">
        <v>16507</v>
      </c>
      <c r="W240" s="79">
        <v>20.56</v>
      </c>
      <c r="X240" s="79">
        <v>2120</v>
      </c>
      <c r="Y240" s="79">
        <v>2.64</v>
      </c>
      <c r="Z240" s="79">
        <v>819.71</v>
      </c>
      <c r="AA240" s="80">
        <v>801.54</v>
      </c>
      <c r="AC240" t="str">
        <f t="shared" si="3"/>
        <v>Panorama</v>
      </c>
    </row>
    <row r="241" spans="1:29" ht="25.5" x14ac:dyDescent="0.2">
      <c r="A241" s="79">
        <v>5139</v>
      </c>
      <c r="B241" s="79" t="s">
        <v>377</v>
      </c>
      <c r="C241" s="79">
        <v>5139</v>
      </c>
      <c r="D241" s="79">
        <v>5</v>
      </c>
      <c r="E241" s="79">
        <v>180.6</v>
      </c>
      <c r="F241" s="79">
        <v>161.43</v>
      </c>
      <c r="G241" s="79">
        <v>160.53</v>
      </c>
      <c r="H241" s="79">
        <v>158.34</v>
      </c>
      <c r="I241" s="79">
        <v>517.16999999999996</v>
      </c>
      <c r="J241" s="79">
        <v>58.57</v>
      </c>
      <c r="K241" s="79">
        <v>63.8</v>
      </c>
      <c r="L241" s="79">
        <v>27.07</v>
      </c>
      <c r="M241" s="79">
        <v>3.16</v>
      </c>
      <c r="N241" s="79">
        <v>184</v>
      </c>
      <c r="O241" s="79">
        <v>535.38</v>
      </c>
      <c r="P241" s="79">
        <v>46.08</v>
      </c>
      <c r="Q241" s="79">
        <v>64.13</v>
      </c>
      <c r="R241" s="79">
        <v>195.55</v>
      </c>
      <c r="S241" s="79">
        <v>98510</v>
      </c>
      <c r="T241" s="79">
        <v>8479</v>
      </c>
      <c r="U241" s="79">
        <v>11800</v>
      </c>
      <c r="V241" s="79">
        <v>5718</v>
      </c>
      <c r="W241" s="79">
        <v>29.24</v>
      </c>
      <c r="X241" s="79">
        <v>682</v>
      </c>
      <c r="Y241" s="79">
        <v>3.49</v>
      </c>
      <c r="Z241" s="79">
        <v>195.61</v>
      </c>
      <c r="AA241" s="80">
        <v>176.6</v>
      </c>
      <c r="AC241" t="str">
        <f t="shared" si="3"/>
        <v>Paton-Churdan</v>
      </c>
    </row>
    <row r="242" spans="1:29" x14ac:dyDescent="0.2">
      <c r="A242" s="79">
        <v>5163</v>
      </c>
      <c r="B242" s="79" t="s">
        <v>378</v>
      </c>
      <c r="C242" s="79">
        <v>5163</v>
      </c>
      <c r="D242" s="79">
        <v>15</v>
      </c>
      <c r="E242" s="79">
        <v>630.79999999999995</v>
      </c>
      <c r="F242" s="79">
        <v>624.04999999999995</v>
      </c>
      <c r="G242" s="79">
        <v>615.35</v>
      </c>
      <c r="H242" s="79">
        <v>604.1</v>
      </c>
      <c r="I242" s="79">
        <v>517.16999999999996</v>
      </c>
      <c r="J242" s="79">
        <v>58.57</v>
      </c>
      <c r="K242" s="79">
        <v>63.8</v>
      </c>
      <c r="L242" s="79">
        <v>27.07</v>
      </c>
      <c r="M242" s="79">
        <v>3.16</v>
      </c>
      <c r="N242" s="79">
        <v>642.79999999999995</v>
      </c>
      <c r="O242" s="79">
        <v>515.03</v>
      </c>
      <c r="P242" s="79">
        <v>57.83</v>
      </c>
      <c r="Q242" s="79">
        <v>59.22</v>
      </c>
      <c r="R242" s="79">
        <v>717.2</v>
      </c>
      <c r="S242" s="79">
        <v>331061</v>
      </c>
      <c r="T242" s="79">
        <v>37173</v>
      </c>
      <c r="U242" s="79">
        <v>38067</v>
      </c>
      <c r="V242" s="79">
        <v>18726</v>
      </c>
      <c r="W242" s="79">
        <v>26.11</v>
      </c>
      <c r="X242" s="79">
        <v>2015</v>
      </c>
      <c r="Y242" s="79">
        <v>2.81</v>
      </c>
      <c r="Z242" s="79">
        <v>688.98</v>
      </c>
      <c r="AA242" s="80">
        <v>682.81</v>
      </c>
      <c r="AC242" t="str">
        <f t="shared" si="3"/>
        <v>Pekin</v>
      </c>
    </row>
    <row r="243" spans="1:29" x14ac:dyDescent="0.2">
      <c r="A243" s="79">
        <v>5166</v>
      </c>
      <c r="B243" s="79" t="s">
        <v>379</v>
      </c>
      <c r="C243" s="79">
        <v>5166</v>
      </c>
      <c r="D243" s="79">
        <v>11</v>
      </c>
      <c r="E243" s="79">
        <v>2190.3000000000002</v>
      </c>
      <c r="F243" s="79">
        <v>2231.08</v>
      </c>
      <c r="G243" s="79">
        <v>2234.0500000000002</v>
      </c>
      <c r="H243" s="79">
        <v>2219.4499999999998</v>
      </c>
      <c r="I243" s="79">
        <v>517.16999999999996</v>
      </c>
      <c r="J243" s="79">
        <v>58.57</v>
      </c>
      <c r="K243" s="79">
        <v>63.8</v>
      </c>
      <c r="L243" s="79">
        <v>27.07</v>
      </c>
      <c r="M243" s="79">
        <v>3.16</v>
      </c>
      <c r="N243" s="79">
        <v>2210.1</v>
      </c>
      <c r="O243" s="79">
        <v>488.65</v>
      </c>
      <c r="P243" s="79">
        <v>52.15</v>
      </c>
      <c r="Q243" s="79">
        <v>56.04</v>
      </c>
      <c r="R243" s="79">
        <v>2391.5700000000002</v>
      </c>
      <c r="S243" s="79">
        <v>1079965</v>
      </c>
      <c r="T243" s="79">
        <v>115257</v>
      </c>
      <c r="U243" s="79">
        <v>123854</v>
      </c>
      <c r="V243" s="79">
        <v>49171</v>
      </c>
      <c r="W243" s="79">
        <v>20.56</v>
      </c>
      <c r="X243" s="79">
        <v>6314</v>
      </c>
      <c r="Y243" s="79">
        <v>2.64</v>
      </c>
      <c r="Z243" s="79">
        <v>2382.4699999999998</v>
      </c>
      <c r="AA243" s="80">
        <v>2425.1799999999998</v>
      </c>
      <c r="AC243" t="str">
        <f t="shared" si="3"/>
        <v>Pella</v>
      </c>
    </row>
    <row r="244" spans="1:29" x14ac:dyDescent="0.2">
      <c r="A244" s="79">
        <v>5184</v>
      </c>
      <c r="B244" s="79" t="s">
        <v>380</v>
      </c>
      <c r="C244" s="79">
        <v>5184</v>
      </c>
      <c r="D244" s="79">
        <v>11</v>
      </c>
      <c r="E244" s="79">
        <v>1848.3</v>
      </c>
      <c r="F244" s="79">
        <v>1810.31</v>
      </c>
      <c r="G244" s="79">
        <v>1824.62</v>
      </c>
      <c r="H244" s="79">
        <v>1841.65</v>
      </c>
      <c r="I244" s="79">
        <v>517.16999999999996</v>
      </c>
      <c r="J244" s="79">
        <v>58.57</v>
      </c>
      <c r="K244" s="79">
        <v>63.8</v>
      </c>
      <c r="L244" s="79">
        <v>27.07</v>
      </c>
      <c r="M244" s="79">
        <v>3.16</v>
      </c>
      <c r="N244" s="79">
        <v>1810.8</v>
      </c>
      <c r="O244" s="79">
        <v>529.11</v>
      </c>
      <c r="P244" s="79">
        <v>57.28</v>
      </c>
      <c r="Q244" s="79">
        <v>79.97</v>
      </c>
      <c r="R244" s="79">
        <v>2051.73</v>
      </c>
      <c r="S244" s="79">
        <v>958112</v>
      </c>
      <c r="T244" s="79">
        <v>103723</v>
      </c>
      <c r="U244" s="79">
        <v>144810</v>
      </c>
      <c r="V244" s="79">
        <v>42184</v>
      </c>
      <c r="W244" s="79">
        <v>20.56</v>
      </c>
      <c r="X244" s="79">
        <v>5417</v>
      </c>
      <c r="Y244" s="79">
        <v>2.64</v>
      </c>
      <c r="Z244" s="79">
        <v>2064.71</v>
      </c>
      <c r="AA244" s="80">
        <v>2028.88</v>
      </c>
      <c r="AC244" t="str">
        <f t="shared" si="3"/>
        <v>Perry</v>
      </c>
    </row>
    <row r="245" spans="1:29" ht="25.5" x14ac:dyDescent="0.2">
      <c r="A245" s="79">
        <v>5250</v>
      </c>
      <c r="B245" s="79" t="s">
        <v>381</v>
      </c>
      <c r="C245" s="79">
        <v>5250</v>
      </c>
      <c r="D245" s="79">
        <v>9</v>
      </c>
      <c r="E245" s="79">
        <v>4230</v>
      </c>
      <c r="F245" s="79">
        <v>4253.09</v>
      </c>
      <c r="G245" s="79">
        <v>4380.6899999999996</v>
      </c>
      <c r="H245" s="79">
        <v>4456.88</v>
      </c>
      <c r="I245" s="79">
        <v>517.16999999999996</v>
      </c>
      <c r="J245" s="79">
        <v>58.57</v>
      </c>
      <c r="K245" s="79">
        <v>63.8</v>
      </c>
      <c r="L245" s="79">
        <v>27.07</v>
      </c>
      <c r="M245" s="79">
        <v>3.16</v>
      </c>
      <c r="N245" s="79">
        <v>3959.9</v>
      </c>
      <c r="O245" s="79">
        <v>477.65</v>
      </c>
      <c r="P245" s="79">
        <v>55.25</v>
      </c>
      <c r="Q245" s="79">
        <v>49.01</v>
      </c>
      <c r="R245" s="79">
        <v>4214.91</v>
      </c>
      <c r="S245" s="79">
        <v>1891446</v>
      </c>
      <c r="T245" s="79">
        <v>218784</v>
      </c>
      <c r="U245" s="79">
        <v>194075</v>
      </c>
      <c r="V245" s="79">
        <v>99388</v>
      </c>
      <c r="W245" s="79">
        <v>23.58</v>
      </c>
      <c r="X245" s="79">
        <v>11675</v>
      </c>
      <c r="Y245" s="79">
        <v>2.77</v>
      </c>
      <c r="Z245" s="79">
        <v>4477.78</v>
      </c>
      <c r="AA245" s="80">
        <v>4503.3500000000004</v>
      </c>
      <c r="AC245" t="str">
        <f t="shared" si="3"/>
        <v>Pleasant Valley</v>
      </c>
    </row>
    <row r="246" spans="1:29" ht="25.5" x14ac:dyDescent="0.2">
      <c r="A246" s="79">
        <v>5256</v>
      </c>
      <c r="B246" s="79" t="s">
        <v>382</v>
      </c>
      <c r="C246" s="79">
        <v>5256</v>
      </c>
      <c r="D246" s="79">
        <v>11</v>
      </c>
      <c r="E246" s="79">
        <v>636.20000000000005</v>
      </c>
      <c r="F246" s="79">
        <v>612.30999999999995</v>
      </c>
      <c r="G246" s="79">
        <v>615.54</v>
      </c>
      <c r="H246" s="79">
        <v>617.1</v>
      </c>
      <c r="I246" s="79">
        <v>517.16999999999996</v>
      </c>
      <c r="J246" s="79">
        <v>58.57</v>
      </c>
      <c r="K246" s="79">
        <v>63.8</v>
      </c>
      <c r="L246" s="79">
        <v>27.07</v>
      </c>
      <c r="M246" s="79">
        <v>3.16</v>
      </c>
      <c r="N246" s="79">
        <v>620.70000000000005</v>
      </c>
      <c r="O246" s="79">
        <v>516.44000000000005</v>
      </c>
      <c r="P246" s="79">
        <v>53.81</v>
      </c>
      <c r="Q246" s="79">
        <v>68.760000000000005</v>
      </c>
      <c r="R246" s="79">
        <v>698.88</v>
      </c>
      <c r="S246" s="79">
        <v>320554</v>
      </c>
      <c r="T246" s="79">
        <v>33400</v>
      </c>
      <c r="U246" s="79">
        <v>42679</v>
      </c>
      <c r="V246" s="79">
        <v>14369</v>
      </c>
      <c r="W246" s="79">
        <v>20.56</v>
      </c>
      <c r="X246" s="79">
        <v>1845</v>
      </c>
      <c r="Y246" s="79">
        <v>2.64</v>
      </c>
      <c r="Z246" s="79">
        <v>713.45</v>
      </c>
      <c r="AA246" s="80">
        <v>690.33</v>
      </c>
      <c r="AC246" t="str">
        <f t="shared" si="3"/>
        <v>Pleasantville</v>
      </c>
    </row>
    <row r="247" spans="1:29" ht="25.5" x14ac:dyDescent="0.2">
      <c r="A247" s="79">
        <v>5283</v>
      </c>
      <c r="B247" s="79" t="s">
        <v>383</v>
      </c>
      <c r="C247" s="79">
        <v>5283</v>
      </c>
      <c r="D247" s="79">
        <v>5</v>
      </c>
      <c r="E247" s="79">
        <v>703.5</v>
      </c>
      <c r="F247" s="79">
        <v>654.09</v>
      </c>
      <c r="G247" s="79">
        <v>657.39</v>
      </c>
      <c r="H247" s="79">
        <v>660.78</v>
      </c>
      <c r="I247" s="79">
        <v>517.16999999999996</v>
      </c>
      <c r="J247" s="79">
        <v>58.57</v>
      </c>
      <c r="K247" s="79">
        <v>63.8</v>
      </c>
      <c r="L247" s="79">
        <v>27.07</v>
      </c>
      <c r="M247" s="79">
        <v>3.16</v>
      </c>
      <c r="N247" s="79">
        <v>710.3</v>
      </c>
      <c r="O247" s="79">
        <v>619.45000000000005</v>
      </c>
      <c r="P247" s="79">
        <v>78.3</v>
      </c>
      <c r="Q247" s="79">
        <v>54.95</v>
      </c>
      <c r="R247" s="79">
        <v>781.26</v>
      </c>
      <c r="S247" s="79">
        <v>439995</v>
      </c>
      <c r="T247" s="79">
        <v>55616</v>
      </c>
      <c r="U247" s="79">
        <v>39031</v>
      </c>
      <c r="V247" s="79">
        <v>22844</v>
      </c>
      <c r="W247" s="79">
        <v>29.24</v>
      </c>
      <c r="X247" s="79">
        <v>2727</v>
      </c>
      <c r="Y247" s="79">
        <v>3.49</v>
      </c>
      <c r="Z247" s="79">
        <v>780.66</v>
      </c>
      <c r="AA247" s="80">
        <v>732.02</v>
      </c>
      <c r="AC247" t="str">
        <f t="shared" si="3"/>
        <v>Pocahontas Area</v>
      </c>
    </row>
    <row r="248" spans="1:29" x14ac:dyDescent="0.2">
      <c r="A248" s="79">
        <v>5310</v>
      </c>
      <c r="B248" s="79" t="s">
        <v>384</v>
      </c>
      <c r="C248" s="79">
        <v>5310</v>
      </c>
      <c r="D248" s="79">
        <v>1</v>
      </c>
      <c r="E248" s="79">
        <v>608.20000000000005</v>
      </c>
      <c r="F248" s="79">
        <v>523.88</v>
      </c>
      <c r="G248" s="79">
        <v>525.55999999999995</v>
      </c>
      <c r="H248" s="79">
        <v>525.54999999999995</v>
      </c>
      <c r="I248" s="79">
        <v>517.16999999999996</v>
      </c>
      <c r="J248" s="79">
        <v>58.57</v>
      </c>
      <c r="K248" s="79">
        <v>63.8</v>
      </c>
      <c r="L248" s="79">
        <v>27.07</v>
      </c>
      <c r="M248" s="79">
        <v>3.16</v>
      </c>
      <c r="N248" s="79">
        <v>564.70000000000005</v>
      </c>
      <c r="O248" s="79">
        <v>536.15</v>
      </c>
      <c r="P248" s="79">
        <v>51.87</v>
      </c>
      <c r="Q248" s="79">
        <v>84.07</v>
      </c>
      <c r="R248" s="79">
        <v>632.66</v>
      </c>
      <c r="S248" s="79">
        <v>302764</v>
      </c>
      <c r="T248" s="79">
        <v>29291</v>
      </c>
      <c r="U248" s="79">
        <v>47474</v>
      </c>
      <c r="V248" s="79">
        <v>17259</v>
      </c>
      <c r="W248" s="79">
        <v>27.28</v>
      </c>
      <c r="X248" s="79">
        <v>1835</v>
      </c>
      <c r="Y248" s="79">
        <v>2.9</v>
      </c>
      <c r="Z248" s="79">
        <v>674.78</v>
      </c>
      <c r="AA248" s="80">
        <v>591.13</v>
      </c>
      <c r="AC248" t="str">
        <f t="shared" si="3"/>
        <v>Postville</v>
      </c>
    </row>
    <row r="249" spans="1:29" ht="25.5" x14ac:dyDescent="0.2">
      <c r="A249" s="79">
        <v>5323</v>
      </c>
      <c r="B249" s="79" t="s">
        <v>385</v>
      </c>
      <c r="C249" s="79">
        <v>5325</v>
      </c>
      <c r="D249" s="79">
        <v>5</v>
      </c>
      <c r="E249" s="79">
        <v>606</v>
      </c>
      <c r="F249" s="79">
        <v>584.75</v>
      </c>
      <c r="G249" s="79">
        <v>576.25</v>
      </c>
      <c r="H249" s="79">
        <v>559.21</v>
      </c>
      <c r="I249" s="79">
        <v>517.16999999999996</v>
      </c>
      <c r="J249" s="79">
        <v>58.57</v>
      </c>
      <c r="K249" s="79">
        <v>63.8</v>
      </c>
      <c r="L249" s="79">
        <v>27.07</v>
      </c>
      <c r="M249" s="79">
        <v>3.16</v>
      </c>
      <c r="N249" s="79">
        <v>628.29999999999995</v>
      </c>
      <c r="O249" s="79">
        <v>578.38</v>
      </c>
      <c r="P249" s="79">
        <v>69.900000000000006</v>
      </c>
      <c r="Q249" s="79">
        <v>60.01</v>
      </c>
      <c r="R249" s="79">
        <v>700.79</v>
      </c>
      <c r="S249" s="79">
        <v>363396</v>
      </c>
      <c r="T249" s="79">
        <v>43918</v>
      </c>
      <c r="U249" s="79">
        <v>37704</v>
      </c>
      <c r="V249" s="79">
        <v>20491</v>
      </c>
      <c r="W249" s="79">
        <v>29.24</v>
      </c>
      <c r="X249" s="79">
        <v>2446</v>
      </c>
      <c r="Y249" s="79">
        <v>3.49</v>
      </c>
      <c r="Z249" s="79">
        <v>673.94</v>
      </c>
      <c r="AA249" s="80">
        <v>653.37</v>
      </c>
      <c r="AC249" t="str">
        <f t="shared" si="3"/>
        <v>Prairie Valley</v>
      </c>
    </row>
    <row r="250" spans="1:29" x14ac:dyDescent="0.2">
      <c r="A250" s="79">
        <v>5328</v>
      </c>
      <c r="B250" s="79" t="s">
        <v>386</v>
      </c>
      <c r="C250" s="79">
        <v>5328</v>
      </c>
      <c r="D250" s="79">
        <v>13</v>
      </c>
      <c r="E250" s="79">
        <v>89.6</v>
      </c>
      <c r="F250" s="79">
        <v>75.14</v>
      </c>
      <c r="G250" s="79">
        <v>75.959999999999994</v>
      </c>
      <c r="H250" s="79">
        <v>76.099999999999994</v>
      </c>
      <c r="I250" s="79">
        <v>517.16999999999996</v>
      </c>
      <c r="J250" s="79">
        <v>58.57</v>
      </c>
      <c r="K250" s="79">
        <v>63.8</v>
      </c>
      <c r="L250" s="79">
        <v>27.07</v>
      </c>
      <c r="M250" s="79">
        <v>3.16</v>
      </c>
      <c r="N250" s="79">
        <v>86</v>
      </c>
      <c r="O250" s="79">
        <v>522.79</v>
      </c>
      <c r="P250" s="79">
        <v>40.369999999999997</v>
      </c>
      <c r="Q250" s="79">
        <v>52.19</v>
      </c>
      <c r="R250" s="79">
        <v>96.29</v>
      </c>
      <c r="S250" s="79">
        <v>44960</v>
      </c>
      <c r="T250" s="79">
        <v>3472</v>
      </c>
      <c r="U250" s="79">
        <v>4488</v>
      </c>
      <c r="V250" s="79">
        <v>2609</v>
      </c>
      <c r="W250" s="79">
        <v>27.1</v>
      </c>
      <c r="X250" s="79">
        <v>275</v>
      </c>
      <c r="Y250" s="79">
        <v>2.86</v>
      </c>
      <c r="Z250" s="79">
        <v>102.76</v>
      </c>
      <c r="AA250" s="80">
        <v>88.43</v>
      </c>
      <c r="AC250" t="str">
        <f t="shared" si="3"/>
        <v>Prescott</v>
      </c>
    </row>
    <row r="251" spans="1:29" x14ac:dyDescent="0.2">
      <c r="A251" s="79">
        <v>5337</v>
      </c>
      <c r="B251" s="79" t="s">
        <v>387</v>
      </c>
      <c r="C251" s="79">
        <v>5337</v>
      </c>
      <c r="D251" s="79">
        <v>9</v>
      </c>
      <c r="E251" s="79">
        <v>333.5</v>
      </c>
      <c r="F251" s="79">
        <v>358.12</v>
      </c>
      <c r="G251" s="79">
        <v>363.35</v>
      </c>
      <c r="H251" s="79">
        <v>364.54</v>
      </c>
      <c r="I251" s="79">
        <v>517.16999999999996</v>
      </c>
      <c r="J251" s="79">
        <v>58.57</v>
      </c>
      <c r="K251" s="79">
        <v>63.8</v>
      </c>
      <c r="L251" s="79">
        <v>27.07</v>
      </c>
      <c r="M251" s="79">
        <v>3.16</v>
      </c>
      <c r="N251" s="79">
        <v>345.9</v>
      </c>
      <c r="O251" s="79">
        <v>519.15</v>
      </c>
      <c r="P251" s="79">
        <v>56.3</v>
      </c>
      <c r="Q251" s="79">
        <v>58.57</v>
      </c>
      <c r="R251" s="79">
        <v>384.28</v>
      </c>
      <c r="S251" s="79">
        <v>179574</v>
      </c>
      <c r="T251" s="79">
        <v>19474</v>
      </c>
      <c r="U251" s="79">
        <v>20259</v>
      </c>
      <c r="V251" s="79">
        <v>9061</v>
      </c>
      <c r="W251" s="79">
        <v>23.58</v>
      </c>
      <c r="X251" s="79">
        <v>1064</v>
      </c>
      <c r="Y251" s="79">
        <v>2.77</v>
      </c>
      <c r="Z251" s="79">
        <v>370.85</v>
      </c>
      <c r="AA251" s="80">
        <v>395.84</v>
      </c>
      <c r="AC251" t="str">
        <f t="shared" si="3"/>
        <v>Preston</v>
      </c>
    </row>
    <row r="252" spans="1:29" x14ac:dyDescent="0.2">
      <c r="A252" s="79">
        <v>5463</v>
      </c>
      <c r="B252" s="79" t="s">
        <v>388</v>
      </c>
      <c r="C252" s="79">
        <v>5463</v>
      </c>
      <c r="D252" s="79">
        <v>13</v>
      </c>
      <c r="E252" s="79">
        <v>1206.8</v>
      </c>
      <c r="F252" s="79">
        <v>1152.26</v>
      </c>
      <c r="G252" s="79">
        <v>1150.05</v>
      </c>
      <c r="H252" s="79">
        <v>1152.83</v>
      </c>
      <c r="I252" s="79">
        <v>517.16999999999996</v>
      </c>
      <c r="J252" s="79">
        <v>58.57</v>
      </c>
      <c r="K252" s="79">
        <v>63.8</v>
      </c>
      <c r="L252" s="79">
        <v>27.07</v>
      </c>
      <c r="M252" s="79">
        <v>3.16</v>
      </c>
      <c r="N252" s="79">
        <v>1212.8</v>
      </c>
      <c r="O252" s="79">
        <v>530.87</v>
      </c>
      <c r="P252" s="79">
        <v>58.59</v>
      </c>
      <c r="Q252" s="79">
        <v>71.819999999999993</v>
      </c>
      <c r="R252" s="79">
        <v>1386.21</v>
      </c>
      <c r="S252" s="79">
        <v>643839</v>
      </c>
      <c r="T252" s="79">
        <v>71058</v>
      </c>
      <c r="U252" s="79">
        <v>87103</v>
      </c>
      <c r="V252" s="79">
        <v>37566</v>
      </c>
      <c r="W252" s="79">
        <v>27.1</v>
      </c>
      <c r="X252" s="79">
        <v>3965</v>
      </c>
      <c r="Y252" s="79">
        <v>2.86</v>
      </c>
      <c r="Z252" s="79">
        <v>1346.95</v>
      </c>
      <c r="AA252" s="80">
        <v>1293.82</v>
      </c>
      <c r="AC252" t="str">
        <f t="shared" si="3"/>
        <v>Red Oak</v>
      </c>
    </row>
    <row r="253" spans="1:29" ht="25.5" x14ac:dyDescent="0.2">
      <c r="A253" s="79">
        <v>5486</v>
      </c>
      <c r="B253" s="79" t="s">
        <v>389</v>
      </c>
      <c r="C253" s="79">
        <v>5486</v>
      </c>
      <c r="D253" s="79">
        <v>12</v>
      </c>
      <c r="E253" s="79">
        <v>392.4</v>
      </c>
      <c r="F253" s="79">
        <v>382.27</v>
      </c>
      <c r="G253" s="79">
        <v>371.01</v>
      </c>
      <c r="H253" s="79">
        <v>357.59</v>
      </c>
      <c r="I253" s="79">
        <v>517.16999999999996</v>
      </c>
      <c r="J253" s="79">
        <v>58.57</v>
      </c>
      <c r="K253" s="79">
        <v>63.8</v>
      </c>
      <c r="L253" s="79">
        <v>27.07</v>
      </c>
      <c r="M253" s="79">
        <v>3.16</v>
      </c>
      <c r="N253" s="79">
        <v>387</v>
      </c>
      <c r="O253" s="79">
        <v>552.07000000000005</v>
      </c>
      <c r="P253" s="79">
        <v>55.28</v>
      </c>
      <c r="Q253" s="79">
        <v>50.44</v>
      </c>
      <c r="R253" s="79">
        <v>459.14</v>
      </c>
      <c r="S253" s="79">
        <v>213651</v>
      </c>
      <c r="T253" s="79">
        <v>21393</v>
      </c>
      <c r="U253" s="79">
        <v>19520</v>
      </c>
      <c r="V253" s="79">
        <v>12452</v>
      </c>
      <c r="W253" s="79">
        <v>27.12</v>
      </c>
      <c r="X253" s="79">
        <v>1492</v>
      </c>
      <c r="Y253" s="79">
        <v>3.25</v>
      </c>
      <c r="Z253" s="79">
        <v>470.68</v>
      </c>
      <c r="AA253" s="80">
        <v>461.33</v>
      </c>
      <c r="AC253" t="str">
        <f t="shared" si="3"/>
        <v>Remsen-Union</v>
      </c>
    </row>
    <row r="254" spans="1:29" x14ac:dyDescent="0.2">
      <c r="A254" s="79">
        <v>5508</v>
      </c>
      <c r="B254" s="79" t="s">
        <v>390</v>
      </c>
      <c r="C254" s="79">
        <v>5508</v>
      </c>
      <c r="D254" s="79">
        <v>1</v>
      </c>
      <c r="E254" s="79">
        <v>291.60000000000002</v>
      </c>
      <c r="F254" s="79">
        <v>246.39</v>
      </c>
      <c r="G254" s="79">
        <v>246.46</v>
      </c>
      <c r="H254" s="79">
        <v>244.5</v>
      </c>
      <c r="I254" s="79">
        <v>517.16999999999996</v>
      </c>
      <c r="J254" s="79">
        <v>58.57</v>
      </c>
      <c r="K254" s="79">
        <v>63.8</v>
      </c>
      <c r="L254" s="79">
        <v>27.07</v>
      </c>
      <c r="M254" s="79">
        <v>3.16</v>
      </c>
      <c r="N254" s="79">
        <v>276.60000000000002</v>
      </c>
      <c r="O254" s="79">
        <v>681.5</v>
      </c>
      <c r="P254" s="79">
        <v>83.75</v>
      </c>
      <c r="Q254" s="79">
        <v>57.1</v>
      </c>
      <c r="R254" s="79">
        <v>310.23</v>
      </c>
      <c r="S254" s="79">
        <v>188503</v>
      </c>
      <c r="T254" s="79">
        <v>23165</v>
      </c>
      <c r="U254" s="79">
        <v>15794</v>
      </c>
      <c r="V254" s="79">
        <v>8463</v>
      </c>
      <c r="W254" s="79">
        <v>27.28</v>
      </c>
      <c r="X254" s="79">
        <v>900</v>
      </c>
      <c r="Y254" s="79">
        <v>2.9</v>
      </c>
      <c r="Z254" s="79">
        <v>327.78</v>
      </c>
      <c r="AA254" s="80">
        <v>282.94</v>
      </c>
      <c r="AC254" t="str">
        <f t="shared" si="3"/>
        <v>Riceville</v>
      </c>
    </row>
    <row r="255" spans="1:29" ht="25.5" x14ac:dyDescent="0.2">
      <c r="A255" s="79">
        <v>1975</v>
      </c>
      <c r="B255" s="79" t="s">
        <v>391</v>
      </c>
      <c r="C255" s="79">
        <v>1975</v>
      </c>
      <c r="D255" s="79">
        <v>12</v>
      </c>
      <c r="E255" s="79">
        <v>419.7</v>
      </c>
      <c r="F255" s="79">
        <v>396.07</v>
      </c>
      <c r="G255" s="79">
        <v>395.18</v>
      </c>
      <c r="H255" s="79">
        <v>394.8</v>
      </c>
      <c r="I255" s="79">
        <v>517.16999999999996</v>
      </c>
      <c r="J255" s="79">
        <v>58.57</v>
      </c>
      <c r="K255" s="79">
        <v>63.8</v>
      </c>
      <c r="L255" s="79">
        <v>27.07</v>
      </c>
      <c r="M255" s="79">
        <v>3.16</v>
      </c>
      <c r="N255" s="79">
        <v>420.5</v>
      </c>
      <c r="O255" s="79">
        <v>568.25</v>
      </c>
      <c r="P255" s="79">
        <v>61.78</v>
      </c>
      <c r="Q255" s="79">
        <v>69.77</v>
      </c>
      <c r="R255" s="79">
        <v>463.92</v>
      </c>
      <c r="S255" s="79">
        <v>238949</v>
      </c>
      <c r="T255" s="79">
        <v>25978</v>
      </c>
      <c r="U255" s="79">
        <v>29338</v>
      </c>
      <c r="V255" s="79">
        <v>12582</v>
      </c>
      <c r="W255" s="79">
        <v>27.12</v>
      </c>
      <c r="X255" s="79">
        <v>1508</v>
      </c>
      <c r="Y255" s="79">
        <v>3.25</v>
      </c>
      <c r="Z255" s="79">
        <v>476.15</v>
      </c>
      <c r="AA255" s="80">
        <v>453.08</v>
      </c>
      <c r="AC255" t="str">
        <f t="shared" si="3"/>
        <v>River Valley</v>
      </c>
    </row>
    <row r="256" spans="1:29" x14ac:dyDescent="0.2">
      <c r="A256" s="79">
        <v>4824</v>
      </c>
      <c r="B256" s="79" t="s">
        <v>392</v>
      </c>
      <c r="C256" s="79">
        <v>5510</v>
      </c>
      <c r="D256" s="79">
        <v>13</v>
      </c>
      <c r="E256" s="79">
        <v>678.7</v>
      </c>
      <c r="F256" s="79">
        <v>688.26</v>
      </c>
      <c r="G256" s="79">
        <v>687.63</v>
      </c>
      <c r="H256" s="79">
        <v>690.23</v>
      </c>
      <c r="I256" s="79">
        <v>517.16999999999996</v>
      </c>
      <c r="J256" s="79">
        <v>58.57</v>
      </c>
      <c r="K256" s="79">
        <v>63.8</v>
      </c>
      <c r="L256" s="79">
        <v>27.07</v>
      </c>
      <c r="M256" s="79">
        <v>3.16</v>
      </c>
      <c r="N256" s="79">
        <v>680.7</v>
      </c>
      <c r="O256" s="79">
        <v>519.29999999999995</v>
      </c>
      <c r="P256" s="79">
        <v>55.92</v>
      </c>
      <c r="Q256" s="79">
        <v>51.49</v>
      </c>
      <c r="R256" s="79">
        <v>748.79</v>
      </c>
      <c r="S256" s="79">
        <v>353488</v>
      </c>
      <c r="T256" s="79">
        <v>38065</v>
      </c>
      <c r="U256" s="79">
        <v>35049</v>
      </c>
      <c r="V256" s="79">
        <v>20292</v>
      </c>
      <c r="W256" s="79">
        <v>27.1</v>
      </c>
      <c r="X256" s="79">
        <v>2142</v>
      </c>
      <c r="Y256" s="79">
        <v>2.86</v>
      </c>
      <c r="Z256" s="79">
        <v>744.62</v>
      </c>
      <c r="AA256" s="80">
        <v>754.84</v>
      </c>
      <c r="AC256" t="str">
        <f t="shared" si="3"/>
        <v>Riverside</v>
      </c>
    </row>
    <row r="257" spans="1:29" ht="25.5" x14ac:dyDescent="0.2">
      <c r="A257" s="79">
        <v>5607</v>
      </c>
      <c r="B257" s="79" t="s">
        <v>393</v>
      </c>
      <c r="C257" s="79">
        <v>5607</v>
      </c>
      <c r="D257" s="79">
        <v>12</v>
      </c>
      <c r="E257" s="79">
        <v>688.3</v>
      </c>
      <c r="F257" s="79">
        <v>746.69</v>
      </c>
      <c r="G257" s="79">
        <v>764.71</v>
      </c>
      <c r="H257" s="79">
        <v>777.75</v>
      </c>
      <c r="I257" s="79">
        <v>517.16999999999996</v>
      </c>
      <c r="J257" s="79">
        <v>58.57</v>
      </c>
      <c r="K257" s="79">
        <v>63.8</v>
      </c>
      <c r="L257" s="79">
        <v>27.07</v>
      </c>
      <c r="M257" s="79">
        <v>3.16</v>
      </c>
      <c r="N257" s="79">
        <v>663</v>
      </c>
      <c r="O257" s="79">
        <v>530.71</v>
      </c>
      <c r="P257" s="79">
        <v>55.73</v>
      </c>
      <c r="Q257" s="79">
        <v>74.98</v>
      </c>
      <c r="R257" s="79">
        <v>722.9</v>
      </c>
      <c r="S257" s="79">
        <v>351861</v>
      </c>
      <c r="T257" s="79">
        <v>36949</v>
      </c>
      <c r="U257" s="79">
        <v>49712</v>
      </c>
      <c r="V257" s="79">
        <v>19605</v>
      </c>
      <c r="W257" s="79">
        <v>27.12</v>
      </c>
      <c r="X257" s="79">
        <v>2349</v>
      </c>
      <c r="Y257" s="79">
        <v>3.25</v>
      </c>
      <c r="Z257" s="79">
        <v>741.55</v>
      </c>
      <c r="AA257" s="80">
        <v>800.47</v>
      </c>
      <c r="AC257" t="str">
        <f t="shared" si="3"/>
        <v>Rock Valley</v>
      </c>
    </row>
    <row r="258" spans="1:29" ht="38.25" x14ac:dyDescent="0.2">
      <c r="A258" s="79">
        <v>5625</v>
      </c>
      <c r="B258" s="79" t="s">
        <v>394</v>
      </c>
      <c r="C258" s="79">
        <v>5625</v>
      </c>
      <c r="D258" s="79">
        <v>5</v>
      </c>
      <c r="E258" s="79">
        <v>472.1</v>
      </c>
      <c r="F258" s="79">
        <v>444.65</v>
      </c>
      <c r="G258" s="79">
        <v>447.91</v>
      </c>
      <c r="H258" s="79">
        <v>448.05</v>
      </c>
      <c r="I258" s="79">
        <v>517.16999999999996</v>
      </c>
      <c r="J258" s="79">
        <v>58.57</v>
      </c>
      <c r="K258" s="79">
        <v>63.8</v>
      </c>
      <c r="L258" s="79">
        <v>27.07</v>
      </c>
      <c r="M258" s="79">
        <v>3.16</v>
      </c>
      <c r="N258" s="79">
        <v>467</v>
      </c>
      <c r="O258" s="79">
        <v>605.88</v>
      </c>
      <c r="P258" s="79">
        <v>62.22</v>
      </c>
      <c r="Q258" s="79">
        <v>66.45</v>
      </c>
      <c r="R258" s="79">
        <v>506.71</v>
      </c>
      <c r="S258" s="79">
        <v>282946</v>
      </c>
      <c r="T258" s="79">
        <v>29057</v>
      </c>
      <c r="U258" s="79">
        <v>31032</v>
      </c>
      <c r="V258" s="79">
        <v>14816</v>
      </c>
      <c r="W258" s="79">
        <v>29.24</v>
      </c>
      <c r="X258" s="79">
        <v>1768</v>
      </c>
      <c r="Y258" s="79">
        <v>3.49</v>
      </c>
      <c r="Z258" s="79">
        <v>513.72</v>
      </c>
      <c r="AA258" s="80">
        <v>486.68</v>
      </c>
      <c r="AC258" t="str">
        <f t="shared" si="3"/>
        <v>Rockwell City-Lytton</v>
      </c>
    </row>
    <row r="259" spans="1:29" ht="25.5" x14ac:dyDescent="0.2">
      <c r="A259" s="79">
        <v>5643</v>
      </c>
      <c r="B259" s="79" t="s">
        <v>395</v>
      </c>
      <c r="C259" s="79">
        <v>5643</v>
      </c>
      <c r="D259" s="79">
        <v>11</v>
      </c>
      <c r="E259" s="79">
        <v>966.4</v>
      </c>
      <c r="F259" s="79">
        <v>937.62</v>
      </c>
      <c r="G259" s="79">
        <v>943.36</v>
      </c>
      <c r="H259" s="79">
        <v>929.27</v>
      </c>
      <c r="I259" s="79">
        <v>517.16999999999996</v>
      </c>
      <c r="J259" s="79">
        <v>58.57</v>
      </c>
      <c r="K259" s="79">
        <v>63.8</v>
      </c>
      <c r="L259" s="79">
        <v>27.07</v>
      </c>
      <c r="M259" s="79">
        <v>3.16</v>
      </c>
      <c r="N259" s="79">
        <v>945.5</v>
      </c>
      <c r="O259" s="79">
        <v>503.69</v>
      </c>
      <c r="P259" s="79">
        <v>63.34</v>
      </c>
      <c r="Q259" s="79">
        <v>56.99</v>
      </c>
      <c r="R259" s="79">
        <v>1026.18</v>
      </c>
      <c r="S259" s="79">
        <v>476239</v>
      </c>
      <c r="T259" s="79">
        <v>59888</v>
      </c>
      <c r="U259" s="79">
        <v>53884</v>
      </c>
      <c r="V259" s="79">
        <v>21098</v>
      </c>
      <c r="W259" s="79">
        <v>20.56</v>
      </c>
      <c r="X259" s="79">
        <v>2709</v>
      </c>
      <c r="Y259" s="79">
        <v>2.64</v>
      </c>
      <c r="Z259" s="79">
        <v>1043.24</v>
      </c>
      <c r="AA259" s="80">
        <v>1015.23</v>
      </c>
      <c r="AC259" t="str">
        <f t="shared" ref="AC259:AC322" si="4">B259</f>
        <v>Roland-Story</v>
      </c>
    </row>
    <row r="260" spans="1:29" ht="51" x14ac:dyDescent="0.2">
      <c r="A260" s="79">
        <v>5697</v>
      </c>
      <c r="B260" s="79" t="s">
        <v>396</v>
      </c>
      <c r="C260" s="79">
        <v>5697</v>
      </c>
      <c r="D260" s="79">
        <v>7</v>
      </c>
      <c r="E260" s="79">
        <v>472.1</v>
      </c>
      <c r="F260" s="79">
        <v>386.68</v>
      </c>
      <c r="G260" s="79">
        <v>381.25</v>
      </c>
      <c r="H260" s="79">
        <v>375.86</v>
      </c>
      <c r="I260" s="79">
        <v>517.16999999999996</v>
      </c>
      <c r="J260" s="79">
        <v>58.57</v>
      </c>
      <c r="K260" s="79">
        <v>63.8</v>
      </c>
      <c r="L260" s="79">
        <v>27.07</v>
      </c>
      <c r="M260" s="79">
        <v>3.16</v>
      </c>
      <c r="N260" s="79">
        <v>464.2</v>
      </c>
      <c r="O260" s="79">
        <v>543.08000000000004</v>
      </c>
      <c r="P260" s="79">
        <v>61.27</v>
      </c>
      <c r="Q260" s="79">
        <v>56.29</v>
      </c>
      <c r="R260" s="79">
        <v>529.79</v>
      </c>
      <c r="S260" s="79">
        <v>252098</v>
      </c>
      <c r="T260" s="79">
        <v>28442</v>
      </c>
      <c r="U260" s="79">
        <v>26130</v>
      </c>
      <c r="V260" s="79">
        <v>18283</v>
      </c>
      <c r="W260" s="79">
        <v>34.51</v>
      </c>
      <c r="X260" s="79">
        <v>2098</v>
      </c>
      <c r="Y260" s="79">
        <v>3.96</v>
      </c>
      <c r="Z260" s="79">
        <v>547.48</v>
      </c>
      <c r="AA260" s="80">
        <v>462.82</v>
      </c>
      <c r="AC260" t="str">
        <f t="shared" si="4"/>
        <v>Rudd-Rockford-Marble Rk</v>
      </c>
    </row>
    <row r="261" spans="1:29" ht="25.5" x14ac:dyDescent="0.2">
      <c r="A261" s="79">
        <v>5724</v>
      </c>
      <c r="B261" s="79" t="s">
        <v>397</v>
      </c>
      <c r="C261" s="79">
        <v>5724</v>
      </c>
      <c r="D261" s="79">
        <v>5</v>
      </c>
      <c r="E261" s="79">
        <v>244</v>
      </c>
      <c r="F261" s="79">
        <v>256.42</v>
      </c>
      <c r="G261" s="79">
        <v>257.75</v>
      </c>
      <c r="H261" s="79">
        <v>258.39</v>
      </c>
      <c r="I261" s="79">
        <v>517.16999999999996</v>
      </c>
      <c r="J261" s="79">
        <v>58.57</v>
      </c>
      <c r="K261" s="79">
        <v>63.8</v>
      </c>
      <c r="L261" s="79">
        <v>27.07</v>
      </c>
      <c r="M261" s="79">
        <v>3.16</v>
      </c>
      <c r="N261" s="79">
        <v>250</v>
      </c>
      <c r="O261" s="79">
        <v>581.78</v>
      </c>
      <c r="P261" s="79">
        <v>63.6</v>
      </c>
      <c r="Q261" s="79">
        <v>69.3</v>
      </c>
      <c r="R261" s="79">
        <v>280.81</v>
      </c>
      <c r="S261" s="79">
        <v>145445</v>
      </c>
      <c r="T261" s="79">
        <v>15900</v>
      </c>
      <c r="U261" s="79">
        <v>17325</v>
      </c>
      <c r="V261" s="79">
        <v>8211</v>
      </c>
      <c r="W261" s="79">
        <v>29.24</v>
      </c>
      <c r="X261" s="79">
        <v>980</v>
      </c>
      <c r="Y261" s="79">
        <v>3.49</v>
      </c>
      <c r="Z261" s="79">
        <v>267.39999999999998</v>
      </c>
      <c r="AA261" s="80">
        <v>280.05</v>
      </c>
      <c r="AC261" t="str">
        <f t="shared" si="4"/>
        <v>Ruthven-Ayrshire</v>
      </c>
    </row>
    <row r="262" spans="1:29" x14ac:dyDescent="0.2">
      <c r="A262" s="79">
        <v>5805</v>
      </c>
      <c r="B262" s="79" t="s">
        <v>398</v>
      </c>
      <c r="C262" s="79">
        <v>5805</v>
      </c>
      <c r="D262" s="79">
        <v>11</v>
      </c>
      <c r="E262" s="79">
        <v>1201.2</v>
      </c>
      <c r="F262" s="79">
        <v>1201.21</v>
      </c>
      <c r="G262" s="79">
        <v>1201.9000000000001</v>
      </c>
      <c r="H262" s="79">
        <v>1173.03</v>
      </c>
      <c r="I262" s="79">
        <v>517.16999999999996</v>
      </c>
      <c r="J262" s="79">
        <v>58.57</v>
      </c>
      <c r="K262" s="79">
        <v>63.8</v>
      </c>
      <c r="L262" s="79">
        <v>27.07</v>
      </c>
      <c r="M262" s="79">
        <v>3.16</v>
      </c>
      <c r="N262" s="79">
        <v>1200.9000000000001</v>
      </c>
      <c r="O262" s="79">
        <v>560.02</v>
      </c>
      <c r="P262" s="79">
        <v>59.64</v>
      </c>
      <c r="Q262" s="79">
        <v>72.27</v>
      </c>
      <c r="R262" s="79">
        <v>1392.16</v>
      </c>
      <c r="S262" s="79">
        <v>672528</v>
      </c>
      <c r="T262" s="79">
        <v>71622</v>
      </c>
      <c r="U262" s="79">
        <v>86789</v>
      </c>
      <c r="V262" s="79">
        <v>28623</v>
      </c>
      <c r="W262" s="79">
        <v>20.56</v>
      </c>
      <c r="X262" s="79">
        <v>3675</v>
      </c>
      <c r="Y262" s="79">
        <v>2.64</v>
      </c>
      <c r="Z262" s="79">
        <v>1378.19</v>
      </c>
      <c r="AA262" s="80">
        <v>1379.97</v>
      </c>
      <c r="AC262" t="str">
        <f t="shared" si="4"/>
        <v>Saydel</v>
      </c>
    </row>
    <row r="263" spans="1:29" ht="25.5" x14ac:dyDescent="0.2">
      <c r="A263" s="79">
        <v>5823</v>
      </c>
      <c r="B263" s="79" t="s">
        <v>399</v>
      </c>
      <c r="C263" s="79">
        <v>5823</v>
      </c>
      <c r="D263" s="79">
        <v>5</v>
      </c>
      <c r="E263" s="79">
        <v>380.2</v>
      </c>
      <c r="F263" s="79">
        <v>362.62</v>
      </c>
      <c r="G263" s="79">
        <v>358.81</v>
      </c>
      <c r="H263" s="79">
        <v>351.75</v>
      </c>
      <c r="I263" s="79">
        <v>517.16999999999996</v>
      </c>
      <c r="J263" s="79">
        <v>58.57</v>
      </c>
      <c r="K263" s="79">
        <v>63.8</v>
      </c>
      <c r="L263" s="79">
        <v>27.07</v>
      </c>
      <c r="M263" s="79">
        <v>3.16</v>
      </c>
      <c r="N263" s="79">
        <v>372.4</v>
      </c>
      <c r="O263" s="79">
        <v>556.57000000000005</v>
      </c>
      <c r="P263" s="79">
        <v>62.59</v>
      </c>
      <c r="Q263" s="79">
        <v>52.74</v>
      </c>
      <c r="R263" s="79">
        <v>416.64</v>
      </c>
      <c r="S263" s="79">
        <v>207267</v>
      </c>
      <c r="T263" s="79">
        <v>23309</v>
      </c>
      <c r="U263" s="79">
        <v>19640</v>
      </c>
      <c r="V263" s="79">
        <v>12183</v>
      </c>
      <c r="W263" s="79">
        <v>29.24</v>
      </c>
      <c r="X263" s="79">
        <v>1454</v>
      </c>
      <c r="Y263" s="79">
        <v>3.49</v>
      </c>
      <c r="Z263" s="79">
        <v>411.53</v>
      </c>
      <c r="AA263" s="80">
        <v>394.26</v>
      </c>
      <c r="AC263" t="str">
        <f t="shared" si="4"/>
        <v>Schaller-Crestland</v>
      </c>
    </row>
    <row r="264" spans="1:29" ht="25.5" x14ac:dyDescent="0.2">
      <c r="A264" s="79">
        <v>5832</v>
      </c>
      <c r="B264" s="79" t="s">
        <v>400</v>
      </c>
      <c r="C264" s="79">
        <v>5832</v>
      </c>
      <c r="D264" s="79">
        <v>12</v>
      </c>
      <c r="E264" s="79">
        <v>300.39999999999998</v>
      </c>
      <c r="F264" s="79">
        <v>323.89999999999998</v>
      </c>
      <c r="G264" s="79">
        <v>332.52</v>
      </c>
      <c r="H264" s="79">
        <v>338.45</v>
      </c>
      <c r="I264" s="79">
        <v>517.16999999999996</v>
      </c>
      <c r="J264" s="79">
        <v>58.57</v>
      </c>
      <c r="K264" s="79">
        <v>63.8</v>
      </c>
      <c r="L264" s="79">
        <v>27.07</v>
      </c>
      <c r="M264" s="79">
        <v>3.16</v>
      </c>
      <c r="N264" s="79">
        <v>309.39999999999998</v>
      </c>
      <c r="O264" s="79">
        <v>449.88</v>
      </c>
      <c r="P264" s="79">
        <v>38.31</v>
      </c>
      <c r="Q264" s="79">
        <v>53.51</v>
      </c>
      <c r="R264" s="79">
        <v>354.22</v>
      </c>
      <c r="S264" s="79">
        <v>139193</v>
      </c>
      <c r="T264" s="79">
        <v>11853</v>
      </c>
      <c r="U264" s="79">
        <v>16556</v>
      </c>
      <c r="V264" s="79">
        <v>9606</v>
      </c>
      <c r="W264" s="79">
        <v>27.12</v>
      </c>
      <c r="X264" s="79">
        <v>1151</v>
      </c>
      <c r="Y264" s="79">
        <v>3.25</v>
      </c>
      <c r="Z264" s="79">
        <v>337.9</v>
      </c>
      <c r="AA264" s="80">
        <v>361.78</v>
      </c>
      <c r="AC264" t="str">
        <f t="shared" si="4"/>
        <v>Schleswig</v>
      </c>
    </row>
    <row r="265" spans="1:29" x14ac:dyDescent="0.2">
      <c r="A265" s="79">
        <v>5868</v>
      </c>
      <c r="B265" s="79" t="s">
        <v>401</v>
      </c>
      <c r="C265" s="79">
        <v>5868</v>
      </c>
      <c r="D265" s="79">
        <v>5</v>
      </c>
      <c r="E265" s="79">
        <v>149.1</v>
      </c>
      <c r="F265" s="79">
        <v>134.63999999999999</v>
      </c>
      <c r="G265" s="79">
        <v>133.94999999999999</v>
      </c>
      <c r="H265" s="79">
        <v>133.66999999999999</v>
      </c>
      <c r="I265" s="79">
        <v>517.16999999999996</v>
      </c>
      <c r="J265" s="79">
        <v>58.57</v>
      </c>
      <c r="K265" s="79">
        <v>63.8</v>
      </c>
      <c r="L265" s="79">
        <v>27.07</v>
      </c>
      <c r="M265" s="79">
        <v>3.16</v>
      </c>
      <c r="N265" s="79">
        <v>155.19999999999999</v>
      </c>
      <c r="O265" s="79">
        <v>642.1</v>
      </c>
      <c r="P265" s="79">
        <v>62.17</v>
      </c>
      <c r="Q265" s="79">
        <v>86.92</v>
      </c>
      <c r="R265" s="79">
        <v>176.61</v>
      </c>
      <c r="S265" s="79">
        <v>99654</v>
      </c>
      <c r="T265" s="79">
        <v>9649</v>
      </c>
      <c r="U265" s="79">
        <v>13490</v>
      </c>
      <c r="V265" s="79">
        <v>5164</v>
      </c>
      <c r="W265" s="79">
        <v>29.24</v>
      </c>
      <c r="X265" s="79">
        <v>616</v>
      </c>
      <c r="Y265" s="79">
        <v>3.49</v>
      </c>
      <c r="Z265" s="79">
        <v>165.35</v>
      </c>
      <c r="AA265" s="80">
        <v>151.05000000000001</v>
      </c>
      <c r="AC265" t="str">
        <f t="shared" si="4"/>
        <v>Sentral</v>
      </c>
    </row>
    <row r="266" spans="1:29" ht="38.25" x14ac:dyDescent="0.2">
      <c r="A266" s="79">
        <v>5877</v>
      </c>
      <c r="B266" s="79" t="s">
        <v>402</v>
      </c>
      <c r="C266" s="79">
        <v>5877</v>
      </c>
      <c r="D266" s="79">
        <v>12</v>
      </c>
      <c r="E266" s="79">
        <v>1342.9</v>
      </c>
      <c r="F266" s="79">
        <v>1344.08</v>
      </c>
      <c r="G266" s="79">
        <v>1345.1</v>
      </c>
      <c r="H266" s="79">
        <v>1342.84</v>
      </c>
      <c r="I266" s="79">
        <v>517.16999999999996</v>
      </c>
      <c r="J266" s="79">
        <v>58.57</v>
      </c>
      <c r="K266" s="79">
        <v>63.8</v>
      </c>
      <c r="L266" s="79">
        <v>27.07</v>
      </c>
      <c r="M266" s="79">
        <v>3.16</v>
      </c>
      <c r="N266" s="79">
        <v>1339.3</v>
      </c>
      <c r="O266" s="79">
        <v>525.07000000000005</v>
      </c>
      <c r="P266" s="79">
        <v>64.040000000000006</v>
      </c>
      <c r="Q266" s="79">
        <v>61.51</v>
      </c>
      <c r="R266" s="79">
        <v>1487.38</v>
      </c>
      <c r="S266" s="79">
        <v>703226</v>
      </c>
      <c r="T266" s="79">
        <v>85769</v>
      </c>
      <c r="U266" s="79">
        <v>82380</v>
      </c>
      <c r="V266" s="79">
        <v>40338</v>
      </c>
      <c r="W266" s="79">
        <v>27.12</v>
      </c>
      <c r="X266" s="79">
        <v>4834</v>
      </c>
      <c r="Y266" s="79">
        <v>3.25</v>
      </c>
      <c r="Z266" s="79">
        <v>1508.53</v>
      </c>
      <c r="AA266" s="80">
        <v>1511.36</v>
      </c>
      <c r="AC266" t="str">
        <f t="shared" si="4"/>
        <v>Sergeant Bluff-Luton</v>
      </c>
    </row>
    <row r="267" spans="1:29" x14ac:dyDescent="0.2">
      <c r="A267" s="79">
        <v>5895</v>
      </c>
      <c r="B267" s="79" t="s">
        <v>403</v>
      </c>
      <c r="C267" s="79">
        <v>5895</v>
      </c>
      <c r="D267" s="79">
        <v>15</v>
      </c>
      <c r="E267" s="79">
        <v>237.4</v>
      </c>
      <c r="F267" s="79">
        <v>217.95</v>
      </c>
      <c r="G267" s="79">
        <v>218.69</v>
      </c>
      <c r="H267" s="79">
        <v>218.65</v>
      </c>
      <c r="I267" s="79">
        <v>517.16999999999996</v>
      </c>
      <c r="J267" s="79">
        <v>58.57</v>
      </c>
      <c r="K267" s="79">
        <v>63.8</v>
      </c>
      <c r="L267" s="79">
        <v>27.07</v>
      </c>
      <c r="M267" s="79">
        <v>3.16</v>
      </c>
      <c r="N267" s="79">
        <v>237.9</v>
      </c>
      <c r="O267" s="79">
        <v>652.66999999999996</v>
      </c>
      <c r="P267" s="79">
        <v>71.73</v>
      </c>
      <c r="Q267" s="79">
        <v>72.87</v>
      </c>
      <c r="R267" s="79">
        <v>256.86</v>
      </c>
      <c r="S267" s="79">
        <v>155270</v>
      </c>
      <c r="T267" s="79">
        <v>17065</v>
      </c>
      <c r="U267" s="79">
        <v>17336</v>
      </c>
      <c r="V267" s="79">
        <v>6707</v>
      </c>
      <c r="W267" s="79">
        <v>26.11</v>
      </c>
      <c r="X267" s="79">
        <v>722</v>
      </c>
      <c r="Y267" s="79">
        <v>2.81</v>
      </c>
      <c r="Z267" s="79">
        <v>251.78</v>
      </c>
      <c r="AA267" s="80">
        <v>232.46</v>
      </c>
      <c r="AC267" t="str">
        <f t="shared" si="4"/>
        <v>Seymour</v>
      </c>
    </row>
    <row r="268" spans="1:29" x14ac:dyDescent="0.2">
      <c r="A268" s="79">
        <v>5949</v>
      </c>
      <c r="B268" s="79" t="s">
        <v>404</v>
      </c>
      <c r="C268" s="79">
        <v>5949</v>
      </c>
      <c r="D268" s="79">
        <v>12</v>
      </c>
      <c r="E268" s="79">
        <v>982.3</v>
      </c>
      <c r="F268" s="79">
        <v>967.63</v>
      </c>
      <c r="G268" s="79">
        <v>962.66</v>
      </c>
      <c r="H268" s="79">
        <v>949.99</v>
      </c>
      <c r="I268" s="79">
        <v>517.16999999999996</v>
      </c>
      <c r="J268" s="79">
        <v>58.57</v>
      </c>
      <c r="K268" s="79">
        <v>63.8</v>
      </c>
      <c r="L268" s="79">
        <v>27.07</v>
      </c>
      <c r="M268" s="79">
        <v>3.16</v>
      </c>
      <c r="N268" s="79">
        <v>975.5</v>
      </c>
      <c r="O268" s="79">
        <v>496.84</v>
      </c>
      <c r="P268" s="79">
        <v>52.06</v>
      </c>
      <c r="Q268" s="79">
        <v>61.62</v>
      </c>
      <c r="R268" s="79">
        <v>1097.71</v>
      </c>
      <c r="S268" s="79">
        <v>484667</v>
      </c>
      <c r="T268" s="79">
        <v>50785</v>
      </c>
      <c r="U268" s="79">
        <v>60110</v>
      </c>
      <c r="V268" s="79">
        <v>29770</v>
      </c>
      <c r="W268" s="79">
        <v>27.12</v>
      </c>
      <c r="X268" s="79">
        <v>3568</v>
      </c>
      <c r="Y268" s="79">
        <v>3.25</v>
      </c>
      <c r="Z268" s="79">
        <v>1116.72</v>
      </c>
      <c r="AA268" s="80">
        <v>1103.3900000000001</v>
      </c>
      <c r="AC268" t="str">
        <f t="shared" si="4"/>
        <v>Sheldon</v>
      </c>
    </row>
    <row r="269" spans="1:29" ht="25.5" x14ac:dyDescent="0.2">
      <c r="A269" s="79">
        <v>5976</v>
      </c>
      <c r="B269" s="79" t="s">
        <v>405</v>
      </c>
      <c r="C269" s="79">
        <v>5976</v>
      </c>
      <c r="D269" s="79">
        <v>13</v>
      </c>
      <c r="E269" s="79">
        <v>986.3</v>
      </c>
      <c r="F269" s="79">
        <v>972.11</v>
      </c>
      <c r="G269" s="79">
        <v>972.13</v>
      </c>
      <c r="H269" s="79">
        <v>959.33</v>
      </c>
      <c r="I269" s="79">
        <v>517.16999999999996</v>
      </c>
      <c r="J269" s="79">
        <v>58.57</v>
      </c>
      <c r="K269" s="79">
        <v>63.8</v>
      </c>
      <c r="L269" s="79">
        <v>27.07</v>
      </c>
      <c r="M269" s="79">
        <v>3.16</v>
      </c>
      <c r="N269" s="79">
        <v>990.1</v>
      </c>
      <c r="O269" s="79">
        <v>548.49</v>
      </c>
      <c r="P269" s="79">
        <v>59.02</v>
      </c>
      <c r="Q269" s="79">
        <v>69.91</v>
      </c>
      <c r="R269" s="79">
        <v>1117.53</v>
      </c>
      <c r="S269" s="79">
        <v>543060</v>
      </c>
      <c r="T269" s="79">
        <v>58436</v>
      </c>
      <c r="U269" s="79">
        <v>69218</v>
      </c>
      <c r="V269" s="79">
        <v>30285</v>
      </c>
      <c r="W269" s="79">
        <v>27.1</v>
      </c>
      <c r="X269" s="79">
        <v>3196</v>
      </c>
      <c r="Y269" s="79">
        <v>2.86</v>
      </c>
      <c r="Z269" s="79">
        <v>1106.3900000000001</v>
      </c>
      <c r="AA269" s="80">
        <v>1093.4000000000001</v>
      </c>
      <c r="AC269" t="str">
        <f t="shared" si="4"/>
        <v>Shenandoah</v>
      </c>
    </row>
    <row r="270" spans="1:29" ht="38.25" x14ac:dyDescent="0.2">
      <c r="A270" s="79">
        <v>5994</v>
      </c>
      <c r="B270" s="79" t="s">
        <v>406</v>
      </c>
      <c r="C270" s="79">
        <v>5994</v>
      </c>
      <c r="D270" s="79">
        <v>12</v>
      </c>
      <c r="E270" s="79">
        <v>755.1</v>
      </c>
      <c r="F270" s="79">
        <v>706.36</v>
      </c>
      <c r="G270" s="79">
        <v>689.13</v>
      </c>
      <c r="H270" s="79">
        <v>669.69</v>
      </c>
      <c r="I270" s="79">
        <v>517.16999999999996</v>
      </c>
      <c r="J270" s="79">
        <v>58.57</v>
      </c>
      <c r="K270" s="79">
        <v>63.8</v>
      </c>
      <c r="L270" s="79">
        <v>27.07</v>
      </c>
      <c r="M270" s="79">
        <v>3.16</v>
      </c>
      <c r="N270" s="79">
        <v>731.1</v>
      </c>
      <c r="O270" s="79">
        <v>544.85</v>
      </c>
      <c r="P270" s="79">
        <v>54.78</v>
      </c>
      <c r="Q270" s="79">
        <v>63.22</v>
      </c>
      <c r="R270" s="79">
        <v>799.28</v>
      </c>
      <c r="S270" s="79">
        <v>398340</v>
      </c>
      <c r="T270" s="79">
        <v>40050</v>
      </c>
      <c r="U270" s="79">
        <v>46220</v>
      </c>
      <c r="V270" s="79">
        <v>21676</v>
      </c>
      <c r="W270" s="79">
        <v>27.12</v>
      </c>
      <c r="X270" s="79">
        <v>2598</v>
      </c>
      <c r="Y270" s="79">
        <v>3.25</v>
      </c>
      <c r="Z270" s="79">
        <v>812.37</v>
      </c>
      <c r="AA270" s="80">
        <v>764.2</v>
      </c>
      <c r="AC270" t="str">
        <f t="shared" si="4"/>
        <v>Sibley-Ocheyedan</v>
      </c>
    </row>
    <row r="271" spans="1:29" x14ac:dyDescent="0.2">
      <c r="A271" s="79">
        <v>6003</v>
      </c>
      <c r="B271" s="79" t="s">
        <v>407</v>
      </c>
      <c r="C271" s="79">
        <v>6003</v>
      </c>
      <c r="D271" s="79">
        <v>13</v>
      </c>
      <c r="E271" s="79">
        <v>327.2</v>
      </c>
      <c r="F271" s="79">
        <v>312.86</v>
      </c>
      <c r="G271" s="79">
        <v>305.60000000000002</v>
      </c>
      <c r="H271" s="79">
        <v>304.39999999999998</v>
      </c>
      <c r="I271" s="79">
        <v>517.16999999999996</v>
      </c>
      <c r="J271" s="79">
        <v>58.57</v>
      </c>
      <c r="K271" s="79">
        <v>63.8</v>
      </c>
      <c r="L271" s="79">
        <v>27.07</v>
      </c>
      <c r="M271" s="79">
        <v>3.16</v>
      </c>
      <c r="N271" s="79">
        <v>344.3</v>
      </c>
      <c r="O271" s="79">
        <v>588.34</v>
      </c>
      <c r="P271" s="79">
        <v>61.57</v>
      </c>
      <c r="Q271" s="79">
        <v>65.319999999999993</v>
      </c>
      <c r="R271" s="79">
        <v>410.32</v>
      </c>
      <c r="S271" s="79">
        <v>202565</v>
      </c>
      <c r="T271" s="79">
        <v>21199</v>
      </c>
      <c r="U271" s="79">
        <v>22490</v>
      </c>
      <c r="V271" s="79">
        <v>11120</v>
      </c>
      <c r="W271" s="79">
        <v>27.1</v>
      </c>
      <c r="X271" s="79">
        <v>1174</v>
      </c>
      <c r="Y271" s="79">
        <v>2.86</v>
      </c>
      <c r="Z271" s="79">
        <v>387.3</v>
      </c>
      <c r="AA271" s="80">
        <v>373.56</v>
      </c>
      <c r="AC271" t="str">
        <f t="shared" si="4"/>
        <v>Sidney</v>
      </c>
    </row>
    <row r="272" spans="1:29" ht="25.5" x14ac:dyDescent="0.2">
      <c r="A272" s="79">
        <v>6012</v>
      </c>
      <c r="B272" s="79" t="s">
        <v>408</v>
      </c>
      <c r="C272" s="79">
        <v>6012</v>
      </c>
      <c r="D272" s="79">
        <v>15</v>
      </c>
      <c r="E272" s="79">
        <v>530</v>
      </c>
      <c r="F272" s="79">
        <v>520.94000000000005</v>
      </c>
      <c r="G272" s="79">
        <v>519.89</v>
      </c>
      <c r="H272" s="79">
        <v>521.88</v>
      </c>
      <c r="I272" s="79">
        <v>517.16999999999996</v>
      </c>
      <c r="J272" s="79">
        <v>58.57</v>
      </c>
      <c r="K272" s="79">
        <v>63.8</v>
      </c>
      <c r="L272" s="79">
        <v>27.07</v>
      </c>
      <c r="M272" s="79">
        <v>3.16</v>
      </c>
      <c r="N272" s="79">
        <v>556.1</v>
      </c>
      <c r="O272" s="79">
        <v>560.04</v>
      </c>
      <c r="P272" s="79">
        <v>58.02</v>
      </c>
      <c r="Q272" s="79">
        <v>59.95</v>
      </c>
      <c r="R272" s="79">
        <v>616.82000000000005</v>
      </c>
      <c r="S272" s="79">
        <v>311438</v>
      </c>
      <c r="T272" s="79">
        <v>32265</v>
      </c>
      <c r="U272" s="79">
        <v>33338</v>
      </c>
      <c r="V272" s="79">
        <v>16105</v>
      </c>
      <c r="W272" s="79">
        <v>26.11</v>
      </c>
      <c r="X272" s="79">
        <v>1733</v>
      </c>
      <c r="Y272" s="79">
        <v>2.81</v>
      </c>
      <c r="Z272" s="79">
        <v>583.29</v>
      </c>
      <c r="AA272" s="80">
        <v>574.76</v>
      </c>
      <c r="AC272" t="str">
        <f t="shared" si="4"/>
        <v>Sigourney</v>
      </c>
    </row>
    <row r="273" spans="1:29" ht="25.5" x14ac:dyDescent="0.2">
      <c r="A273" s="79">
        <v>6030</v>
      </c>
      <c r="B273" s="79" t="s">
        <v>409</v>
      </c>
      <c r="C273" s="79">
        <v>6030</v>
      </c>
      <c r="D273" s="79">
        <v>12</v>
      </c>
      <c r="E273" s="79">
        <v>1061.5999999999999</v>
      </c>
      <c r="F273" s="79">
        <v>1061.92</v>
      </c>
      <c r="G273" s="79">
        <v>1081.6400000000001</v>
      </c>
      <c r="H273" s="79">
        <v>1085.5</v>
      </c>
      <c r="I273" s="79">
        <v>517.16999999999996</v>
      </c>
      <c r="J273" s="79">
        <v>58.57</v>
      </c>
      <c r="K273" s="79">
        <v>63.8</v>
      </c>
      <c r="L273" s="79">
        <v>27.07</v>
      </c>
      <c r="M273" s="79">
        <v>3.16</v>
      </c>
      <c r="N273" s="79">
        <v>1028.0999999999999</v>
      </c>
      <c r="O273" s="79">
        <v>522.66999999999996</v>
      </c>
      <c r="P273" s="79">
        <v>68.19</v>
      </c>
      <c r="Q273" s="79">
        <v>71.430000000000007</v>
      </c>
      <c r="R273" s="79">
        <v>1154.8900000000001</v>
      </c>
      <c r="S273" s="79">
        <v>537357</v>
      </c>
      <c r="T273" s="79">
        <v>70106</v>
      </c>
      <c r="U273" s="79">
        <v>73437</v>
      </c>
      <c r="V273" s="79">
        <v>31321</v>
      </c>
      <c r="W273" s="79">
        <v>27.12</v>
      </c>
      <c r="X273" s="79">
        <v>3753</v>
      </c>
      <c r="Y273" s="79">
        <v>3.25</v>
      </c>
      <c r="Z273" s="79">
        <v>1186.96</v>
      </c>
      <c r="AA273" s="80">
        <v>1188.54</v>
      </c>
      <c r="AC273" t="str">
        <f t="shared" si="4"/>
        <v>Sioux Center</v>
      </c>
    </row>
    <row r="274" spans="1:29" ht="25.5" x14ac:dyDescent="0.2">
      <c r="A274" s="79">
        <v>6048</v>
      </c>
      <c r="B274" s="79" t="s">
        <v>410</v>
      </c>
      <c r="C274" s="79">
        <v>6035</v>
      </c>
      <c r="D274" s="79">
        <v>5</v>
      </c>
      <c r="E274" s="79">
        <v>483.1</v>
      </c>
      <c r="F274" s="79">
        <v>518.85</v>
      </c>
      <c r="G274" s="79">
        <v>521.59</v>
      </c>
      <c r="H274" s="79">
        <v>529.08000000000004</v>
      </c>
      <c r="I274" s="79">
        <v>517.16999999999996</v>
      </c>
      <c r="J274" s="79">
        <v>58.57</v>
      </c>
      <c r="K274" s="79">
        <v>63.8</v>
      </c>
      <c r="L274" s="79">
        <v>27.07</v>
      </c>
      <c r="M274" s="79">
        <v>3.16</v>
      </c>
      <c r="N274" s="79">
        <v>498.1</v>
      </c>
      <c r="O274" s="79">
        <v>637.57000000000005</v>
      </c>
      <c r="P274" s="79">
        <v>73.11</v>
      </c>
      <c r="Q274" s="79">
        <v>65.180000000000007</v>
      </c>
      <c r="R274" s="79">
        <v>552.82000000000005</v>
      </c>
      <c r="S274" s="79">
        <v>317574</v>
      </c>
      <c r="T274" s="79">
        <v>36416</v>
      </c>
      <c r="U274" s="79">
        <v>32466</v>
      </c>
      <c r="V274" s="79">
        <v>16164</v>
      </c>
      <c r="W274" s="79">
        <v>29.24</v>
      </c>
      <c r="X274" s="79">
        <v>1929</v>
      </c>
      <c r="Y274" s="79">
        <v>3.49</v>
      </c>
      <c r="Z274" s="79">
        <v>560.12</v>
      </c>
      <c r="AA274" s="80">
        <v>596.64</v>
      </c>
      <c r="AC274" t="str">
        <f t="shared" si="4"/>
        <v>Sioux Central</v>
      </c>
    </row>
    <row r="275" spans="1:29" ht="25.5" x14ac:dyDescent="0.2">
      <c r="A275" s="79">
        <v>6039</v>
      </c>
      <c r="B275" s="79" t="s">
        <v>411</v>
      </c>
      <c r="C275" s="79">
        <v>6039</v>
      </c>
      <c r="D275" s="79">
        <v>12</v>
      </c>
      <c r="E275" s="79">
        <v>13929.9</v>
      </c>
      <c r="F275" s="79">
        <v>13877.9</v>
      </c>
      <c r="G275" s="79">
        <v>13949.78</v>
      </c>
      <c r="H275" s="79">
        <v>13951.31</v>
      </c>
      <c r="I275" s="79">
        <v>517.16999999999996</v>
      </c>
      <c r="J275" s="79">
        <v>58.57</v>
      </c>
      <c r="K275" s="79">
        <v>63.8</v>
      </c>
      <c r="L275" s="79">
        <v>27.07</v>
      </c>
      <c r="M275" s="79">
        <v>3.16</v>
      </c>
      <c r="N275" s="79">
        <v>13766</v>
      </c>
      <c r="O275" s="79">
        <v>500.54</v>
      </c>
      <c r="P275" s="79">
        <v>60.06</v>
      </c>
      <c r="Q275" s="79">
        <v>76.38</v>
      </c>
      <c r="R275" s="79">
        <v>15893.46</v>
      </c>
      <c r="S275" s="79">
        <v>6890434</v>
      </c>
      <c r="T275" s="79">
        <v>826786</v>
      </c>
      <c r="U275" s="79">
        <v>1051447</v>
      </c>
      <c r="V275" s="79">
        <v>431031</v>
      </c>
      <c r="W275" s="79">
        <v>27.12</v>
      </c>
      <c r="X275" s="79">
        <v>51654</v>
      </c>
      <c r="Y275" s="79">
        <v>3.25</v>
      </c>
      <c r="Z275" s="79">
        <v>16075.77</v>
      </c>
      <c r="AA275" s="80">
        <v>16045.23</v>
      </c>
      <c r="AC275" t="str">
        <f t="shared" si="4"/>
        <v>Sioux City</v>
      </c>
    </row>
    <row r="276" spans="1:29" x14ac:dyDescent="0.2">
      <c r="A276" s="79">
        <v>6093</v>
      </c>
      <c r="B276" s="79" t="s">
        <v>412</v>
      </c>
      <c r="C276" s="79">
        <v>6093</v>
      </c>
      <c r="D276" s="79">
        <v>10</v>
      </c>
      <c r="E276" s="79">
        <v>1258.9000000000001</v>
      </c>
      <c r="F276" s="79">
        <v>1273.54</v>
      </c>
      <c r="G276" s="79">
        <v>1258.8499999999999</v>
      </c>
      <c r="H276" s="79">
        <v>1259.5999999999999</v>
      </c>
      <c r="I276" s="79">
        <v>517.16999999999996</v>
      </c>
      <c r="J276" s="79">
        <v>58.57</v>
      </c>
      <c r="K276" s="79">
        <v>63.8</v>
      </c>
      <c r="L276" s="79">
        <v>27.07</v>
      </c>
      <c r="M276" s="79">
        <v>3.16</v>
      </c>
      <c r="N276" s="79">
        <v>1252.4000000000001</v>
      </c>
      <c r="O276" s="79">
        <v>492.02</v>
      </c>
      <c r="P276" s="79">
        <v>50.28</v>
      </c>
      <c r="Q276" s="79">
        <v>44.63</v>
      </c>
      <c r="R276" s="79">
        <v>1344.69</v>
      </c>
      <c r="S276" s="79">
        <v>616206</v>
      </c>
      <c r="T276" s="79">
        <v>62971</v>
      </c>
      <c r="U276" s="79">
        <v>55895</v>
      </c>
      <c r="V276" s="79">
        <v>32716</v>
      </c>
      <c r="W276" s="79">
        <v>24.33</v>
      </c>
      <c r="X276" s="79">
        <v>3805</v>
      </c>
      <c r="Y276" s="79">
        <v>2.83</v>
      </c>
      <c r="Z276" s="79">
        <v>1357.78</v>
      </c>
      <c r="AA276" s="80">
        <v>1373.41</v>
      </c>
      <c r="AC276" t="str">
        <f t="shared" si="4"/>
        <v>Solon</v>
      </c>
    </row>
    <row r="277" spans="1:29" ht="25.5" x14ac:dyDescent="0.2">
      <c r="A277" s="79">
        <v>6095</v>
      </c>
      <c r="B277" s="79" t="s">
        <v>413</v>
      </c>
      <c r="C277" s="79">
        <v>6095</v>
      </c>
      <c r="D277" s="79">
        <v>5</v>
      </c>
      <c r="E277" s="79">
        <v>662.3</v>
      </c>
      <c r="F277" s="79">
        <v>656.66</v>
      </c>
      <c r="G277" s="79">
        <v>642.79999999999995</v>
      </c>
      <c r="H277" s="79">
        <v>614.63</v>
      </c>
      <c r="I277" s="79">
        <v>517.16999999999996</v>
      </c>
      <c r="J277" s="79">
        <v>58.57</v>
      </c>
      <c r="K277" s="79">
        <v>63.8</v>
      </c>
      <c r="L277" s="79">
        <v>27.07</v>
      </c>
      <c r="M277" s="79">
        <v>3.16</v>
      </c>
      <c r="N277" s="79">
        <v>676.1</v>
      </c>
      <c r="O277" s="79">
        <v>582.29999999999995</v>
      </c>
      <c r="P277" s="79">
        <v>69.16</v>
      </c>
      <c r="Q277" s="79">
        <v>64.87</v>
      </c>
      <c r="R277" s="79">
        <v>745.67</v>
      </c>
      <c r="S277" s="79">
        <v>393693</v>
      </c>
      <c r="T277" s="79">
        <v>46759</v>
      </c>
      <c r="U277" s="79">
        <v>43859</v>
      </c>
      <c r="V277" s="79">
        <v>21803</v>
      </c>
      <c r="W277" s="79">
        <v>29.24</v>
      </c>
      <c r="X277" s="79">
        <v>2602</v>
      </c>
      <c r="Y277" s="79">
        <v>3.49</v>
      </c>
      <c r="Z277" s="79">
        <v>722.7</v>
      </c>
      <c r="AA277" s="80">
        <v>717.66</v>
      </c>
      <c r="AC277" t="str">
        <f t="shared" si="4"/>
        <v>South Hamilton</v>
      </c>
    </row>
    <row r="278" spans="1:29" ht="25.5" x14ac:dyDescent="0.2">
      <c r="A278" s="79">
        <v>5157</v>
      </c>
      <c r="B278" s="79" t="s">
        <v>414</v>
      </c>
      <c r="C278" s="79">
        <v>6099</v>
      </c>
      <c r="D278" s="79">
        <v>12</v>
      </c>
      <c r="E278" s="79">
        <v>657.8</v>
      </c>
      <c r="F278" s="79">
        <v>656.62</v>
      </c>
      <c r="G278" s="79">
        <v>658.46</v>
      </c>
      <c r="H278" s="79">
        <v>662.38</v>
      </c>
      <c r="I278" s="79">
        <v>517.16999999999996</v>
      </c>
      <c r="J278" s="79">
        <v>58.57</v>
      </c>
      <c r="K278" s="79">
        <v>63.8</v>
      </c>
      <c r="L278" s="79">
        <v>27.07</v>
      </c>
      <c r="M278" s="79">
        <v>3.16</v>
      </c>
      <c r="N278" s="79">
        <v>665.6</v>
      </c>
      <c r="O278" s="79">
        <v>534.46</v>
      </c>
      <c r="P278" s="79">
        <v>63.15</v>
      </c>
      <c r="Q278" s="79">
        <v>52.14</v>
      </c>
      <c r="R278" s="79">
        <v>779.07</v>
      </c>
      <c r="S278" s="79">
        <v>355737</v>
      </c>
      <c r="T278" s="79">
        <v>42033</v>
      </c>
      <c r="U278" s="79">
        <v>34704</v>
      </c>
      <c r="V278" s="79">
        <v>21128</v>
      </c>
      <c r="W278" s="79">
        <v>27.12</v>
      </c>
      <c r="X278" s="79">
        <v>2532</v>
      </c>
      <c r="Y278" s="79">
        <v>3.25</v>
      </c>
      <c r="Z278" s="79">
        <v>768.56</v>
      </c>
      <c r="AA278" s="80">
        <v>768.48</v>
      </c>
      <c r="AC278" t="str">
        <f t="shared" si="4"/>
        <v>South O'Brien</v>
      </c>
    </row>
    <row r="279" spans="1:29" ht="25.5" x14ac:dyDescent="0.2">
      <c r="A279" s="79">
        <v>6097</v>
      </c>
      <c r="B279" s="79" t="s">
        <v>415</v>
      </c>
      <c r="C279" s="79">
        <v>6097</v>
      </c>
      <c r="D279" s="79">
        <v>13</v>
      </c>
      <c r="E279" s="79">
        <v>215.6</v>
      </c>
      <c r="F279" s="79">
        <v>195.89</v>
      </c>
      <c r="G279" s="79">
        <v>193.38</v>
      </c>
      <c r="H279" s="79">
        <v>184.02</v>
      </c>
      <c r="I279" s="79">
        <v>517.16999999999996</v>
      </c>
      <c r="J279" s="79">
        <v>58.57</v>
      </c>
      <c r="K279" s="79">
        <v>63.8</v>
      </c>
      <c r="L279" s="79">
        <v>27.07</v>
      </c>
      <c r="M279" s="79">
        <v>3.16</v>
      </c>
      <c r="N279" s="79">
        <v>218.2</v>
      </c>
      <c r="O279" s="79">
        <v>612.67999999999995</v>
      </c>
      <c r="P279" s="79">
        <v>60.87</v>
      </c>
      <c r="Q279" s="79">
        <v>48.26</v>
      </c>
      <c r="R279" s="79">
        <v>267.72000000000003</v>
      </c>
      <c r="S279" s="79">
        <v>133687</v>
      </c>
      <c r="T279" s="79">
        <v>13282</v>
      </c>
      <c r="U279" s="79">
        <v>10530</v>
      </c>
      <c r="V279" s="79">
        <v>7255</v>
      </c>
      <c r="W279" s="79">
        <v>27.1</v>
      </c>
      <c r="X279" s="79">
        <v>766</v>
      </c>
      <c r="Y279" s="79">
        <v>2.86</v>
      </c>
      <c r="Z279" s="79">
        <v>262.67</v>
      </c>
      <c r="AA279" s="80">
        <v>243.43</v>
      </c>
      <c r="AC279" t="str">
        <f t="shared" si="4"/>
        <v>South Page</v>
      </c>
    </row>
    <row r="280" spans="1:29" ht="38.25" x14ac:dyDescent="0.2">
      <c r="A280" s="79">
        <v>6098</v>
      </c>
      <c r="B280" s="79" t="s">
        <v>416</v>
      </c>
      <c r="C280" s="79">
        <v>6098</v>
      </c>
      <c r="D280" s="79">
        <v>7</v>
      </c>
      <c r="E280" s="79">
        <v>1462</v>
      </c>
      <c r="F280" s="79">
        <v>1351.63</v>
      </c>
      <c r="G280" s="79">
        <v>1351.25</v>
      </c>
      <c r="H280" s="79">
        <v>1342.08</v>
      </c>
      <c r="I280" s="79">
        <v>517.16999999999996</v>
      </c>
      <c r="J280" s="79">
        <v>58.57</v>
      </c>
      <c r="K280" s="79">
        <v>63.8</v>
      </c>
      <c r="L280" s="79">
        <v>27.07</v>
      </c>
      <c r="M280" s="79">
        <v>3.16</v>
      </c>
      <c r="N280" s="79">
        <v>1455.4</v>
      </c>
      <c r="O280" s="79">
        <v>536.04</v>
      </c>
      <c r="P280" s="79">
        <v>55.26</v>
      </c>
      <c r="Q280" s="79">
        <v>70.39</v>
      </c>
      <c r="R280" s="79">
        <v>1733.99</v>
      </c>
      <c r="S280" s="79">
        <v>780153</v>
      </c>
      <c r="T280" s="79">
        <v>80425</v>
      </c>
      <c r="U280" s="79">
        <v>102446</v>
      </c>
      <c r="V280" s="79">
        <v>59840</v>
      </c>
      <c r="W280" s="79">
        <v>34.51</v>
      </c>
      <c r="X280" s="79">
        <v>6867</v>
      </c>
      <c r="Y280" s="79">
        <v>3.96</v>
      </c>
      <c r="Z280" s="79">
        <v>1729</v>
      </c>
      <c r="AA280" s="80">
        <v>1621.29</v>
      </c>
      <c r="AC280" t="str">
        <f t="shared" si="4"/>
        <v>South Tama County</v>
      </c>
    </row>
    <row r="281" spans="1:29" ht="38.25" x14ac:dyDescent="0.2">
      <c r="A281" s="79">
        <v>6100</v>
      </c>
      <c r="B281" s="79" t="s">
        <v>417</v>
      </c>
      <c r="C281" s="79">
        <v>6100</v>
      </c>
      <c r="D281" s="79">
        <v>1</v>
      </c>
      <c r="E281" s="79">
        <v>573.4</v>
      </c>
      <c r="F281" s="79">
        <v>575.95000000000005</v>
      </c>
      <c r="G281" s="79">
        <v>578.95000000000005</v>
      </c>
      <c r="H281" s="79">
        <v>583.41999999999996</v>
      </c>
      <c r="I281" s="79">
        <v>517.16999999999996</v>
      </c>
      <c r="J281" s="79">
        <v>58.57</v>
      </c>
      <c r="K281" s="79">
        <v>63.8</v>
      </c>
      <c r="L281" s="79">
        <v>27.07</v>
      </c>
      <c r="M281" s="79">
        <v>3.16</v>
      </c>
      <c r="N281" s="79">
        <v>600.6</v>
      </c>
      <c r="O281" s="79">
        <v>537.17999999999995</v>
      </c>
      <c r="P281" s="79">
        <v>61.95</v>
      </c>
      <c r="Q281" s="79">
        <v>44.66</v>
      </c>
      <c r="R281" s="79">
        <v>696.02</v>
      </c>
      <c r="S281" s="79">
        <v>322630</v>
      </c>
      <c r="T281" s="79">
        <v>37207</v>
      </c>
      <c r="U281" s="79">
        <v>26823</v>
      </c>
      <c r="V281" s="79">
        <v>18987</v>
      </c>
      <c r="W281" s="79">
        <v>27.28</v>
      </c>
      <c r="X281" s="79">
        <v>2018</v>
      </c>
      <c r="Y281" s="79">
        <v>2.9</v>
      </c>
      <c r="Z281" s="79">
        <v>660.24</v>
      </c>
      <c r="AA281" s="80">
        <v>663.67</v>
      </c>
      <c r="AC281" t="str">
        <f t="shared" si="4"/>
        <v>South Winneshiek</v>
      </c>
    </row>
    <row r="282" spans="1:29" ht="25.5" x14ac:dyDescent="0.2">
      <c r="A282" s="79">
        <v>6101</v>
      </c>
      <c r="B282" s="79" t="s">
        <v>418</v>
      </c>
      <c r="C282" s="79">
        <v>6101</v>
      </c>
      <c r="D282" s="79">
        <v>11</v>
      </c>
      <c r="E282" s="79">
        <v>6399.7</v>
      </c>
      <c r="F282" s="79">
        <v>6462.17</v>
      </c>
      <c r="G282" s="79">
        <v>6509.37</v>
      </c>
      <c r="H282" s="79">
        <v>6544.98</v>
      </c>
      <c r="I282" s="79">
        <v>517.16999999999996</v>
      </c>
      <c r="J282" s="79">
        <v>58.57</v>
      </c>
      <c r="K282" s="79">
        <v>63.8</v>
      </c>
      <c r="L282" s="79">
        <v>27.07</v>
      </c>
      <c r="M282" s="79">
        <v>3.16</v>
      </c>
      <c r="N282" s="79">
        <v>6214</v>
      </c>
      <c r="O282" s="79">
        <v>483.31</v>
      </c>
      <c r="P282" s="79">
        <v>55.41</v>
      </c>
      <c r="Q282" s="79">
        <v>54.28</v>
      </c>
      <c r="R282" s="79">
        <v>6918.27</v>
      </c>
      <c r="S282" s="79">
        <v>3003288</v>
      </c>
      <c r="T282" s="79">
        <v>344318</v>
      </c>
      <c r="U282" s="79">
        <v>337296</v>
      </c>
      <c r="V282" s="79">
        <v>142240</v>
      </c>
      <c r="W282" s="79">
        <v>20.56</v>
      </c>
      <c r="X282" s="79">
        <v>18264</v>
      </c>
      <c r="Y282" s="79">
        <v>2.64</v>
      </c>
      <c r="Z282" s="79">
        <v>7059.39</v>
      </c>
      <c r="AA282" s="80">
        <v>7128.46</v>
      </c>
      <c r="AC282" t="str">
        <f t="shared" si="4"/>
        <v>Southeast Polk</v>
      </c>
    </row>
    <row r="283" spans="1:29" ht="25.5" x14ac:dyDescent="0.2">
      <c r="A283" s="79">
        <v>6094</v>
      </c>
      <c r="B283" s="79" t="s">
        <v>419</v>
      </c>
      <c r="C283" s="79">
        <v>6094</v>
      </c>
      <c r="D283" s="79">
        <v>11</v>
      </c>
      <c r="E283" s="79">
        <v>550.6</v>
      </c>
      <c r="F283" s="79">
        <v>546.63</v>
      </c>
      <c r="G283" s="79">
        <v>531.01</v>
      </c>
      <c r="H283" s="79">
        <v>529.02</v>
      </c>
      <c r="I283" s="79">
        <v>517.16999999999996</v>
      </c>
      <c r="J283" s="79">
        <v>58.57</v>
      </c>
      <c r="K283" s="79">
        <v>63.8</v>
      </c>
      <c r="L283" s="79">
        <v>27.07</v>
      </c>
      <c r="M283" s="79">
        <v>3.16</v>
      </c>
      <c r="N283" s="79">
        <v>541.9</v>
      </c>
      <c r="O283" s="79">
        <v>528.9</v>
      </c>
      <c r="P283" s="79">
        <v>55.37</v>
      </c>
      <c r="Q283" s="79">
        <v>52.42</v>
      </c>
      <c r="R283" s="79">
        <v>628.05999999999995</v>
      </c>
      <c r="S283" s="79">
        <v>286611</v>
      </c>
      <c r="T283" s="79">
        <v>30005</v>
      </c>
      <c r="U283" s="79">
        <v>28406</v>
      </c>
      <c r="V283" s="79">
        <v>12913</v>
      </c>
      <c r="W283" s="79">
        <v>20.56</v>
      </c>
      <c r="X283" s="79">
        <v>1658</v>
      </c>
      <c r="Y283" s="79">
        <v>2.64</v>
      </c>
      <c r="Z283" s="79">
        <v>636.42999999999995</v>
      </c>
      <c r="AA283" s="80">
        <v>633.32000000000005</v>
      </c>
      <c r="AC283" t="str">
        <f t="shared" si="4"/>
        <v>Southeast Warren</v>
      </c>
    </row>
    <row r="284" spans="1:29" ht="38.25" x14ac:dyDescent="0.2">
      <c r="A284" s="79">
        <v>6096</v>
      </c>
      <c r="B284" s="79" t="s">
        <v>420</v>
      </c>
      <c r="C284" s="79">
        <v>6096</v>
      </c>
      <c r="D284" s="79">
        <v>5</v>
      </c>
      <c r="E284" s="79">
        <v>528.6</v>
      </c>
      <c r="F284" s="79">
        <v>504.57</v>
      </c>
      <c r="G284" s="79">
        <v>501.69</v>
      </c>
      <c r="H284" s="79">
        <v>501.52</v>
      </c>
      <c r="I284" s="79">
        <v>517.16999999999996</v>
      </c>
      <c r="J284" s="79">
        <v>58.57</v>
      </c>
      <c r="K284" s="79">
        <v>63.8</v>
      </c>
      <c r="L284" s="79">
        <v>27.07</v>
      </c>
      <c r="M284" s="79">
        <v>3.16</v>
      </c>
      <c r="N284" s="79">
        <v>543.9</v>
      </c>
      <c r="O284" s="79">
        <v>578.94000000000005</v>
      </c>
      <c r="P284" s="79">
        <v>67.510000000000005</v>
      </c>
      <c r="Q284" s="79">
        <v>69.959999999999994</v>
      </c>
      <c r="R284" s="79">
        <v>612.65</v>
      </c>
      <c r="S284" s="79">
        <v>314885</v>
      </c>
      <c r="T284" s="79">
        <v>36719</v>
      </c>
      <c r="U284" s="79">
        <v>38051</v>
      </c>
      <c r="V284" s="79">
        <v>17914</v>
      </c>
      <c r="W284" s="79">
        <v>29.24</v>
      </c>
      <c r="X284" s="79">
        <v>2138</v>
      </c>
      <c r="Y284" s="79">
        <v>3.49</v>
      </c>
      <c r="Z284" s="79">
        <v>597.91</v>
      </c>
      <c r="AA284" s="80">
        <v>574.58000000000004</v>
      </c>
      <c r="AC284" t="str">
        <f t="shared" si="4"/>
        <v>Southeast Webster Grand</v>
      </c>
    </row>
    <row r="285" spans="1:29" ht="25.5" x14ac:dyDescent="0.2">
      <c r="A285" s="79">
        <v>3411</v>
      </c>
      <c r="B285" s="79" t="s">
        <v>421</v>
      </c>
      <c r="C285" s="79">
        <v>6091</v>
      </c>
      <c r="D285" s="79">
        <v>5</v>
      </c>
      <c r="E285" s="79">
        <v>469.4</v>
      </c>
      <c r="F285" s="79">
        <v>475.49</v>
      </c>
      <c r="G285" s="79">
        <v>478.99</v>
      </c>
      <c r="H285" s="79">
        <v>479.14</v>
      </c>
      <c r="I285" s="79">
        <v>517.16999999999996</v>
      </c>
      <c r="J285" s="79">
        <v>58.57</v>
      </c>
      <c r="K285" s="79">
        <v>63.8</v>
      </c>
      <c r="L285" s="79">
        <v>27.07</v>
      </c>
      <c r="M285" s="79">
        <v>3.16</v>
      </c>
      <c r="N285" s="79">
        <v>499.4</v>
      </c>
      <c r="O285" s="79">
        <v>556.16</v>
      </c>
      <c r="P285" s="79">
        <v>55.04</v>
      </c>
      <c r="Q285" s="79">
        <v>56.89</v>
      </c>
      <c r="R285" s="79">
        <v>555.15</v>
      </c>
      <c r="S285" s="79">
        <v>277746</v>
      </c>
      <c r="T285" s="79">
        <v>27487</v>
      </c>
      <c r="U285" s="79">
        <v>28411</v>
      </c>
      <c r="V285" s="79">
        <v>16233</v>
      </c>
      <c r="W285" s="79">
        <v>29.24</v>
      </c>
      <c r="X285" s="79">
        <v>1937</v>
      </c>
      <c r="Y285" s="79">
        <v>3.49</v>
      </c>
      <c r="Z285" s="79">
        <v>522.21</v>
      </c>
      <c r="AA285" s="80">
        <v>528.83000000000004</v>
      </c>
      <c r="AC285" t="str">
        <f t="shared" si="4"/>
        <v>Southern Cal</v>
      </c>
    </row>
    <row r="286" spans="1:29" x14ac:dyDescent="0.2">
      <c r="A286" s="79">
        <v>6102</v>
      </c>
      <c r="B286" s="79" t="s">
        <v>422</v>
      </c>
      <c r="C286" s="79">
        <v>6102</v>
      </c>
      <c r="D286" s="79">
        <v>5</v>
      </c>
      <c r="E286" s="79">
        <v>1926.7</v>
      </c>
      <c r="F286" s="79">
        <v>1937.47</v>
      </c>
      <c r="G286" s="79">
        <v>1950.68</v>
      </c>
      <c r="H286" s="79">
        <v>1966.53</v>
      </c>
      <c r="I286" s="79">
        <v>517.16999999999996</v>
      </c>
      <c r="J286" s="79">
        <v>58.57</v>
      </c>
      <c r="K286" s="79">
        <v>63.8</v>
      </c>
      <c r="L286" s="79">
        <v>27.07</v>
      </c>
      <c r="M286" s="79">
        <v>3.16</v>
      </c>
      <c r="N286" s="79">
        <v>1909.3</v>
      </c>
      <c r="O286" s="79">
        <v>525.32000000000005</v>
      </c>
      <c r="P286" s="79">
        <v>63.95</v>
      </c>
      <c r="Q286" s="79">
        <v>61.93</v>
      </c>
      <c r="R286" s="79">
        <v>2199.61</v>
      </c>
      <c r="S286" s="79">
        <v>1002993</v>
      </c>
      <c r="T286" s="79">
        <v>122100</v>
      </c>
      <c r="U286" s="79">
        <v>118243</v>
      </c>
      <c r="V286" s="79">
        <v>64317</v>
      </c>
      <c r="W286" s="79">
        <v>29.24</v>
      </c>
      <c r="X286" s="79">
        <v>7677</v>
      </c>
      <c r="Y286" s="79">
        <v>3.49</v>
      </c>
      <c r="Z286" s="79">
        <v>2209.79</v>
      </c>
      <c r="AA286" s="80">
        <v>2223.4</v>
      </c>
      <c r="AC286" t="str">
        <f t="shared" si="4"/>
        <v>Spencer</v>
      </c>
    </row>
    <row r="287" spans="1:29" ht="25.5" x14ac:dyDescent="0.2">
      <c r="A287" s="79">
        <v>6120</v>
      </c>
      <c r="B287" s="79" t="s">
        <v>423</v>
      </c>
      <c r="C287" s="79">
        <v>6120</v>
      </c>
      <c r="D287" s="79">
        <v>5</v>
      </c>
      <c r="E287" s="79">
        <v>1167.0999999999999</v>
      </c>
      <c r="F287" s="79">
        <v>1219.3</v>
      </c>
      <c r="G287" s="79">
        <v>1227.0899999999999</v>
      </c>
      <c r="H287" s="79">
        <v>1215.5</v>
      </c>
      <c r="I287" s="79">
        <v>517.16999999999996</v>
      </c>
      <c r="J287" s="79">
        <v>58.57</v>
      </c>
      <c r="K287" s="79">
        <v>63.8</v>
      </c>
      <c r="L287" s="79">
        <v>27.07</v>
      </c>
      <c r="M287" s="79">
        <v>3.16</v>
      </c>
      <c r="N287" s="79">
        <v>1198.2</v>
      </c>
      <c r="O287" s="79">
        <v>520.1</v>
      </c>
      <c r="P287" s="79">
        <v>62.05</v>
      </c>
      <c r="Q287" s="79">
        <v>58.28</v>
      </c>
      <c r="R287" s="79">
        <v>1319.42</v>
      </c>
      <c r="S287" s="79">
        <v>623184</v>
      </c>
      <c r="T287" s="79">
        <v>74348</v>
      </c>
      <c r="U287" s="79">
        <v>69831</v>
      </c>
      <c r="V287" s="79">
        <v>38580</v>
      </c>
      <c r="W287" s="79">
        <v>29.24</v>
      </c>
      <c r="X287" s="79">
        <v>4605</v>
      </c>
      <c r="Y287" s="79">
        <v>3.49</v>
      </c>
      <c r="Z287" s="79">
        <v>1276.6199999999999</v>
      </c>
      <c r="AA287" s="80">
        <v>1329.92</v>
      </c>
      <c r="AC287" t="str">
        <f t="shared" si="4"/>
        <v>Spirit Lake</v>
      </c>
    </row>
    <row r="288" spans="1:29" ht="25.5" x14ac:dyDescent="0.2">
      <c r="A288" s="79">
        <v>6138</v>
      </c>
      <c r="B288" s="79" t="s">
        <v>424</v>
      </c>
      <c r="C288" s="79">
        <v>6138</v>
      </c>
      <c r="D288" s="79">
        <v>10</v>
      </c>
      <c r="E288" s="79">
        <v>377</v>
      </c>
      <c r="F288" s="79">
        <v>366.59</v>
      </c>
      <c r="G288" s="79">
        <v>350.2</v>
      </c>
      <c r="H288" s="79">
        <v>330.79</v>
      </c>
      <c r="I288" s="79">
        <v>517.16999999999996</v>
      </c>
      <c r="J288" s="79">
        <v>58.57</v>
      </c>
      <c r="K288" s="79">
        <v>63.8</v>
      </c>
      <c r="L288" s="79">
        <v>27.07</v>
      </c>
      <c r="M288" s="79">
        <v>3.16</v>
      </c>
      <c r="N288" s="79">
        <v>387</v>
      </c>
      <c r="O288" s="79">
        <v>564.33000000000004</v>
      </c>
      <c r="P288" s="79">
        <v>52.9</v>
      </c>
      <c r="Q288" s="79">
        <v>47.58</v>
      </c>
      <c r="R288" s="79">
        <v>426.08</v>
      </c>
      <c r="S288" s="79">
        <v>218396</v>
      </c>
      <c r="T288" s="79">
        <v>20472</v>
      </c>
      <c r="U288" s="79">
        <v>18413</v>
      </c>
      <c r="V288" s="79">
        <v>10367</v>
      </c>
      <c r="W288" s="79">
        <v>24.33</v>
      </c>
      <c r="X288" s="79">
        <v>1206</v>
      </c>
      <c r="Y288" s="79">
        <v>2.83</v>
      </c>
      <c r="Z288" s="79">
        <v>418.74</v>
      </c>
      <c r="AA288" s="80">
        <v>408.75</v>
      </c>
      <c r="AC288" t="str">
        <f t="shared" si="4"/>
        <v>Springville</v>
      </c>
    </row>
    <row r="289" spans="1:29" ht="25.5" x14ac:dyDescent="0.2">
      <c r="A289" s="79">
        <v>5751</v>
      </c>
      <c r="B289" s="79" t="s">
        <v>425</v>
      </c>
      <c r="C289" s="79">
        <v>5751</v>
      </c>
      <c r="D289" s="79">
        <v>7</v>
      </c>
      <c r="E289" s="79">
        <v>641.9</v>
      </c>
      <c r="F289" s="79">
        <v>606.54</v>
      </c>
      <c r="G289" s="79">
        <v>587.86</v>
      </c>
      <c r="H289" s="79">
        <v>580.64</v>
      </c>
      <c r="I289" s="79">
        <v>517.16999999999996</v>
      </c>
      <c r="J289" s="79">
        <v>58.57</v>
      </c>
      <c r="K289" s="79">
        <v>63.8</v>
      </c>
      <c r="L289" s="79">
        <v>27.07</v>
      </c>
      <c r="M289" s="79">
        <v>3.16</v>
      </c>
      <c r="N289" s="79">
        <v>631.79999999999995</v>
      </c>
      <c r="O289" s="79">
        <v>506.3</v>
      </c>
      <c r="P289" s="79">
        <v>59.62</v>
      </c>
      <c r="Q289" s="79">
        <v>55.66</v>
      </c>
      <c r="R289" s="79">
        <v>692.2</v>
      </c>
      <c r="S289" s="79">
        <v>319880</v>
      </c>
      <c r="T289" s="79">
        <v>37668</v>
      </c>
      <c r="U289" s="79">
        <v>35166</v>
      </c>
      <c r="V289" s="79">
        <v>23888</v>
      </c>
      <c r="W289" s="79">
        <v>34.51</v>
      </c>
      <c r="X289" s="79">
        <v>2741</v>
      </c>
      <c r="Y289" s="79">
        <v>3.96</v>
      </c>
      <c r="Z289" s="79">
        <v>713.01</v>
      </c>
      <c r="AA289" s="80">
        <v>678.36</v>
      </c>
      <c r="AC289" t="str">
        <f t="shared" si="4"/>
        <v>St Ansgar</v>
      </c>
    </row>
    <row r="290" spans="1:29" x14ac:dyDescent="0.2">
      <c r="A290" s="79">
        <v>6165</v>
      </c>
      <c r="B290" s="79" t="s">
        <v>426</v>
      </c>
      <c r="C290" s="79">
        <v>6165</v>
      </c>
      <c r="D290" s="79">
        <v>13</v>
      </c>
      <c r="E290" s="79">
        <v>182</v>
      </c>
      <c r="F290" s="79">
        <v>172.04</v>
      </c>
      <c r="G290" s="79">
        <v>163.9</v>
      </c>
      <c r="H290" s="79">
        <v>158.81</v>
      </c>
      <c r="I290" s="79">
        <v>517.16999999999996</v>
      </c>
      <c r="J290" s="79">
        <v>58.57</v>
      </c>
      <c r="K290" s="79">
        <v>63.8</v>
      </c>
      <c r="L290" s="79">
        <v>27.07</v>
      </c>
      <c r="M290" s="79">
        <v>3.16</v>
      </c>
      <c r="N290" s="79">
        <v>180</v>
      </c>
      <c r="O290" s="79">
        <v>608.59</v>
      </c>
      <c r="P290" s="79">
        <v>75.989999999999995</v>
      </c>
      <c r="Q290" s="79">
        <v>59.31</v>
      </c>
      <c r="R290" s="79">
        <v>203.26</v>
      </c>
      <c r="S290" s="79">
        <v>109546</v>
      </c>
      <c r="T290" s="79">
        <v>13678</v>
      </c>
      <c r="U290" s="79">
        <v>10676</v>
      </c>
      <c r="V290" s="79">
        <v>5508</v>
      </c>
      <c r="W290" s="79">
        <v>27.1</v>
      </c>
      <c r="X290" s="79">
        <v>581</v>
      </c>
      <c r="Y290" s="79">
        <v>2.86</v>
      </c>
      <c r="Z290" s="79">
        <v>206.44</v>
      </c>
      <c r="AA290" s="80">
        <v>196.73</v>
      </c>
      <c r="AC290" t="str">
        <f t="shared" si="4"/>
        <v>Stanton</v>
      </c>
    </row>
    <row r="291" spans="1:29" x14ac:dyDescent="0.2">
      <c r="A291" s="79">
        <v>6175</v>
      </c>
      <c r="B291" s="79" t="s">
        <v>427</v>
      </c>
      <c r="C291" s="79">
        <v>6175</v>
      </c>
      <c r="D291" s="79">
        <v>1</v>
      </c>
      <c r="E291" s="79">
        <v>635</v>
      </c>
      <c r="F291" s="79">
        <v>574.97</v>
      </c>
      <c r="G291" s="79">
        <v>575.61</v>
      </c>
      <c r="H291" s="79">
        <v>575.6</v>
      </c>
      <c r="I291" s="79">
        <v>517.16999999999996</v>
      </c>
      <c r="J291" s="79">
        <v>58.57</v>
      </c>
      <c r="K291" s="79">
        <v>63.8</v>
      </c>
      <c r="L291" s="79">
        <v>27.07</v>
      </c>
      <c r="M291" s="79">
        <v>3.16</v>
      </c>
      <c r="N291" s="79">
        <v>629.4</v>
      </c>
      <c r="O291" s="79">
        <v>572.97</v>
      </c>
      <c r="P291" s="79">
        <v>63.4</v>
      </c>
      <c r="Q291" s="79">
        <v>70.33</v>
      </c>
      <c r="R291" s="79">
        <v>728.66</v>
      </c>
      <c r="S291" s="79">
        <v>360627</v>
      </c>
      <c r="T291" s="79">
        <v>39904</v>
      </c>
      <c r="U291" s="79">
        <v>44266</v>
      </c>
      <c r="V291" s="79">
        <v>19878</v>
      </c>
      <c r="W291" s="79">
        <v>27.28</v>
      </c>
      <c r="X291" s="79">
        <v>2113</v>
      </c>
      <c r="Y291" s="79">
        <v>2.9</v>
      </c>
      <c r="Z291" s="79">
        <v>727.36</v>
      </c>
      <c r="AA291" s="80">
        <v>668.26</v>
      </c>
      <c r="AC291" t="str">
        <f t="shared" si="4"/>
        <v>Starmont</v>
      </c>
    </row>
    <row r="292" spans="1:29" ht="25.5" x14ac:dyDescent="0.2">
      <c r="A292" s="79">
        <v>6219</v>
      </c>
      <c r="B292" s="79" t="s">
        <v>428</v>
      </c>
      <c r="C292" s="79">
        <v>6219</v>
      </c>
      <c r="D292" s="79">
        <v>5</v>
      </c>
      <c r="E292" s="79">
        <v>2168.8000000000002</v>
      </c>
      <c r="F292" s="79">
        <v>2291.19</v>
      </c>
      <c r="G292" s="79">
        <v>2355.52</v>
      </c>
      <c r="H292" s="79">
        <v>2430.2399999999998</v>
      </c>
      <c r="I292" s="79">
        <v>517.16999999999996</v>
      </c>
      <c r="J292" s="79">
        <v>58.57</v>
      </c>
      <c r="K292" s="79">
        <v>63.8</v>
      </c>
      <c r="L292" s="79">
        <v>27.07</v>
      </c>
      <c r="M292" s="79">
        <v>3.16</v>
      </c>
      <c r="N292" s="79">
        <v>2181.6</v>
      </c>
      <c r="O292" s="79">
        <v>503.6</v>
      </c>
      <c r="P292" s="79">
        <v>58.19</v>
      </c>
      <c r="Q292" s="79">
        <v>75.94</v>
      </c>
      <c r="R292" s="79">
        <v>2380.19</v>
      </c>
      <c r="S292" s="79">
        <v>1098654</v>
      </c>
      <c r="T292" s="79">
        <v>126947</v>
      </c>
      <c r="U292" s="79">
        <v>165671</v>
      </c>
      <c r="V292" s="79">
        <v>69597</v>
      </c>
      <c r="W292" s="79">
        <v>29.24</v>
      </c>
      <c r="X292" s="79">
        <v>8307</v>
      </c>
      <c r="Y292" s="79">
        <v>3.49</v>
      </c>
      <c r="Z292" s="79">
        <v>2364.5700000000002</v>
      </c>
      <c r="AA292" s="80">
        <v>2488.92</v>
      </c>
      <c r="AC292" t="str">
        <f t="shared" si="4"/>
        <v>Storm Lake</v>
      </c>
    </row>
    <row r="293" spans="1:29" x14ac:dyDescent="0.2">
      <c r="A293" s="79">
        <v>6246</v>
      </c>
      <c r="B293" s="79" t="s">
        <v>429</v>
      </c>
      <c r="C293" s="79">
        <v>6246</v>
      </c>
      <c r="D293" s="79">
        <v>5</v>
      </c>
      <c r="E293" s="79">
        <v>160.30000000000001</v>
      </c>
      <c r="F293" s="79">
        <v>161.93</v>
      </c>
      <c r="G293" s="79">
        <v>161.25</v>
      </c>
      <c r="H293" s="79">
        <v>160.88</v>
      </c>
      <c r="I293" s="79">
        <v>517.16999999999996</v>
      </c>
      <c r="J293" s="79">
        <v>58.57</v>
      </c>
      <c r="K293" s="79">
        <v>63.8</v>
      </c>
      <c r="L293" s="79">
        <v>27.07</v>
      </c>
      <c r="M293" s="79">
        <v>3.16</v>
      </c>
      <c r="N293" s="79">
        <v>164.5</v>
      </c>
      <c r="O293" s="79">
        <v>495.99</v>
      </c>
      <c r="P293" s="79">
        <v>47.38</v>
      </c>
      <c r="Q293" s="79">
        <v>54.37</v>
      </c>
      <c r="R293" s="79">
        <v>187.96</v>
      </c>
      <c r="S293" s="79">
        <v>81590</v>
      </c>
      <c r="T293" s="79">
        <v>7794</v>
      </c>
      <c r="U293" s="79">
        <v>8944</v>
      </c>
      <c r="V293" s="79">
        <v>5496</v>
      </c>
      <c r="W293" s="79">
        <v>29.24</v>
      </c>
      <c r="X293" s="79">
        <v>656</v>
      </c>
      <c r="Y293" s="79">
        <v>3.49</v>
      </c>
      <c r="Z293" s="79">
        <v>179.18</v>
      </c>
      <c r="AA293" s="80">
        <v>181</v>
      </c>
      <c r="AC293" t="str">
        <f t="shared" si="4"/>
        <v>Stratford</v>
      </c>
    </row>
    <row r="294" spans="1:29" x14ac:dyDescent="0.2">
      <c r="A294" s="79">
        <v>6273</v>
      </c>
      <c r="B294" s="79" t="s">
        <v>430</v>
      </c>
      <c r="C294" s="79">
        <v>6273</v>
      </c>
      <c r="D294" s="79">
        <v>7</v>
      </c>
      <c r="E294" s="79">
        <v>573.5</v>
      </c>
      <c r="F294" s="79">
        <v>538.03</v>
      </c>
      <c r="G294" s="79">
        <v>542.83000000000004</v>
      </c>
      <c r="H294" s="79">
        <v>545.72</v>
      </c>
      <c r="I294" s="79">
        <v>517.16999999999996</v>
      </c>
      <c r="J294" s="79">
        <v>58.57</v>
      </c>
      <c r="K294" s="79">
        <v>63.8</v>
      </c>
      <c r="L294" s="79">
        <v>27.07</v>
      </c>
      <c r="M294" s="79">
        <v>3.16</v>
      </c>
      <c r="N294" s="79">
        <v>566.29999999999995</v>
      </c>
      <c r="O294" s="79">
        <v>518.83000000000004</v>
      </c>
      <c r="P294" s="79">
        <v>52.11</v>
      </c>
      <c r="Q294" s="79">
        <v>49.64</v>
      </c>
      <c r="R294" s="79">
        <v>636.26</v>
      </c>
      <c r="S294" s="79">
        <v>293813</v>
      </c>
      <c r="T294" s="79">
        <v>29510</v>
      </c>
      <c r="U294" s="79">
        <v>28111</v>
      </c>
      <c r="V294" s="79">
        <v>21957</v>
      </c>
      <c r="W294" s="79">
        <v>34.51</v>
      </c>
      <c r="X294" s="79">
        <v>2520</v>
      </c>
      <c r="Y294" s="79">
        <v>3.96</v>
      </c>
      <c r="Z294" s="79">
        <v>644.54999999999995</v>
      </c>
      <c r="AA294" s="80">
        <v>609.79</v>
      </c>
      <c r="AC294" t="str">
        <f t="shared" si="4"/>
        <v>Sumner</v>
      </c>
    </row>
    <row r="295" spans="1:29" x14ac:dyDescent="0.2">
      <c r="A295" s="79">
        <v>6408</v>
      </c>
      <c r="B295" s="79" t="s">
        <v>431</v>
      </c>
      <c r="C295" s="79">
        <v>6408</v>
      </c>
      <c r="D295" s="79">
        <v>10</v>
      </c>
      <c r="E295" s="79">
        <v>846.2</v>
      </c>
      <c r="F295" s="79">
        <v>828.8</v>
      </c>
      <c r="G295" s="79">
        <v>826.86</v>
      </c>
      <c r="H295" s="79">
        <v>834.39</v>
      </c>
      <c r="I295" s="79">
        <v>517.16999999999996</v>
      </c>
      <c r="J295" s="79">
        <v>58.57</v>
      </c>
      <c r="K295" s="79">
        <v>63.8</v>
      </c>
      <c r="L295" s="79">
        <v>27.07</v>
      </c>
      <c r="M295" s="79">
        <v>3.16</v>
      </c>
      <c r="N295" s="79">
        <v>836.6</v>
      </c>
      <c r="O295" s="79">
        <v>506.84</v>
      </c>
      <c r="P295" s="79">
        <v>53.48</v>
      </c>
      <c r="Q295" s="79">
        <v>59</v>
      </c>
      <c r="R295" s="79">
        <v>953.67</v>
      </c>
      <c r="S295" s="79">
        <v>424022</v>
      </c>
      <c r="T295" s="79">
        <v>44741</v>
      </c>
      <c r="U295" s="79">
        <v>49359</v>
      </c>
      <c r="V295" s="79">
        <v>23203</v>
      </c>
      <c r="W295" s="79">
        <v>24.33</v>
      </c>
      <c r="X295" s="79">
        <v>2699</v>
      </c>
      <c r="Y295" s="79">
        <v>2.83</v>
      </c>
      <c r="Z295" s="79">
        <v>959.78</v>
      </c>
      <c r="AA295" s="80">
        <v>943.51</v>
      </c>
      <c r="AC295" t="str">
        <f t="shared" si="4"/>
        <v>Tipton</v>
      </c>
    </row>
    <row r="296" spans="1:29" ht="38.25" x14ac:dyDescent="0.2">
      <c r="A296" s="79">
        <v>6417</v>
      </c>
      <c r="B296" s="79" t="s">
        <v>432</v>
      </c>
      <c r="C296" s="79">
        <v>6417</v>
      </c>
      <c r="D296" s="79">
        <v>5</v>
      </c>
      <c r="E296" s="79">
        <v>145</v>
      </c>
      <c r="F296" s="79">
        <v>147.72999999999999</v>
      </c>
      <c r="G296" s="79">
        <v>146.22</v>
      </c>
      <c r="H296" s="79">
        <v>146.19999999999999</v>
      </c>
      <c r="I296" s="79">
        <v>517.16999999999996</v>
      </c>
      <c r="J296" s="79">
        <v>58.57</v>
      </c>
      <c r="K296" s="79">
        <v>63.8</v>
      </c>
      <c r="L296" s="79">
        <v>27.07</v>
      </c>
      <c r="M296" s="79">
        <v>3.16</v>
      </c>
      <c r="N296" s="79">
        <v>151</v>
      </c>
      <c r="O296" s="79">
        <v>608.94000000000005</v>
      </c>
      <c r="P296" s="79">
        <v>64.599999999999994</v>
      </c>
      <c r="Q296" s="79">
        <v>46.77</v>
      </c>
      <c r="R296" s="79">
        <v>166.01</v>
      </c>
      <c r="S296" s="79">
        <v>91950</v>
      </c>
      <c r="T296" s="79">
        <v>9755</v>
      </c>
      <c r="U296" s="79">
        <v>7062</v>
      </c>
      <c r="V296" s="79">
        <v>4854</v>
      </c>
      <c r="W296" s="79">
        <v>29.24</v>
      </c>
      <c r="X296" s="79">
        <v>579</v>
      </c>
      <c r="Y296" s="79">
        <v>3.49</v>
      </c>
      <c r="Z296" s="79">
        <v>160.72999999999999</v>
      </c>
      <c r="AA296" s="80">
        <v>163.62</v>
      </c>
      <c r="AC296" t="str">
        <f t="shared" si="4"/>
        <v>Titonka Consolidated</v>
      </c>
    </row>
    <row r="297" spans="1:29" x14ac:dyDescent="0.2">
      <c r="A297" s="79">
        <v>6453</v>
      </c>
      <c r="B297" s="79" t="s">
        <v>433</v>
      </c>
      <c r="C297" s="79">
        <v>6453</v>
      </c>
      <c r="D297" s="79">
        <v>13</v>
      </c>
      <c r="E297" s="79">
        <v>596</v>
      </c>
      <c r="F297" s="79">
        <v>605.52</v>
      </c>
      <c r="G297" s="79">
        <v>605.27</v>
      </c>
      <c r="H297" s="79">
        <v>611.12</v>
      </c>
      <c r="I297" s="79">
        <v>517.16999999999996</v>
      </c>
      <c r="J297" s="79">
        <v>58.57</v>
      </c>
      <c r="K297" s="79">
        <v>63.8</v>
      </c>
      <c r="L297" s="79">
        <v>27.07</v>
      </c>
      <c r="M297" s="79">
        <v>3.16</v>
      </c>
      <c r="N297" s="79">
        <v>598.20000000000005</v>
      </c>
      <c r="O297" s="79">
        <v>524.35</v>
      </c>
      <c r="P297" s="79">
        <v>54.54</v>
      </c>
      <c r="Q297" s="79">
        <v>56.74</v>
      </c>
      <c r="R297" s="79">
        <v>641.16</v>
      </c>
      <c r="S297" s="79">
        <v>313666</v>
      </c>
      <c r="T297" s="79">
        <v>32626</v>
      </c>
      <c r="U297" s="79">
        <v>33942</v>
      </c>
      <c r="V297" s="79">
        <v>17375</v>
      </c>
      <c r="W297" s="79">
        <v>27.1</v>
      </c>
      <c r="X297" s="79">
        <v>1834</v>
      </c>
      <c r="Y297" s="79">
        <v>2.86</v>
      </c>
      <c r="Z297" s="79">
        <v>633</v>
      </c>
      <c r="AA297" s="80">
        <v>642.89</v>
      </c>
      <c r="AC297" t="str">
        <f t="shared" si="4"/>
        <v>Treynor</v>
      </c>
    </row>
    <row r="298" spans="1:29" x14ac:dyDescent="0.2">
      <c r="A298" s="79">
        <v>6460</v>
      </c>
      <c r="B298" s="79" t="s">
        <v>434</v>
      </c>
      <c r="C298" s="79">
        <v>6460</v>
      </c>
      <c r="D298" s="79">
        <v>13</v>
      </c>
      <c r="E298" s="79">
        <v>678.2</v>
      </c>
      <c r="F298" s="79">
        <v>612.62</v>
      </c>
      <c r="G298" s="79">
        <v>609.29</v>
      </c>
      <c r="H298" s="79">
        <v>608.77</v>
      </c>
      <c r="I298" s="79">
        <v>517.16999999999996</v>
      </c>
      <c r="J298" s="79">
        <v>58.57</v>
      </c>
      <c r="K298" s="79">
        <v>63.8</v>
      </c>
      <c r="L298" s="79">
        <v>27.07</v>
      </c>
      <c r="M298" s="79">
        <v>3.16</v>
      </c>
      <c r="N298" s="79">
        <v>677.2</v>
      </c>
      <c r="O298" s="79">
        <v>521.52</v>
      </c>
      <c r="P298" s="79">
        <v>58.32</v>
      </c>
      <c r="Q298" s="79">
        <v>56.11</v>
      </c>
      <c r="R298" s="79">
        <v>764.92</v>
      </c>
      <c r="S298" s="79">
        <v>353173</v>
      </c>
      <c r="T298" s="79">
        <v>39494</v>
      </c>
      <c r="U298" s="79">
        <v>37998</v>
      </c>
      <c r="V298" s="79">
        <v>20729</v>
      </c>
      <c r="W298" s="79">
        <v>27.1</v>
      </c>
      <c r="X298" s="79">
        <v>2188</v>
      </c>
      <c r="Y298" s="79">
        <v>2.86</v>
      </c>
      <c r="Z298" s="79">
        <v>762</v>
      </c>
      <c r="AA298" s="80">
        <v>697.25</v>
      </c>
      <c r="AC298" t="str">
        <f t="shared" si="4"/>
        <v>Tri-Center</v>
      </c>
    </row>
    <row r="299" spans="1:29" ht="25.5" x14ac:dyDescent="0.2">
      <c r="A299" s="79">
        <v>6462</v>
      </c>
      <c r="B299" s="79" t="s">
        <v>435</v>
      </c>
      <c r="C299" s="79">
        <v>6462</v>
      </c>
      <c r="D299" s="79">
        <v>15</v>
      </c>
      <c r="E299" s="79">
        <v>271</v>
      </c>
      <c r="F299" s="79">
        <v>255.01</v>
      </c>
      <c r="G299" s="79">
        <v>234.78</v>
      </c>
      <c r="H299" s="79">
        <v>229.78</v>
      </c>
      <c r="I299" s="79">
        <v>517.16999999999996</v>
      </c>
      <c r="J299" s="79">
        <v>58.57</v>
      </c>
      <c r="K299" s="79">
        <v>63.8</v>
      </c>
      <c r="L299" s="79">
        <v>27.07</v>
      </c>
      <c r="M299" s="79">
        <v>3.16</v>
      </c>
      <c r="N299" s="79">
        <v>268</v>
      </c>
      <c r="O299" s="79">
        <v>608.54</v>
      </c>
      <c r="P299" s="79">
        <v>54.32</v>
      </c>
      <c r="Q299" s="79">
        <v>70.959999999999994</v>
      </c>
      <c r="R299" s="79">
        <v>304.31</v>
      </c>
      <c r="S299" s="79">
        <v>163089</v>
      </c>
      <c r="T299" s="79">
        <v>14558</v>
      </c>
      <c r="U299" s="79">
        <v>19017</v>
      </c>
      <c r="V299" s="79">
        <v>7946</v>
      </c>
      <c r="W299" s="79">
        <v>26.11</v>
      </c>
      <c r="X299" s="79">
        <v>855</v>
      </c>
      <c r="Y299" s="79">
        <v>2.81</v>
      </c>
      <c r="Z299" s="79">
        <v>302.41000000000003</v>
      </c>
      <c r="AA299" s="80">
        <v>286.73</v>
      </c>
      <c r="AC299" t="str">
        <f t="shared" si="4"/>
        <v>Tri-County</v>
      </c>
    </row>
    <row r="300" spans="1:29" x14ac:dyDescent="0.2">
      <c r="A300" s="79">
        <v>6471</v>
      </c>
      <c r="B300" s="79" t="s">
        <v>436</v>
      </c>
      <c r="C300" s="79">
        <v>6471</v>
      </c>
      <c r="D300" s="79">
        <v>7</v>
      </c>
      <c r="E300" s="79">
        <v>444</v>
      </c>
      <c r="F300" s="79">
        <v>439.22</v>
      </c>
      <c r="G300" s="79">
        <v>440.71</v>
      </c>
      <c r="H300" s="79">
        <v>440.86</v>
      </c>
      <c r="I300" s="79">
        <v>517.16999999999996</v>
      </c>
      <c r="J300" s="79">
        <v>58.57</v>
      </c>
      <c r="K300" s="79">
        <v>63.8</v>
      </c>
      <c r="L300" s="79">
        <v>27.07</v>
      </c>
      <c r="M300" s="79">
        <v>3.16</v>
      </c>
      <c r="N300" s="79">
        <v>460</v>
      </c>
      <c r="O300" s="79">
        <v>569.86</v>
      </c>
      <c r="P300" s="79">
        <v>58.12</v>
      </c>
      <c r="Q300" s="79">
        <v>59.5</v>
      </c>
      <c r="R300" s="79">
        <v>528.04</v>
      </c>
      <c r="S300" s="79">
        <v>262136</v>
      </c>
      <c r="T300" s="79">
        <v>26735</v>
      </c>
      <c r="U300" s="79">
        <v>27370</v>
      </c>
      <c r="V300" s="79">
        <v>18223</v>
      </c>
      <c r="W300" s="79">
        <v>34.51</v>
      </c>
      <c r="X300" s="79">
        <v>2091</v>
      </c>
      <c r="Y300" s="79">
        <v>3.96</v>
      </c>
      <c r="Z300" s="79">
        <v>495.26</v>
      </c>
      <c r="AA300" s="80">
        <v>491</v>
      </c>
      <c r="AC300" t="str">
        <f t="shared" si="4"/>
        <v>Tripoli</v>
      </c>
    </row>
    <row r="301" spans="1:29" ht="25.5" x14ac:dyDescent="0.2">
      <c r="A301" s="79">
        <v>6509</v>
      </c>
      <c r="B301" s="79" t="s">
        <v>437</v>
      </c>
      <c r="C301" s="79">
        <v>6509</v>
      </c>
      <c r="D301" s="79">
        <v>1</v>
      </c>
      <c r="E301" s="79">
        <v>381.3</v>
      </c>
      <c r="F301" s="79">
        <v>341.9</v>
      </c>
      <c r="G301" s="79">
        <v>342.62</v>
      </c>
      <c r="H301" s="79">
        <v>322.36</v>
      </c>
      <c r="I301" s="79">
        <v>517.16999999999996</v>
      </c>
      <c r="J301" s="79">
        <v>58.57</v>
      </c>
      <c r="K301" s="79">
        <v>63.8</v>
      </c>
      <c r="L301" s="79">
        <v>27.07</v>
      </c>
      <c r="M301" s="79">
        <v>3.16</v>
      </c>
      <c r="N301" s="79">
        <v>388.2</v>
      </c>
      <c r="O301" s="79">
        <v>564.09</v>
      </c>
      <c r="P301" s="79">
        <v>64.739999999999995</v>
      </c>
      <c r="Q301" s="79">
        <v>43.84</v>
      </c>
      <c r="R301" s="79">
        <v>441.4</v>
      </c>
      <c r="S301" s="79">
        <v>218980</v>
      </c>
      <c r="T301" s="79">
        <v>25132</v>
      </c>
      <c r="U301" s="79">
        <v>17019</v>
      </c>
      <c r="V301" s="79">
        <v>12041</v>
      </c>
      <c r="W301" s="79">
        <v>27.28</v>
      </c>
      <c r="X301" s="79">
        <v>1280</v>
      </c>
      <c r="Y301" s="79">
        <v>2.9</v>
      </c>
      <c r="Z301" s="79">
        <v>427.7</v>
      </c>
      <c r="AA301" s="80">
        <v>388.77</v>
      </c>
      <c r="AC301" t="str">
        <f t="shared" si="4"/>
        <v>Turkey Valley</v>
      </c>
    </row>
    <row r="302" spans="1:29" ht="25.5" x14ac:dyDescent="0.2">
      <c r="A302" s="79">
        <v>6512</v>
      </c>
      <c r="B302" s="79" t="s">
        <v>438</v>
      </c>
      <c r="C302" s="79">
        <v>6512</v>
      </c>
      <c r="D302" s="79">
        <v>11</v>
      </c>
      <c r="E302" s="79">
        <v>375.8</v>
      </c>
      <c r="F302" s="79">
        <v>357.37</v>
      </c>
      <c r="G302" s="79">
        <v>340.29</v>
      </c>
      <c r="H302" s="79">
        <v>333.81</v>
      </c>
      <c r="I302" s="79">
        <v>517.16999999999996</v>
      </c>
      <c r="J302" s="79">
        <v>58.57</v>
      </c>
      <c r="K302" s="79">
        <v>63.8</v>
      </c>
      <c r="L302" s="79">
        <v>27.07</v>
      </c>
      <c r="M302" s="79">
        <v>3.16</v>
      </c>
      <c r="N302" s="79">
        <v>392.4</v>
      </c>
      <c r="O302" s="79">
        <v>572.89</v>
      </c>
      <c r="P302" s="79">
        <v>59.22</v>
      </c>
      <c r="Q302" s="79">
        <v>69.67</v>
      </c>
      <c r="R302" s="79">
        <v>443.87</v>
      </c>
      <c r="S302" s="79">
        <v>224802</v>
      </c>
      <c r="T302" s="79">
        <v>23238</v>
      </c>
      <c r="U302" s="79">
        <v>27339</v>
      </c>
      <c r="V302" s="79">
        <v>9126</v>
      </c>
      <c r="W302" s="79">
        <v>20.56</v>
      </c>
      <c r="X302" s="79">
        <v>1172</v>
      </c>
      <c r="Y302" s="79">
        <v>2.64</v>
      </c>
      <c r="Z302" s="79">
        <v>424.64</v>
      </c>
      <c r="AA302" s="80">
        <v>406.69</v>
      </c>
      <c r="AC302" t="str">
        <f t="shared" si="4"/>
        <v>Twin Cedars</v>
      </c>
    </row>
    <row r="303" spans="1:29" ht="25.5" x14ac:dyDescent="0.2">
      <c r="A303" s="79">
        <v>6516</v>
      </c>
      <c r="B303" s="79" t="s">
        <v>439</v>
      </c>
      <c r="C303" s="79">
        <v>6516</v>
      </c>
      <c r="D303" s="79">
        <v>5</v>
      </c>
      <c r="E303" s="79">
        <v>169</v>
      </c>
      <c r="F303" s="79">
        <v>167.1</v>
      </c>
      <c r="G303" s="79">
        <v>168.25</v>
      </c>
      <c r="H303" s="79">
        <v>168.13</v>
      </c>
      <c r="I303" s="79">
        <v>517.16999999999996</v>
      </c>
      <c r="J303" s="79">
        <v>58.57</v>
      </c>
      <c r="K303" s="79">
        <v>63.8</v>
      </c>
      <c r="L303" s="79">
        <v>27.07</v>
      </c>
      <c r="M303" s="79">
        <v>3.16</v>
      </c>
      <c r="N303" s="79">
        <v>169</v>
      </c>
      <c r="O303" s="79">
        <v>594.02</v>
      </c>
      <c r="P303" s="79">
        <v>57.27</v>
      </c>
      <c r="Q303" s="79">
        <v>55.88</v>
      </c>
      <c r="R303" s="79">
        <v>187.71</v>
      </c>
      <c r="S303" s="79">
        <v>100389</v>
      </c>
      <c r="T303" s="79">
        <v>9679</v>
      </c>
      <c r="U303" s="79">
        <v>9444</v>
      </c>
      <c r="V303" s="79">
        <v>5489</v>
      </c>
      <c r="W303" s="79">
        <v>29.24</v>
      </c>
      <c r="X303" s="79">
        <v>655</v>
      </c>
      <c r="Y303" s="79">
        <v>3.49</v>
      </c>
      <c r="Z303" s="79">
        <v>184.49</v>
      </c>
      <c r="AA303" s="80">
        <v>182.74</v>
      </c>
      <c r="AC303" t="str">
        <f t="shared" si="4"/>
        <v>Twin Rivers</v>
      </c>
    </row>
    <row r="304" spans="1:29" ht="25.5" x14ac:dyDescent="0.2">
      <c r="A304" s="79">
        <v>6534</v>
      </c>
      <c r="B304" s="79" t="s">
        <v>440</v>
      </c>
      <c r="C304" s="79">
        <v>6534</v>
      </c>
      <c r="D304" s="79">
        <v>13</v>
      </c>
      <c r="E304" s="79">
        <v>721.4</v>
      </c>
      <c r="F304" s="79">
        <v>725.52</v>
      </c>
      <c r="G304" s="79">
        <v>728.05</v>
      </c>
      <c r="H304" s="79">
        <v>734.7</v>
      </c>
      <c r="I304" s="79">
        <v>517.16999999999996</v>
      </c>
      <c r="J304" s="79">
        <v>58.57</v>
      </c>
      <c r="K304" s="79">
        <v>63.8</v>
      </c>
      <c r="L304" s="79">
        <v>27.07</v>
      </c>
      <c r="M304" s="79">
        <v>3.16</v>
      </c>
      <c r="N304" s="79">
        <v>735</v>
      </c>
      <c r="O304" s="79">
        <v>489.68</v>
      </c>
      <c r="P304" s="79">
        <v>49.82</v>
      </c>
      <c r="Q304" s="79">
        <v>55.11</v>
      </c>
      <c r="R304" s="79">
        <v>806.62</v>
      </c>
      <c r="S304" s="79">
        <v>359915</v>
      </c>
      <c r="T304" s="79">
        <v>36618</v>
      </c>
      <c r="U304" s="79">
        <v>40506</v>
      </c>
      <c r="V304" s="79">
        <v>21859</v>
      </c>
      <c r="W304" s="79">
        <v>27.1</v>
      </c>
      <c r="X304" s="79">
        <v>2307</v>
      </c>
      <c r="Y304" s="79">
        <v>2.86</v>
      </c>
      <c r="Z304" s="79">
        <v>783.77</v>
      </c>
      <c r="AA304" s="80">
        <v>788.51</v>
      </c>
      <c r="AC304" t="str">
        <f t="shared" si="4"/>
        <v>Underwood</v>
      </c>
    </row>
    <row r="305" spans="1:29" x14ac:dyDescent="0.2">
      <c r="A305" s="79">
        <v>1935</v>
      </c>
      <c r="B305" s="79" t="s">
        <v>441</v>
      </c>
      <c r="C305" s="79">
        <v>6536</v>
      </c>
      <c r="D305" s="79">
        <v>7</v>
      </c>
      <c r="E305" s="79">
        <v>1212.9000000000001</v>
      </c>
      <c r="F305" s="79">
        <v>1201.21</v>
      </c>
      <c r="G305" s="79">
        <v>1193.21</v>
      </c>
      <c r="H305" s="79">
        <v>1166.21</v>
      </c>
      <c r="I305" s="79">
        <v>517.16999999999996</v>
      </c>
      <c r="J305" s="79">
        <v>58.57</v>
      </c>
      <c r="K305" s="79">
        <v>63.8</v>
      </c>
      <c r="L305" s="79">
        <v>27.07</v>
      </c>
      <c r="M305" s="79">
        <v>3.16</v>
      </c>
      <c r="N305" s="79">
        <v>1236.8</v>
      </c>
      <c r="O305" s="79">
        <v>535.76</v>
      </c>
      <c r="P305" s="79">
        <v>45.19</v>
      </c>
      <c r="Q305" s="79">
        <v>55.55</v>
      </c>
      <c r="R305" s="79">
        <v>1405.58</v>
      </c>
      <c r="S305" s="79">
        <v>662628</v>
      </c>
      <c r="T305" s="79">
        <v>55891</v>
      </c>
      <c r="U305" s="79">
        <v>68704</v>
      </c>
      <c r="V305" s="79">
        <v>48507</v>
      </c>
      <c r="W305" s="79">
        <v>34.51</v>
      </c>
      <c r="X305" s="79">
        <v>5566</v>
      </c>
      <c r="Y305" s="79">
        <v>3.96</v>
      </c>
      <c r="Z305" s="79">
        <v>1379.91</v>
      </c>
      <c r="AA305" s="80">
        <v>1369.89</v>
      </c>
      <c r="AC305" t="str">
        <f t="shared" si="4"/>
        <v>Union</v>
      </c>
    </row>
    <row r="306" spans="1:29" x14ac:dyDescent="0.2">
      <c r="A306" s="79">
        <v>6561</v>
      </c>
      <c r="B306" s="79" t="s">
        <v>442</v>
      </c>
      <c r="C306" s="79">
        <v>6561</v>
      </c>
      <c r="D306" s="79">
        <v>11</v>
      </c>
      <c r="E306" s="79">
        <v>327.10000000000002</v>
      </c>
      <c r="F306" s="79">
        <v>306.45999999999998</v>
      </c>
      <c r="G306" s="79">
        <v>306.64999999999998</v>
      </c>
      <c r="H306" s="79">
        <v>307.86</v>
      </c>
      <c r="I306" s="79">
        <v>517.16999999999996</v>
      </c>
      <c r="J306" s="79">
        <v>58.57</v>
      </c>
      <c r="K306" s="79">
        <v>63.8</v>
      </c>
      <c r="L306" s="79">
        <v>27.07</v>
      </c>
      <c r="M306" s="79">
        <v>3.16</v>
      </c>
      <c r="N306" s="79">
        <v>307.89999999999998</v>
      </c>
      <c r="O306" s="79">
        <v>440.45</v>
      </c>
      <c r="P306" s="79">
        <v>36.049999999999997</v>
      </c>
      <c r="Q306" s="79">
        <v>60.31</v>
      </c>
      <c r="R306" s="79">
        <v>338.41</v>
      </c>
      <c r="S306" s="79">
        <v>135615</v>
      </c>
      <c r="T306" s="79">
        <v>11100</v>
      </c>
      <c r="U306" s="79">
        <v>18569</v>
      </c>
      <c r="V306" s="79">
        <v>6958</v>
      </c>
      <c r="W306" s="79">
        <v>20.56</v>
      </c>
      <c r="X306" s="79">
        <v>893</v>
      </c>
      <c r="Y306" s="79">
        <v>2.64</v>
      </c>
      <c r="Z306" s="79">
        <v>355.83</v>
      </c>
      <c r="AA306" s="80">
        <v>335.47</v>
      </c>
      <c r="AC306" t="str">
        <f t="shared" si="4"/>
        <v>United</v>
      </c>
    </row>
    <row r="307" spans="1:29" ht="25.5" x14ac:dyDescent="0.2">
      <c r="A307" s="79">
        <v>6579</v>
      </c>
      <c r="B307" s="79" t="s">
        <v>443</v>
      </c>
      <c r="C307" s="79">
        <v>6579</v>
      </c>
      <c r="D307" s="79">
        <v>11</v>
      </c>
      <c r="E307" s="79">
        <v>3386.8</v>
      </c>
      <c r="F307" s="79">
        <v>3372.46</v>
      </c>
      <c r="G307" s="79">
        <v>3410.07</v>
      </c>
      <c r="H307" s="79">
        <v>3400.27</v>
      </c>
      <c r="I307" s="79">
        <v>517.16999999999996</v>
      </c>
      <c r="J307" s="79">
        <v>58.57</v>
      </c>
      <c r="K307" s="79">
        <v>63.8</v>
      </c>
      <c r="L307" s="79">
        <v>27.07</v>
      </c>
      <c r="M307" s="79">
        <v>3.16</v>
      </c>
      <c r="N307" s="79">
        <v>3311.9</v>
      </c>
      <c r="O307" s="79">
        <v>524.99</v>
      </c>
      <c r="P307" s="79">
        <v>62.21</v>
      </c>
      <c r="Q307" s="79">
        <v>58.91</v>
      </c>
      <c r="R307" s="79">
        <v>3621.66</v>
      </c>
      <c r="S307" s="79">
        <v>1738714</v>
      </c>
      <c r="T307" s="79">
        <v>206033</v>
      </c>
      <c r="U307" s="79">
        <v>195104</v>
      </c>
      <c r="V307" s="79">
        <v>74461</v>
      </c>
      <c r="W307" s="79">
        <v>20.56</v>
      </c>
      <c r="X307" s="79">
        <v>9561</v>
      </c>
      <c r="Y307" s="79">
        <v>2.64</v>
      </c>
      <c r="Z307" s="79">
        <v>3702.32</v>
      </c>
      <c r="AA307" s="80">
        <v>3691.13</v>
      </c>
      <c r="AC307" t="str">
        <f t="shared" si="4"/>
        <v>Urbandale</v>
      </c>
    </row>
    <row r="308" spans="1:29" x14ac:dyDescent="0.2">
      <c r="A308" s="79">
        <v>6591</v>
      </c>
      <c r="B308" s="79" t="s">
        <v>444</v>
      </c>
      <c r="C308" s="79">
        <v>6591</v>
      </c>
      <c r="D308" s="79">
        <v>1</v>
      </c>
      <c r="E308" s="79">
        <v>412</v>
      </c>
      <c r="F308" s="79">
        <v>394.45</v>
      </c>
      <c r="G308" s="79">
        <v>395.37</v>
      </c>
      <c r="H308" s="79">
        <v>391.75</v>
      </c>
      <c r="I308" s="79">
        <v>517.16999999999996</v>
      </c>
      <c r="J308" s="79">
        <v>58.57</v>
      </c>
      <c r="K308" s="79">
        <v>63.8</v>
      </c>
      <c r="L308" s="79">
        <v>27.07</v>
      </c>
      <c r="M308" s="79">
        <v>3.16</v>
      </c>
      <c r="N308" s="79">
        <v>445.6</v>
      </c>
      <c r="O308" s="79">
        <v>531.48</v>
      </c>
      <c r="P308" s="79">
        <v>57.51</v>
      </c>
      <c r="Q308" s="79">
        <v>59.94</v>
      </c>
      <c r="R308" s="79">
        <v>500.6</v>
      </c>
      <c r="S308" s="79">
        <v>236827</v>
      </c>
      <c r="T308" s="79">
        <v>25626</v>
      </c>
      <c r="U308" s="79">
        <v>26709</v>
      </c>
      <c r="V308" s="79">
        <v>13656</v>
      </c>
      <c r="W308" s="79">
        <v>27.28</v>
      </c>
      <c r="X308" s="79">
        <v>1452</v>
      </c>
      <c r="Y308" s="79">
        <v>2.9</v>
      </c>
      <c r="Z308" s="79">
        <v>458.07</v>
      </c>
      <c r="AA308" s="80">
        <v>440.98</v>
      </c>
      <c r="AC308" t="str">
        <f t="shared" si="4"/>
        <v>Valley</v>
      </c>
    </row>
    <row r="309" spans="1:29" ht="25.5" x14ac:dyDescent="0.2">
      <c r="A309" s="79">
        <v>6592</v>
      </c>
      <c r="B309" s="79" t="s">
        <v>445</v>
      </c>
      <c r="C309" s="79">
        <v>6592</v>
      </c>
      <c r="D309" s="79">
        <v>15</v>
      </c>
      <c r="E309" s="79">
        <v>628.4</v>
      </c>
      <c r="F309" s="79">
        <v>607.63</v>
      </c>
      <c r="G309" s="79">
        <v>604.09</v>
      </c>
      <c r="H309" s="79">
        <v>602.21</v>
      </c>
      <c r="I309" s="79">
        <v>517.16999999999996</v>
      </c>
      <c r="J309" s="79">
        <v>58.57</v>
      </c>
      <c r="K309" s="79">
        <v>63.8</v>
      </c>
      <c r="L309" s="79">
        <v>27.07</v>
      </c>
      <c r="M309" s="79">
        <v>3.16</v>
      </c>
      <c r="N309" s="79">
        <v>658.4</v>
      </c>
      <c r="O309" s="79">
        <v>521.96</v>
      </c>
      <c r="P309" s="79">
        <v>51.11</v>
      </c>
      <c r="Q309" s="79">
        <v>62.34</v>
      </c>
      <c r="R309" s="79">
        <v>752.31</v>
      </c>
      <c r="S309" s="79">
        <v>343658</v>
      </c>
      <c r="T309" s="79">
        <v>33651</v>
      </c>
      <c r="U309" s="79">
        <v>41045</v>
      </c>
      <c r="V309" s="79">
        <v>19643</v>
      </c>
      <c r="W309" s="79">
        <v>26.11</v>
      </c>
      <c r="X309" s="79">
        <v>2114</v>
      </c>
      <c r="Y309" s="79">
        <v>2.81</v>
      </c>
      <c r="Z309" s="79">
        <v>718.74</v>
      </c>
      <c r="AA309" s="80">
        <v>698.87</v>
      </c>
      <c r="AC309" t="str">
        <f t="shared" si="4"/>
        <v>Van Buren</v>
      </c>
    </row>
    <row r="310" spans="1:29" ht="25.5" x14ac:dyDescent="0.2">
      <c r="A310" s="79">
        <v>6615</v>
      </c>
      <c r="B310" s="79" t="s">
        <v>446</v>
      </c>
      <c r="C310" s="79">
        <v>6615</v>
      </c>
      <c r="D310" s="79">
        <v>11</v>
      </c>
      <c r="E310" s="79">
        <v>590.1</v>
      </c>
      <c r="F310" s="79">
        <v>618.26</v>
      </c>
      <c r="G310" s="79">
        <v>628.21</v>
      </c>
      <c r="H310" s="79">
        <v>633.76</v>
      </c>
      <c r="I310" s="79">
        <v>517.16999999999996</v>
      </c>
      <c r="J310" s="79">
        <v>58.57</v>
      </c>
      <c r="K310" s="79">
        <v>63.8</v>
      </c>
      <c r="L310" s="79">
        <v>27.07</v>
      </c>
      <c r="M310" s="79">
        <v>3.16</v>
      </c>
      <c r="N310" s="79">
        <v>585.29999999999995</v>
      </c>
      <c r="O310" s="79">
        <v>535.27</v>
      </c>
      <c r="P310" s="79">
        <v>54.6</v>
      </c>
      <c r="Q310" s="79">
        <v>57.13</v>
      </c>
      <c r="R310" s="79">
        <v>627.54999999999995</v>
      </c>
      <c r="S310" s="79">
        <v>313294</v>
      </c>
      <c r="T310" s="79">
        <v>31957</v>
      </c>
      <c r="U310" s="79">
        <v>33438</v>
      </c>
      <c r="V310" s="79">
        <v>12902</v>
      </c>
      <c r="W310" s="79">
        <v>20.56</v>
      </c>
      <c r="X310" s="79">
        <v>1657</v>
      </c>
      <c r="Y310" s="79">
        <v>2.64</v>
      </c>
      <c r="Z310" s="79">
        <v>631.96</v>
      </c>
      <c r="AA310" s="80">
        <v>660.53</v>
      </c>
      <c r="AC310" t="str">
        <f t="shared" si="4"/>
        <v>Van Meter</v>
      </c>
    </row>
    <row r="311" spans="1:29" x14ac:dyDescent="0.2">
      <c r="A311" s="79">
        <v>6633</v>
      </c>
      <c r="B311" s="79" t="s">
        <v>447</v>
      </c>
      <c r="C311" s="79">
        <v>6633</v>
      </c>
      <c r="D311" s="79">
        <v>7</v>
      </c>
      <c r="E311" s="79">
        <v>227.7</v>
      </c>
      <c r="F311" s="79">
        <v>250.38</v>
      </c>
      <c r="G311" s="79">
        <v>239.52</v>
      </c>
      <c r="H311" s="79">
        <v>225.24</v>
      </c>
      <c r="I311" s="79">
        <v>517.16999999999996</v>
      </c>
      <c r="J311" s="79">
        <v>58.57</v>
      </c>
      <c r="K311" s="79">
        <v>63.8</v>
      </c>
      <c r="L311" s="79">
        <v>27.07</v>
      </c>
      <c r="M311" s="79">
        <v>3.16</v>
      </c>
      <c r="N311" s="79">
        <v>259.39999999999998</v>
      </c>
      <c r="O311" s="79">
        <v>583.42999999999995</v>
      </c>
      <c r="P311" s="79">
        <v>64.94</v>
      </c>
      <c r="Q311" s="79">
        <v>57.82</v>
      </c>
      <c r="R311" s="79">
        <v>280.47000000000003</v>
      </c>
      <c r="S311" s="79">
        <v>151342</v>
      </c>
      <c r="T311" s="79">
        <v>16845</v>
      </c>
      <c r="U311" s="79">
        <v>14999</v>
      </c>
      <c r="V311" s="79">
        <v>9679</v>
      </c>
      <c r="W311" s="79">
        <v>34.51</v>
      </c>
      <c r="X311" s="79">
        <v>1111</v>
      </c>
      <c r="Y311" s="79">
        <v>3.96</v>
      </c>
      <c r="Z311" s="79">
        <v>242.57</v>
      </c>
      <c r="AA311" s="80">
        <v>265.39999999999998</v>
      </c>
      <c r="AC311" t="str">
        <f t="shared" si="4"/>
        <v>Ventura</v>
      </c>
    </row>
    <row r="312" spans="1:29" x14ac:dyDescent="0.2">
      <c r="A312" s="79">
        <v>6651</v>
      </c>
      <c r="B312" s="79" t="s">
        <v>448</v>
      </c>
      <c r="C312" s="79">
        <v>6651</v>
      </c>
      <c r="D312" s="79">
        <v>13</v>
      </c>
      <c r="E312" s="79">
        <v>334</v>
      </c>
      <c r="F312" s="79">
        <v>346.95</v>
      </c>
      <c r="G312" s="79">
        <v>348.73</v>
      </c>
      <c r="H312" s="79">
        <v>346.09</v>
      </c>
      <c r="I312" s="79">
        <v>517.16999999999996</v>
      </c>
      <c r="J312" s="79">
        <v>58.57</v>
      </c>
      <c r="K312" s="79">
        <v>63.8</v>
      </c>
      <c r="L312" s="79">
        <v>27.07</v>
      </c>
      <c r="M312" s="79">
        <v>3.16</v>
      </c>
      <c r="N312" s="79">
        <v>362.1</v>
      </c>
      <c r="O312" s="79">
        <v>531.05999999999995</v>
      </c>
      <c r="P312" s="79">
        <v>56.73</v>
      </c>
      <c r="Q312" s="79">
        <v>64.959999999999994</v>
      </c>
      <c r="R312" s="79">
        <v>416.11</v>
      </c>
      <c r="S312" s="79">
        <v>192297</v>
      </c>
      <c r="T312" s="79">
        <v>20542</v>
      </c>
      <c r="U312" s="79">
        <v>23522</v>
      </c>
      <c r="V312" s="79">
        <v>11277</v>
      </c>
      <c r="W312" s="79">
        <v>27.1</v>
      </c>
      <c r="X312" s="79">
        <v>1190</v>
      </c>
      <c r="Y312" s="79">
        <v>2.86</v>
      </c>
      <c r="Z312" s="79">
        <v>379.18</v>
      </c>
      <c r="AA312" s="80">
        <v>392.58</v>
      </c>
      <c r="AC312" t="str">
        <f t="shared" si="4"/>
        <v>Villisca</v>
      </c>
    </row>
    <row r="313" spans="1:29" ht="38.25" x14ac:dyDescent="0.2">
      <c r="A313" s="79">
        <v>6660</v>
      </c>
      <c r="B313" s="79" t="s">
        <v>449</v>
      </c>
      <c r="C313" s="79">
        <v>6660</v>
      </c>
      <c r="D313" s="79">
        <v>10</v>
      </c>
      <c r="E313" s="79">
        <v>1648.3</v>
      </c>
      <c r="F313" s="79">
        <v>1630.98</v>
      </c>
      <c r="G313" s="79">
        <v>1623.4</v>
      </c>
      <c r="H313" s="79">
        <v>1623.47</v>
      </c>
      <c r="I313" s="79">
        <v>517.16999999999996</v>
      </c>
      <c r="J313" s="79">
        <v>58.57</v>
      </c>
      <c r="K313" s="79">
        <v>63.8</v>
      </c>
      <c r="L313" s="79">
        <v>27.07</v>
      </c>
      <c r="M313" s="79">
        <v>3.16</v>
      </c>
      <c r="N313" s="79">
        <v>1687.1</v>
      </c>
      <c r="O313" s="79">
        <v>538.94000000000005</v>
      </c>
      <c r="P313" s="79">
        <v>60.58</v>
      </c>
      <c r="Q313" s="79">
        <v>57.64</v>
      </c>
      <c r="R313" s="79">
        <v>1913.18</v>
      </c>
      <c r="S313" s="79">
        <v>909246</v>
      </c>
      <c r="T313" s="79">
        <v>102205</v>
      </c>
      <c r="U313" s="79">
        <v>97244</v>
      </c>
      <c r="V313" s="79">
        <v>46548</v>
      </c>
      <c r="W313" s="79">
        <v>24.33</v>
      </c>
      <c r="X313" s="79">
        <v>5414</v>
      </c>
      <c r="Y313" s="79">
        <v>2.83</v>
      </c>
      <c r="Z313" s="79">
        <v>1882.96</v>
      </c>
      <c r="AA313" s="80">
        <v>1867.98</v>
      </c>
      <c r="AC313" t="str">
        <f t="shared" si="4"/>
        <v>Vinton-Shellsburg</v>
      </c>
    </row>
    <row r="314" spans="1:29" x14ac:dyDescent="0.2">
      <c r="A314" s="79">
        <v>6700</v>
      </c>
      <c r="B314" s="79" t="s">
        <v>450</v>
      </c>
      <c r="C314" s="79">
        <v>6700</v>
      </c>
      <c r="D314" s="79">
        <v>15</v>
      </c>
      <c r="E314" s="79">
        <v>498</v>
      </c>
      <c r="F314" s="79">
        <v>489.04</v>
      </c>
      <c r="G314" s="79">
        <v>491.7</v>
      </c>
      <c r="H314" s="79">
        <v>494.37</v>
      </c>
      <c r="I314" s="79">
        <v>517.16999999999996</v>
      </c>
      <c r="J314" s="79">
        <v>58.57</v>
      </c>
      <c r="K314" s="79">
        <v>63.8</v>
      </c>
      <c r="L314" s="79">
        <v>27.07</v>
      </c>
      <c r="M314" s="79">
        <v>3.16</v>
      </c>
      <c r="N314" s="79">
        <v>514.70000000000005</v>
      </c>
      <c r="O314" s="79">
        <v>590.07000000000005</v>
      </c>
      <c r="P314" s="79">
        <v>62.73</v>
      </c>
      <c r="Q314" s="79">
        <v>62.5</v>
      </c>
      <c r="R314" s="79">
        <v>587.74</v>
      </c>
      <c r="S314" s="79">
        <v>303709</v>
      </c>
      <c r="T314" s="79">
        <v>32287</v>
      </c>
      <c r="U314" s="79">
        <v>32169</v>
      </c>
      <c r="V314" s="79">
        <v>15346</v>
      </c>
      <c r="W314" s="79">
        <v>26.11</v>
      </c>
      <c r="X314" s="79">
        <v>1652</v>
      </c>
      <c r="Y314" s="79">
        <v>2.81</v>
      </c>
      <c r="Z314" s="79">
        <v>574.77</v>
      </c>
      <c r="AA314" s="80">
        <v>566.58000000000004</v>
      </c>
      <c r="AC314" t="str">
        <f t="shared" si="4"/>
        <v>Waco</v>
      </c>
    </row>
    <row r="315" spans="1:29" x14ac:dyDescent="0.2">
      <c r="A315" s="79">
        <v>6750</v>
      </c>
      <c r="B315" s="79" t="s">
        <v>451</v>
      </c>
      <c r="C315" s="79">
        <v>6750</v>
      </c>
      <c r="D315" s="79">
        <v>13</v>
      </c>
      <c r="E315" s="79">
        <v>190.2</v>
      </c>
      <c r="F315" s="79">
        <v>186.59</v>
      </c>
      <c r="G315" s="79">
        <v>183.47</v>
      </c>
      <c r="H315" s="79">
        <v>179.77</v>
      </c>
      <c r="I315" s="79">
        <v>517.16999999999996</v>
      </c>
      <c r="J315" s="79">
        <v>58.57</v>
      </c>
      <c r="K315" s="79">
        <v>63.8</v>
      </c>
      <c r="L315" s="79">
        <v>27.07</v>
      </c>
      <c r="M315" s="79">
        <v>3.16</v>
      </c>
      <c r="N315" s="79">
        <v>201</v>
      </c>
      <c r="O315" s="79">
        <v>534.38</v>
      </c>
      <c r="P315" s="79">
        <v>47.11</v>
      </c>
      <c r="Q315" s="79">
        <v>63.9</v>
      </c>
      <c r="R315" s="79">
        <v>219.21</v>
      </c>
      <c r="S315" s="79">
        <v>107410</v>
      </c>
      <c r="T315" s="79">
        <v>9469</v>
      </c>
      <c r="U315" s="79">
        <v>12844</v>
      </c>
      <c r="V315" s="79">
        <v>5941</v>
      </c>
      <c r="W315" s="79">
        <v>27.1</v>
      </c>
      <c r="X315" s="79">
        <v>627</v>
      </c>
      <c r="Y315" s="79">
        <v>2.86</v>
      </c>
      <c r="Z315" s="79">
        <v>211.57</v>
      </c>
      <c r="AA315" s="80">
        <v>208.17</v>
      </c>
      <c r="AC315" t="str">
        <f t="shared" si="4"/>
        <v>Walnut</v>
      </c>
    </row>
    <row r="316" spans="1:29" x14ac:dyDescent="0.2">
      <c r="A316" s="79">
        <v>6759</v>
      </c>
      <c r="B316" s="79" t="s">
        <v>452</v>
      </c>
      <c r="C316" s="79">
        <v>6759</v>
      </c>
      <c r="D316" s="79">
        <v>15</v>
      </c>
      <c r="E316" s="79">
        <v>726.4</v>
      </c>
      <c r="F316" s="79">
        <v>688.42</v>
      </c>
      <c r="G316" s="79">
        <v>672.72</v>
      </c>
      <c r="H316" s="79">
        <v>655.65</v>
      </c>
      <c r="I316" s="79">
        <v>517.16999999999996</v>
      </c>
      <c r="J316" s="79">
        <v>58.57</v>
      </c>
      <c r="K316" s="79">
        <v>63.8</v>
      </c>
      <c r="L316" s="79">
        <v>27.07</v>
      </c>
      <c r="M316" s="79">
        <v>3.16</v>
      </c>
      <c r="N316" s="79">
        <v>723.6</v>
      </c>
      <c r="O316" s="79">
        <v>552.04999999999995</v>
      </c>
      <c r="P316" s="79">
        <v>56.54</v>
      </c>
      <c r="Q316" s="79">
        <v>68.88</v>
      </c>
      <c r="R316" s="79">
        <v>847.37</v>
      </c>
      <c r="S316" s="79">
        <v>399463</v>
      </c>
      <c r="T316" s="79">
        <v>40912</v>
      </c>
      <c r="U316" s="79">
        <v>49842</v>
      </c>
      <c r="V316" s="79">
        <v>22125</v>
      </c>
      <c r="W316" s="79">
        <v>26.11</v>
      </c>
      <c r="X316" s="79">
        <v>2381</v>
      </c>
      <c r="Y316" s="79">
        <v>2.81</v>
      </c>
      <c r="Z316" s="79">
        <v>859.34</v>
      </c>
      <c r="AA316" s="80">
        <v>822.69</v>
      </c>
      <c r="AC316" t="str">
        <f t="shared" si="4"/>
        <v>Wapello</v>
      </c>
    </row>
    <row r="317" spans="1:29" ht="25.5" x14ac:dyDescent="0.2">
      <c r="A317" s="79">
        <v>6762</v>
      </c>
      <c r="B317" s="79" t="s">
        <v>453</v>
      </c>
      <c r="C317" s="79">
        <v>6762</v>
      </c>
      <c r="D317" s="79">
        <v>7</v>
      </c>
      <c r="E317" s="79">
        <v>713.3</v>
      </c>
      <c r="F317" s="79">
        <v>706.87</v>
      </c>
      <c r="G317" s="79">
        <v>704.74</v>
      </c>
      <c r="H317" s="79">
        <v>715.52</v>
      </c>
      <c r="I317" s="79">
        <v>517.16999999999996</v>
      </c>
      <c r="J317" s="79">
        <v>58.57</v>
      </c>
      <c r="K317" s="79">
        <v>63.8</v>
      </c>
      <c r="L317" s="79">
        <v>27.07</v>
      </c>
      <c r="M317" s="79">
        <v>3.16</v>
      </c>
      <c r="N317" s="79">
        <v>697.4</v>
      </c>
      <c r="O317" s="79">
        <v>567.82000000000005</v>
      </c>
      <c r="P317" s="79">
        <v>58.02</v>
      </c>
      <c r="Q317" s="79">
        <v>60.83</v>
      </c>
      <c r="R317" s="79">
        <v>782.78</v>
      </c>
      <c r="S317" s="79">
        <v>395998</v>
      </c>
      <c r="T317" s="79">
        <v>40463</v>
      </c>
      <c r="U317" s="79">
        <v>42423</v>
      </c>
      <c r="V317" s="79">
        <v>27014</v>
      </c>
      <c r="W317" s="79">
        <v>34.51</v>
      </c>
      <c r="X317" s="79">
        <v>3100</v>
      </c>
      <c r="Y317" s="79">
        <v>3.96</v>
      </c>
      <c r="Z317" s="79">
        <v>789.27</v>
      </c>
      <c r="AA317" s="80">
        <v>783.59</v>
      </c>
      <c r="AC317" t="str">
        <f t="shared" si="4"/>
        <v>Wapsie Valley</v>
      </c>
    </row>
    <row r="318" spans="1:29" ht="25.5" x14ac:dyDescent="0.2">
      <c r="A318" s="79">
        <v>6768</v>
      </c>
      <c r="B318" s="79" t="s">
        <v>454</v>
      </c>
      <c r="C318" s="79">
        <v>6768</v>
      </c>
      <c r="D318" s="79">
        <v>10</v>
      </c>
      <c r="E318" s="79">
        <v>1767.5</v>
      </c>
      <c r="F318" s="79">
        <v>1750.51</v>
      </c>
      <c r="G318" s="79">
        <v>1732.14</v>
      </c>
      <c r="H318" s="79">
        <v>1715.9</v>
      </c>
      <c r="I318" s="79">
        <v>517.16999999999996</v>
      </c>
      <c r="J318" s="79">
        <v>58.57</v>
      </c>
      <c r="K318" s="79">
        <v>63.8</v>
      </c>
      <c r="L318" s="79">
        <v>27.07</v>
      </c>
      <c r="M318" s="79">
        <v>3.16</v>
      </c>
      <c r="N318" s="79">
        <v>1739.6</v>
      </c>
      <c r="O318" s="79">
        <v>519.46</v>
      </c>
      <c r="P318" s="79">
        <v>57.39</v>
      </c>
      <c r="Q318" s="79">
        <v>63.91</v>
      </c>
      <c r="R318" s="79">
        <v>2028.75</v>
      </c>
      <c r="S318" s="79">
        <v>903653</v>
      </c>
      <c r="T318" s="79">
        <v>99836</v>
      </c>
      <c r="U318" s="79">
        <v>111178</v>
      </c>
      <c r="V318" s="79">
        <v>49359</v>
      </c>
      <c r="W318" s="79">
        <v>24.33</v>
      </c>
      <c r="X318" s="79">
        <v>5741</v>
      </c>
      <c r="Y318" s="79">
        <v>2.83</v>
      </c>
      <c r="Z318" s="79">
        <v>2076.52</v>
      </c>
      <c r="AA318" s="80">
        <v>2062.63</v>
      </c>
      <c r="AC318" t="str">
        <f t="shared" si="4"/>
        <v>Washington</v>
      </c>
    </row>
    <row r="319" spans="1:29" x14ac:dyDescent="0.2">
      <c r="A319" s="79">
        <v>6795</v>
      </c>
      <c r="B319" s="79" t="s">
        <v>455</v>
      </c>
      <c r="C319" s="79">
        <v>6795</v>
      </c>
      <c r="D319" s="79">
        <v>7</v>
      </c>
      <c r="E319" s="79">
        <v>10803.7</v>
      </c>
      <c r="F319" s="79">
        <v>10913.86</v>
      </c>
      <c r="G319" s="79">
        <v>10967.95</v>
      </c>
      <c r="H319" s="79">
        <v>10939.12</v>
      </c>
      <c r="I319" s="79">
        <v>517.16999999999996</v>
      </c>
      <c r="J319" s="79">
        <v>58.57</v>
      </c>
      <c r="K319" s="79">
        <v>63.8</v>
      </c>
      <c r="L319" s="79">
        <v>27.07</v>
      </c>
      <c r="M319" s="79">
        <v>3.16</v>
      </c>
      <c r="N319" s="79">
        <v>10718.3</v>
      </c>
      <c r="O319" s="79">
        <v>507.31</v>
      </c>
      <c r="P319" s="79">
        <v>54.98</v>
      </c>
      <c r="Q319" s="79">
        <v>71.56</v>
      </c>
      <c r="R319" s="79">
        <v>13227.71</v>
      </c>
      <c r="S319" s="79">
        <v>5437501</v>
      </c>
      <c r="T319" s="79">
        <v>589292</v>
      </c>
      <c r="U319" s="79">
        <v>767002</v>
      </c>
      <c r="V319" s="79">
        <v>456488</v>
      </c>
      <c r="W319" s="79">
        <v>34.51</v>
      </c>
      <c r="X319" s="79">
        <v>52382</v>
      </c>
      <c r="Y319" s="79">
        <v>3.96</v>
      </c>
      <c r="Z319" s="79">
        <v>13261.51</v>
      </c>
      <c r="AA319" s="80">
        <v>13396.24</v>
      </c>
      <c r="AC319" t="str">
        <f t="shared" si="4"/>
        <v>Waterloo</v>
      </c>
    </row>
    <row r="320" spans="1:29" x14ac:dyDescent="0.2">
      <c r="A320" s="79">
        <v>6822</v>
      </c>
      <c r="B320" s="79" t="s">
        <v>456</v>
      </c>
      <c r="C320" s="79">
        <v>6822</v>
      </c>
      <c r="D320" s="79">
        <v>11</v>
      </c>
      <c r="E320" s="79">
        <v>7721.3</v>
      </c>
      <c r="F320" s="79">
        <v>8322.5300000000007</v>
      </c>
      <c r="G320" s="79">
        <v>8855.65</v>
      </c>
      <c r="H320" s="79">
        <v>9390.3799999999992</v>
      </c>
      <c r="I320" s="79">
        <v>517.16999999999996</v>
      </c>
      <c r="J320" s="79">
        <v>58.57</v>
      </c>
      <c r="K320" s="79">
        <v>63.8</v>
      </c>
      <c r="L320" s="79">
        <v>27.07</v>
      </c>
      <c r="M320" s="79">
        <v>3.16</v>
      </c>
      <c r="N320" s="79">
        <v>7111.1</v>
      </c>
      <c r="O320" s="79">
        <v>448.92</v>
      </c>
      <c r="P320" s="79">
        <v>45.78</v>
      </c>
      <c r="Q320" s="79">
        <v>59.98</v>
      </c>
      <c r="R320" s="79">
        <v>7649.44</v>
      </c>
      <c r="S320" s="79">
        <v>3192315</v>
      </c>
      <c r="T320" s="79">
        <v>325546</v>
      </c>
      <c r="U320" s="79">
        <v>426524</v>
      </c>
      <c r="V320" s="79">
        <v>157272</v>
      </c>
      <c r="W320" s="79">
        <v>20.56</v>
      </c>
      <c r="X320" s="79">
        <v>20195</v>
      </c>
      <c r="Y320" s="79">
        <v>2.64</v>
      </c>
      <c r="Z320" s="79">
        <v>8272.48</v>
      </c>
      <c r="AA320" s="80">
        <v>8879.23</v>
      </c>
      <c r="AC320" t="str">
        <f t="shared" si="4"/>
        <v>Waukee</v>
      </c>
    </row>
    <row r="321" spans="1:29" ht="38.25" x14ac:dyDescent="0.2">
      <c r="A321" s="79">
        <v>6840</v>
      </c>
      <c r="B321" s="79" t="s">
        <v>457</v>
      </c>
      <c r="C321" s="79">
        <v>6840</v>
      </c>
      <c r="D321" s="79">
        <v>7</v>
      </c>
      <c r="E321" s="79">
        <v>1968.9</v>
      </c>
      <c r="F321" s="79">
        <v>1966.21</v>
      </c>
      <c r="G321" s="79">
        <v>1974.61</v>
      </c>
      <c r="H321" s="79">
        <v>1994.97</v>
      </c>
      <c r="I321" s="79">
        <v>517.16999999999996</v>
      </c>
      <c r="J321" s="79">
        <v>58.57</v>
      </c>
      <c r="K321" s="79">
        <v>63.8</v>
      </c>
      <c r="L321" s="79">
        <v>27.07</v>
      </c>
      <c r="M321" s="79">
        <v>3.16</v>
      </c>
      <c r="N321" s="79">
        <v>1883.8</v>
      </c>
      <c r="O321" s="79">
        <v>558.66999999999996</v>
      </c>
      <c r="P321" s="79">
        <v>61.89</v>
      </c>
      <c r="Q321" s="79">
        <v>50.81</v>
      </c>
      <c r="R321" s="79">
        <v>2140.14</v>
      </c>
      <c r="S321" s="79">
        <v>1052423</v>
      </c>
      <c r="T321" s="79">
        <v>116588</v>
      </c>
      <c r="U321" s="79">
        <v>95716</v>
      </c>
      <c r="V321" s="79">
        <v>73856</v>
      </c>
      <c r="W321" s="79">
        <v>34.51</v>
      </c>
      <c r="X321" s="79">
        <v>8475</v>
      </c>
      <c r="Y321" s="79">
        <v>3.96</v>
      </c>
      <c r="Z321" s="79">
        <v>2214.59</v>
      </c>
      <c r="AA321" s="80">
        <v>2214.36</v>
      </c>
      <c r="AC321" t="str">
        <f t="shared" si="4"/>
        <v>Waverly-Shell Rock</v>
      </c>
    </row>
    <row r="322" spans="1:29" x14ac:dyDescent="0.2">
      <c r="A322" s="79">
        <v>6854</v>
      </c>
      <c r="B322" s="79" t="s">
        <v>458</v>
      </c>
      <c r="C322" s="79">
        <v>6854</v>
      </c>
      <c r="D322" s="79">
        <v>15</v>
      </c>
      <c r="E322" s="79">
        <v>558.9</v>
      </c>
      <c r="F322" s="79">
        <v>491.58</v>
      </c>
      <c r="G322" s="79">
        <v>489.07</v>
      </c>
      <c r="H322" s="79">
        <v>489.11</v>
      </c>
      <c r="I322" s="79">
        <v>517.16999999999996</v>
      </c>
      <c r="J322" s="79">
        <v>58.57</v>
      </c>
      <c r="K322" s="79">
        <v>63.8</v>
      </c>
      <c r="L322" s="79">
        <v>27.07</v>
      </c>
      <c r="M322" s="79">
        <v>3.16</v>
      </c>
      <c r="N322" s="79">
        <v>552.79999999999995</v>
      </c>
      <c r="O322" s="79">
        <v>619.79</v>
      </c>
      <c r="P322" s="79">
        <v>68.92</v>
      </c>
      <c r="Q322" s="79">
        <v>68.59</v>
      </c>
      <c r="R322" s="79">
        <v>632.83000000000004</v>
      </c>
      <c r="S322" s="79">
        <v>342620</v>
      </c>
      <c r="T322" s="79">
        <v>38099</v>
      </c>
      <c r="U322" s="79">
        <v>37917</v>
      </c>
      <c r="V322" s="79">
        <v>16523</v>
      </c>
      <c r="W322" s="79">
        <v>26.11</v>
      </c>
      <c r="X322" s="79">
        <v>1778</v>
      </c>
      <c r="Y322" s="79">
        <v>2.81</v>
      </c>
      <c r="Z322" s="79">
        <v>640.46</v>
      </c>
      <c r="AA322" s="80">
        <v>573.96</v>
      </c>
      <c r="AC322" t="str">
        <f t="shared" si="4"/>
        <v>Wayne</v>
      </c>
    </row>
    <row r="323" spans="1:29" ht="25.5" x14ac:dyDescent="0.2">
      <c r="A323" s="79">
        <v>6867</v>
      </c>
      <c r="B323" s="79" t="s">
        <v>459</v>
      </c>
      <c r="C323" s="79">
        <v>6867</v>
      </c>
      <c r="D323" s="79">
        <v>5</v>
      </c>
      <c r="E323" s="79">
        <v>1572.6</v>
      </c>
      <c r="F323" s="79">
        <v>1536.68</v>
      </c>
      <c r="G323" s="79">
        <v>1530.3</v>
      </c>
      <c r="H323" s="79">
        <v>1526.71</v>
      </c>
      <c r="I323" s="79">
        <v>517.16999999999996</v>
      </c>
      <c r="J323" s="79">
        <v>58.57</v>
      </c>
      <c r="K323" s="79">
        <v>63.8</v>
      </c>
      <c r="L323" s="79">
        <v>27.07</v>
      </c>
      <c r="M323" s="79">
        <v>3.16</v>
      </c>
      <c r="N323" s="79">
        <v>1561.1</v>
      </c>
      <c r="O323" s="79">
        <v>524.82000000000005</v>
      </c>
      <c r="P323" s="79">
        <v>57.94</v>
      </c>
      <c r="Q323" s="79">
        <v>65.88</v>
      </c>
      <c r="R323" s="79">
        <v>1765.77</v>
      </c>
      <c r="S323" s="79">
        <v>819297</v>
      </c>
      <c r="T323" s="79">
        <v>90450</v>
      </c>
      <c r="U323" s="79">
        <v>102845</v>
      </c>
      <c r="V323" s="79">
        <v>51631</v>
      </c>
      <c r="W323" s="79">
        <v>29.24</v>
      </c>
      <c r="X323" s="79">
        <v>6163</v>
      </c>
      <c r="Y323" s="79">
        <v>3.49</v>
      </c>
      <c r="Z323" s="79">
        <v>1773.36</v>
      </c>
      <c r="AA323" s="80">
        <v>1739.44</v>
      </c>
      <c r="AC323" t="str">
        <f t="shared" ref="AC323:AC349" si="5">B323</f>
        <v>Webster City</v>
      </c>
    </row>
    <row r="324" spans="1:29" ht="38.25" x14ac:dyDescent="0.2">
      <c r="A324" s="79">
        <v>6921</v>
      </c>
      <c r="B324" s="79" t="s">
        <v>460</v>
      </c>
      <c r="C324" s="79">
        <v>6921</v>
      </c>
      <c r="D324" s="79">
        <v>5</v>
      </c>
      <c r="E324" s="79">
        <v>312</v>
      </c>
      <c r="F324" s="79">
        <v>323.24</v>
      </c>
      <c r="G324" s="79">
        <v>327.73</v>
      </c>
      <c r="H324" s="79">
        <v>329.34</v>
      </c>
      <c r="I324" s="79">
        <v>517.16999999999996</v>
      </c>
      <c r="J324" s="79">
        <v>58.57</v>
      </c>
      <c r="K324" s="79">
        <v>63.8</v>
      </c>
      <c r="L324" s="79">
        <v>27.07</v>
      </c>
      <c r="M324" s="79">
        <v>3.16</v>
      </c>
      <c r="N324" s="79">
        <v>325</v>
      </c>
      <c r="O324" s="79">
        <v>595.71</v>
      </c>
      <c r="P324" s="79">
        <v>62.88</v>
      </c>
      <c r="Q324" s="79">
        <v>53.95</v>
      </c>
      <c r="R324" s="79">
        <v>376.46</v>
      </c>
      <c r="S324" s="79">
        <v>193606</v>
      </c>
      <c r="T324" s="79">
        <v>20436</v>
      </c>
      <c r="U324" s="79">
        <v>17534</v>
      </c>
      <c r="V324" s="79">
        <v>11008</v>
      </c>
      <c r="W324" s="79">
        <v>29.24</v>
      </c>
      <c r="X324" s="79">
        <v>1314</v>
      </c>
      <c r="Y324" s="79">
        <v>3.49</v>
      </c>
      <c r="Z324" s="79">
        <v>366.8</v>
      </c>
      <c r="AA324" s="80">
        <v>378.58</v>
      </c>
      <c r="AC324" t="str">
        <f t="shared" si="5"/>
        <v>West Bend-Mallard</v>
      </c>
    </row>
    <row r="325" spans="1:29" ht="25.5" x14ac:dyDescent="0.2">
      <c r="A325" s="79">
        <v>6930</v>
      </c>
      <c r="B325" s="79" t="s">
        <v>461</v>
      </c>
      <c r="C325" s="79">
        <v>6930</v>
      </c>
      <c r="D325" s="79">
        <v>10</v>
      </c>
      <c r="E325" s="79">
        <v>814.6</v>
      </c>
      <c r="F325" s="79">
        <v>787.29</v>
      </c>
      <c r="G325" s="79">
        <v>777.47</v>
      </c>
      <c r="H325" s="79">
        <v>776.51</v>
      </c>
      <c r="I325" s="79">
        <v>517.16999999999996</v>
      </c>
      <c r="J325" s="79">
        <v>58.57</v>
      </c>
      <c r="K325" s="79">
        <v>63.8</v>
      </c>
      <c r="L325" s="79">
        <v>27.07</v>
      </c>
      <c r="M325" s="79">
        <v>3.16</v>
      </c>
      <c r="N325" s="79">
        <v>791.9</v>
      </c>
      <c r="O325" s="79">
        <v>512.34</v>
      </c>
      <c r="P325" s="79">
        <v>53.89</v>
      </c>
      <c r="Q325" s="79">
        <v>54.53</v>
      </c>
      <c r="R325" s="79">
        <v>885.79</v>
      </c>
      <c r="S325" s="79">
        <v>405722</v>
      </c>
      <c r="T325" s="79">
        <v>42675</v>
      </c>
      <c r="U325" s="79">
        <v>43182</v>
      </c>
      <c r="V325" s="79">
        <v>21551</v>
      </c>
      <c r="W325" s="79">
        <v>24.33</v>
      </c>
      <c r="X325" s="79">
        <v>2507</v>
      </c>
      <c r="Y325" s="79">
        <v>2.83</v>
      </c>
      <c r="Z325" s="79">
        <v>903.7</v>
      </c>
      <c r="AA325" s="80">
        <v>877.27</v>
      </c>
      <c r="AC325" t="str">
        <f t="shared" si="5"/>
        <v>West Branch</v>
      </c>
    </row>
    <row r="326" spans="1:29" ht="38.25" x14ac:dyDescent="0.2">
      <c r="A326" s="79">
        <v>6937</v>
      </c>
      <c r="B326" s="79" t="s">
        <v>462</v>
      </c>
      <c r="C326" s="79">
        <v>6937</v>
      </c>
      <c r="D326" s="79">
        <v>15</v>
      </c>
      <c r="E326" s="79">
        <v>483.9</v>
      </c>
      <c r="F326" s="79">
        <v>460.07</v>
      </c>
      <c r="G326" s="79">
        <v>463.98</v>
      </c>
      <c r="H326" s="79">
        <v>464.98</v>
      </c>
      <c r="I326" s="79">
        <v>517.16999999999996</v>
      </c>
      <c r="J326" s="79">
        <v>58.57</v>
      </c>
      <c r="K326" s="79">
        <v>63.8</v>
      </c>
      <c r="L326" s="79">
        <v>27.07</v>
      </c>
      <c r="M326" s="79">
        <v>3.16</v>
      </c>
      <c r="N326" s="79">
        <v>458.4</v>
      </c>
      <c r="O326" s="79">
        <v>646.39</v>
      </c>
      <c r="P326" s="79">
        <v>84.3</v>
      </c>
      <c r="Q326" s="79">
        <v>107.82</v>
      </c>
      <c r="R326" s="79">
        <v>528.78</v>
      </c>
      <c r="S326" s="79">
        <v>296305</v>
      </c>
      <c r="T326" s="79">
        <v>38643</v>
      </c>
      <c r="U326" s="79">
        <v>49425</v>
      </c>
      <c r="V326" s="79">
        <v>13806</v>
      </c>
      <c r="W326" s="79">
        <v>26.11</v>
      </c>
      <c r="X326" s="79">
        <v>1486</v>
      </c>
      <c r="Y326" s="79">
        <v>2.81</v>
      </c>
      <c r="Z326" s="79">
        <v>547.39</v>
      </c>
      <c r="AA326" s="80">
        <v>524.20000000000005</v>
      </c>
      <c r="AC326" t="str">
        <f t="shared" si="5"/>
        <v>West Burlington Ind</v>
      </c>
    </row>
    <row r="327" spans="1:29" ht="25.5" x14ac:dyDescent="0.2">
      <c r="A327" s="79">
        <v>6943</v>
      </c>
      <c r="B327" s="79" t="s">
        <v>463</v>
      </c>
      <c r="C327" s="79">
        <v>6943</v>
      </c>
      <c r="D327" s="79">
        <v>1</v>
      </c>
      <c r="E327" s="79">
        <v>296.2</v>
      </c>
      <c r="F327" s="79">
        <v>268.35000000000002</v>
      </c>
      <c r="G327" s="79">
        <v>255.43</v>
      </c>
      <c r="H327" s="79">
        <v>257.86</v>
      </c>
      <c r="I327" s="79">
        <v>517.16999999999996</v>
      </c>
      <c r="J327" s="79">
        <v>58.57</v>
      </c>
      <c r="K327" s="79">
        <v>63.8</v>
      </c>
      <c r="L327" s="79">
        <v>27.07</v>
      </c>
      <c r="M327" s="79">
        <v>3.16</v>
      </c>
      <c r="N327" s="79">
        <v>286.3</v>
      </c>
      <c r="O327" s="79">
        <v>558.30999999999995</v>
      </c>
      <c r="P327" s="79">
        <v>57.67</v>
      </c>
      <c r="Q327" s="79">
        <v>51.97</v>
      </c>
      <c r="R327" s="79">
        <v>315.32</v>
      </c>
      <c r="S327" s="79">
        <v>159844</v>
      </c>
      <c r="T327" s="79">
        <v>16511</v>
      </c>
      <c r="U327" s="79">
        <v>14879</v>
      </c>
      <c r="V327" s="79">
        <v>8602</v>
      </c>
      <c r="W327" s="79">
        <v>27.28</v>
      </c>
      <c r="X327" s="79">
        <v>914</v>
      </c>
      <c r="Y327" s="79">
        <v>2.9</v>
      </c>
      <c r="Z327" s="79">
        <v>330.09</v>
      </c>
      <c r="AA327" s="80">
        <v>302.58</v>
      </c>
      <c r="AC327" t="str">
        <f t="shared" si="5"/>
        <v>West Central</v>
      </c>
    </row>
    <row r="328" spans="1:29" ht="38.25" x14ac:dyDescent="0.2">
      <c r="A328" s="79">
        <v>6264</v>
      </c>
      <c r="B328" s="79" t="s">
        <v>464</v>
      </c>
      <c r="C328" s="79">
        <v>6264</v>
      </c>
      <c r="D328" s="79">
        <v>11</v>
      </c>
      <c r="E328" s="79">
        <v>931.3</v>
      </c>
      <c r="F328" s="79">
        <v>923.02</v>
      </c>
      <c r="G328" s="79">
        <v>907.57</v>
      </c>
      <c r="H328" s="79">
        <v>883.65</v>
      </c>
      <c r="I328" s="79">
        <v>517.16999999999996</v>
      </c>
      <c r="J328" s="79">
        <v>58.57</v>
      </c>
      <c r="K328" s="79">
        <v>63.8</v>
      </c>
      <c r="L328" s="79">
        <v>27.07</v>
      </c>
      <c r="M328" s="79">
        <v>3.16</v>
      </c>
      <c r="N328" s="79">
        <v>951.9</v>
      </c>
      <c r="O328" s="79">
        <v>531.92999999999995</v>
      </c>
      <c r="P328" s="79">
        <v>51.08</v>
      </c>
      <c r="Q328" s="79">
        <v>56.56</v>
      </c>
      <c r="R328" s="79">
        <v>1082.92</v>
      </c>
      <c r="S328" s="79">
        <v>506344</v>
      </c>
      <c r="T328" s="79">
        <v>48623</v>
      </c>
      <c r="U328" s="79">
        <v>53839</v>
      </c>
      <c r="V328" s="79">
        <v>22265</v>
      </c>
      <c r="W328" s="79">
        <v>20.56</v>
      </c>
      <c r="X328" s="79">
        <v>2859</v>
      </c>
      <c r="Y328" s="79">
        <v>2.64</v>
      </c>
      <c r="Z328" s="79">
        <v>1050.8699999999999</v>
      </c>
      <c r="AA328" s="80">
        <v>1043.79</v>
      </c>
      <c r="AC328" t="str">
        <f t="shared" si="5"/>
        <v>West Central Valley</v>
      </c>
    </row>
    <row r="329" spans="1:29" ht="38.25" x14ac:dyDescent="0.2">
      <c r="A329" s="79">
        <v>6950</v>
      </c>
      <c r="B329" s="79" t="s">
        <v>465</v>
      </c>
      <c r="C329" s="79">
        <v>6950</v>
      </c>
      <c r="D329" s="79">
        <v>1</v>
      </c>
      <c r="E329" s="79">
        <v>1576.2</v>
      </c>
      <c r="F329" s="79">
        <v>1595.94</v>
      </c>
      <c r="G329" s="79">
        <v>1605.55</v>
      </c>
      <c r="H329" s="79">
        <v>1611.35</v>
      </c>
      <c r="I329" s="79">
        <v>517.16999999999996</v>
      </c>
      <c r="J329" s="79">
        <v>58.57</v>
      </c>
      <c r="K329" s="79">
        <v>63.8</v>
      </c>
      <c r="L329" s="79">
        <v>27.07</v>
      </c>
      <c r="M329" s="79">
        <v>3.16</v>
      </c>
      <c r="N329" s="79">
        <v>1585.9</v>
      </c>
      <c r="O329" s="79">
        <v>517.41999999999996</v>
      </c>
      <c r="P329" s="79">
        <v>57.23</v>
      </c>
      <c r="Q329" s="79">
        <v>55.43</v>
      </c>
      <c r="R329" s="79">
        <v>1789.73</v>
      </c>
      <c r="S329" s="79">
        <v>820576</v>
      </c>
      <c r="T329" s="79">
        <v>90761</v>
      </c>
      <c r="U329" s="79">
        <v>87906</v>
      </c>
      <c r="V329" s="79">
        <v>48824</v>
      </c>
      <c r="W329" s="79">
        <v>27.28</v>
      </c>
      <c r="X329" s="79">
        <v>5190</v>
      </c>
      <c r="Y329" s="79">
        <v>2.9</v>
      </c>
      <c r="Z329" s="79">
        <v>1771.41</v>
      </c>
      <c r="AA329" s="80">
        <v>1793.11</v>
      </c>
      <c r="AC329" t="str">
        <f t="shared" si="5"/>
        <v>West Delaware County</v>
      </c>
    </row>
    <row r="330" spans="1:29" ht="38.25" x14ac:dyDescent="0.2">
      <c r="A330" s="79">
        <v>6957</v>
      </c>
      <c r="B330" s="79" t="s">
        <v>466</v>
      </c>
      <c r="C330" s="79">
        <v>6957</v>
      </c>
      <c r="D330" s="79">
        <v>11</v>
      </c>
      <c r="E330" s="79">
        <v>9102.9</v>
      </c>
      <c r="F330" s="79">
        <v>9328.41</v>
      </c>
      <c r="G330" s="79">
        <v>9430.5400000000009</v>
      </c>
      <c r="H330" s="79">
        <v>9464.31</v>
      </c>
      <c r="I330" s="79">
        <v>517.16999999999996</v>
      </c>
      <c r="J330" s="79">
        <v>58.57</v>
      </c>
      <c r="K330" s="79">
        <v>63.8</v>
      </c>
      <c r="L330" s="79">
        <v>27.07</v>
      </c>
      <c r="M330" s="79">
        <v>3.16</v>
      </c>
      <c r="N330" s="79">
        <v>9050.4</v>
      </c>
      <c r="O330" s="79">
        <v>490.56</v>
      </c>
      <c r="P330" s="79">
        <v>55.94</v>
      </c>
      <c r="Q330" s="79">
        <v>53.93</v>
      </c>
      <c r="R330" s="79">
        <v>9998.1</v>
      </c>
      <c r="S330" s="79">
        <v>4439764</v>
      </c>
      <c r="T330" s="79">
        <v>506279</v>
      </c>
      <c r="U330" s="79">
        <v>488088</v>
      </c>
      <c r="V330" s="79">
        <v>205561</v>
      </c>
      <c r="W330" s="79">
        <v>20.56</v>
      </c>
      <c r="X330" s="79">
        <v>26395</v>
      </c>
      <c r="Y330" s="79">
        <v>2.64</v>
      </c>
      <c r="Z330" s="79">
        <v>10061.5</v>
      </c>
      <c r="AA330" s="80">
        <v>10296.59</v>
      </c>
      <c r="AC330" t="str">
        <f t="shared" si="5"/>
        <v>West Des Moines</v>
      </c>
    </row>
    <row r="331" spans="1:29" ht="25.5" x14ac:dyDescent="0.2">
      <c r="A331" s="79">
        <v>5922</v>
      </c>
      <c r="B331" s="79" t="s">
        <v>467</v>
      </c>
      <c r="C331" s="79">
        <v>5922</v>
      </c>
      <c r="D331" s="79">
        <v>7</v>
      </c>
      <c r="E331" s="79">
        <v>709</v>
      </c>
      <c r="F331" s="79">
        <v>735.64</v>
      </c>
      <c r="G331" s="79">
        <v>729.52</v>
      </c>
      <c r="H331" s="79">
        <v>721.87</v>
      </c>
      <c r="I331" s="79">
        <v>517.16999999999996</v>
      </c>
      <c r="J331" s="79">
        <v>58.57</v>
      </c>
      <c r="K331" s="79">
        <v>63.8</v>
      </c>
      <c r="L331" s="79">
        <v>27.07</v>
      </c>
      <c r="M331" s="79">
        <v>3.16</v>
      </c>
      <c r="N331" s="79">
        <v>721.6</v>
      </c>
      <c r="O331" s="79">
        <v>578.08000000000004</v>
      </c>
      <c r="P331" s="79">
        <v>66.41</v>
      </c>
      <c r="Q331" s="79">
        <v>51.67</v>
      </c>
      <c r="R331" s="79">
        <v>827.97</v>
      </c>
      <c r="S331" s="79">
        <v>417143</v>
      </c>
      <c r="T331" s="79">
        <v>47921</v>
      </c>
      <c r="U331" s="79">
        <v>37285</v>
      </c>
      <c r="V331" s="79">
        <v>28573</v>
      </c>
      <c r="W331" s="79">
        <v>34.51</v>
      </c>
      <c r="X331" s="79">
        <v>3279</v>
      </c>
      <c r="Y331" s="79">
        <v>3.96</v>
      </c>
      <c r="Z331" s="79">
        <v>808.42</v>
      </c>
      <c r="AA331" s="80">
        <v>836.05</v>
      </c>
      <c r="AC331" t="str">
        <f t="shared" si="5"/>
        <v>West Fork CSD</v>
      </c>
    </row>
    <row r="332" spans="1:29" ht="25.5" x14ac:dyDescent="0.2">
      <c r="A332" s="79">
        <v>819</v>
      </c>
      <c r="B332" s="79" t="s">
        <v>468</v>
      </c>
      <c r="C332" s="79">
        <v>819</v>
      </c>
      <c r="D332" s="79">
        <v>7</v>
      </c>
      <c r="E332" s="79">
        <v>612.4</v>
      </c>
      <c r="F332" s="79">
        <v>667.34</v>
      </c>
      <c r="G332" s="79">
        <v>674.44</v>
      </c>
      <c r="H332" s="79">
        <v>682.79</v>
      </c>
      <c r="I332" s="79">
        <v>517.16999999999996</v>
      </c>
      <c r="J332" s="79">
        <v>58.57</v>
      </c>
      <c r="K332" s="79">
        <v>63.8</v>
      </c>
      <c r="L332" s="79">
        <v>27.07</v>
      </c>
      <c r="M332" s="79">
        <v>3.16</v>
      </c>
      <c r="N332" s="79">
        <v>640.5</v>
      </c>
      <c r="O332" s="79">
        <v>522.37</v>
      </c>
      <c r="P332" s="79">
        <v>52.94</v>
      </c>
      <c r="Q332" s="79">
        <v>59.59</v>
      </c>
      <c r="R332" s="79">
        <v>695</v>
      </c>
      <c r="S332" s="79">
        <v>334578</v>
      </c>
      <c r="T332" s="79">
        <v>33908</v>
      </c>
      <c r="U332" s="79">
        <v>38167</v>
      </c>
      <c r="V332" s="79">
        <v>23984</v>
      </c>
      <c r="W332" s="79">
        <v>34.51</v>
      </c>
      <c r="X332" s="79">
        <v>2752</v>
      </c>
      <c r="Y332" s="79">
        <v>3.96</v>
      </c>
      <c r="Z332" s="79">
        <v>657.31</v>
      </c>
      <c r="AA332" s="80">
        <v>712.69</v>
      </c>
      <c r="AC332" t="str">
        <f t="shared" si="5"/>
        <v>West Hancock</v>
      </c>
    </row>
    <row r="333" spans="1:29" ht="25.5" x14ac:dyDescent="0.2">
      <c r="A333" s="79">
        <v>6969</v>
      </c>
      <c r="B333" s="79" t="s">
        <v>469</v>
      </c>
      <c r="C333" s="79">
        <v>6969</v>
      </c>
      <c r="D333" s="79">
        <v>13</v>
      </c>
      <c r="E333" s="79">
        <v>415</v>
      </c>
      <c r="F333" s="79">
        <v>418.18</v>
      </c>
      <c r="G333" s="79">
        <v>396.1</v>
      </c>
      <c r="H333" s="79">
        <v>375.57</v>
      </c>
      <c r="I333" s="79">
        <v>517.16999999999996</v>
      </c>
      <c r="J333" s="79">
        <v>58.57</v>
      </c>
      <c r="K333" s="79">
        <v>63.8</v>
      </c>
      <c r="L333" s="79">
        <v>27.07</v>
      </c>
      <c r="M333" s="79">
        <v>3.16</v>
      </c>
      <c r="N333" s="79">
        <v>434.7</v>
      </c>
      <c r="O333" s="79">
        <v>533.98</v>
      </c>
      <c r="P333" s="79">
        <v>58.03</v>
      </c>
      <c r="Q333" s="79">
        <v>47.12</v>
      </c>
      <c r="R333" s="79">
        <v>530.5</v>
      </c>
      <c r="S333" s="79">
        <v>232121</v>
      </c>
      <c r="T333" s="79">
        <v>25226</v>
      </c>
      <c r="U333" s="79">
        <v>20483</v>
      </c>
      <c r="V333" s="79">
        <v>14377</v>
      </c>
      <c r="W333" s="79">
        <v>27.1</v>
      </c>
      <c r="X333" s="79">
        <v>1517</v>
      </c>
      <c r="Y333" s="79">
        <v>2.86</v>
      </c>
      <c r="Z333" s="79">
        <v>498.43</v>
      </c>
      <c r="AA333" s="80">
        <v>502.45</v>
      </c>
      <c r="AC333" t="str">
        <f t="shared" si="5"/>
        <v>West Harrison</v>
      </c>
    </row>
    <row r="334" spans="1:29" ht="25.5" x14ac:dyDescent="0.2">
      <c r="A334" s="79">
        <v>6975</v>
      </c>
      <c r="B334" s="79" t="s">
        <v>470</v>
      </c>
      <c r="C334" s="79">
        <v>6975</v>
      </c>
      <c r="D334" s="79">
        <v>9</v>
      </c>
      <c r="E334" s="79">
        <v>1199</v>
      </c>
      <c r="F334" s="79">
        <v>1270.78</v>
      </c>
      <c r="G334" s="79">
        <v>1286.19</v>
      </c>
      <c r="H334" s="79">
        <v>1305.69</v>
      </c>
      <c r="I334" s="79">
        <v>517.16999999999996</v>
      </c>
      <c r="J334" s="79">
        <v>58.57</v>
      </c>
      <c r="K334" s="79">
        <v>63.8</v>
      </c>
      <c r="L334" s="79">
        <v>27.07</v>
      </c>
      <c r="M334" s="79">
        <v>3.16</v>
      </c>
      <c r="N334" s="79">
        <v>1240.2</v>
      </c>
      <c r="O334" s="79">
        <v>523.96</v>
      </c>
      <c r="P334" s="79">
        <v>54.18</v>
      </c>
      <c r="Q334" s="79">
        <v>72.930000000000007</v>
      </c>
      <c r="R334" s="79">
        <v>1376.69</v>
      </c>
      <c r="S334" s="79">
        <v>649815</v>
      </c>
      <c r="T334" s="79">
        <v>67194</v>
      </c>
      <c r="U334" s="79">
        <v>90448</v>
      </c>
      <c r="V334" s="79">
        <v>32462</v>
      </c>
      <c r="W334" s="79">
        <v>23.58</v>
      </c>
      <c r="X334" s="79">
        <v>3813</v>
      </c>
      <c r="Y334" s="79">
        <v>2.77</v>
      </c>
      <c r="Z334" s="79">
        <v>1341.42</v>
      </c>
      <c r="AA334" s="80">
        <v>1414.62</v>
      </c>
      <c r="AC334" t="str">
        <f t="shared" si="5"/>
        <v>West Liberty</v>
      </c>
    </row>
    <row r="335" spans="1:29" ht="25.5" x14ac:dyDescent="0.2">
      <c r="A335" s="79">
        <v>6983</v>
      </c>
      <c r="B335" s="79" t="s">
        <v>471</v>
      </c>
      <c r="C335" s="79">
        <v>6983</v>
      </c>
      <c r="D335" s="79">
        <v>12</v>
      </c>
      <c r="E335" s="79">
        <v>859</v>
      </c>
      <c r="F335" s="79">
        <v>897.08</v>
      </c>
      <c r="G335" s="79">
        <v>911.39</v>
      </c>
      <c r="H335" s="79">
        <v>924.25</v>
      </c>
      <c r="I335" s="79">
        <v>517.16999999999996</v>
      </c>
      <c r="J335" s="79">
        <v>58.57</v>
      </c>
      <c r="K335" s="79">
        <v>63.8</v>
      </c>
      <c r="L335" s="79">
        <v>27.07</v>
      </c>
      <c r="M335" s="79">
        <v>3.16</v>
      </c>
      <c r="N335" s="79">
        <v>815.5</v>
      </c>
      <c r="O335" s="79">
        <v>483.34</v>
      </c>
      <c r="P335" s="79">
        <v>54.3</v>
      </c>
      <c r="Q335" s="79">
        <v>54.87</v>
      </c>
      <c r="R335" s="79">
        <v>891.61</v>
      </c>
      <c r="S335" s="79">
        <v>394164</v>
      </c>
      <c r="T335" s="79">
        <v>44282</v>
      </c>
      <c r="U335" s="79">
        <v>44746</v>
      </c>
      <c r="V335" s="79">
        <v>24180</v>
      </c>
      <c r="W335" s="79">
        <v>27.12</v>
      </c>
      <c r="X335" s="79">
        <v>2898</v>
      </c>
      <c r="Y335" s="79">
        <v>3.25</v>
      </c>
      <c r="Z335" s="79">
        <v>936.4</v>
      </c>
      <c r="AA335" s="80">
        <v>975.25</v>
      </c>
      <c r="AC335" t="str">
        <f t="shared" si="5"/>
        <v>West Lyon</v>
      </c>
    </row>
    <row r="336" spans="1:29" ht="25.5" x14ac:dyDescent="0.2">
      <c r="A336" s="79">
        <v>6985</v>
      </c>
      <c r="B336" s="79" t="s">
        <v>472</v>
      </c>
      <c r="C336" s="79">
        <v>6985</v>
      </c>
      <c r="D336" s="79">
        <v>7</v>
      </c>
      <c r="E336" s="79">
        <v>858.7</v>
      </c>
      <c r="F336" s="79">
        <v>871.94</v>
      </c>
      <c r="G336" s="79">
        <v>874.37</v>
      </c>
      <c r="H336" s="79">
        <v>874.97</v>
      </c>
      <c r="I336" s="79">
        <v>517.16999999999996</v>
      </c>
      <c r="J336" s="79">
        <v>58.57</v>
      </c>
      <c r="K336" s="79">
        <v>63.8</v>
      </c>
      <c r="L336" s="79">
        <v>27.07</v>
      </c>
      <c r="M336" s="79">
        <v>3.16</v>
      </c>
      <c r="N336" s="79">
        <v>877.5</v>
      </c>
      <c r="O336" s="79">
        <v>517.89</v>
      </c>
      <c r="P336" s="79">
        <v>49.58</v>
      </c>
      <c r="Q336" s="79">
        <v>62.11</v>
      </c>
      <c r="R336" s="79">
        <v>971.69</v>
      </c>
      <c r="S336" s="79">
        <v>454448</v>
      </c>
      <c r="T336" s="79">
        <v>43506</v>
      </c>
      <c r="U336" s="79">
        <v>54502</v>
      </c>
      <c r="V336" s="79">
        <v>33533</v>
      </c>
      <c r="W336" s="79">
        <v>34.51</v>
      </c>
      <c r="X336" s="79">
        <v>3848</v>
      </c>
      <c r="Y336" s="79">
        <v>3.96</v>
      </c>
      <c r="Z336" s="79">
        <v>952.86</v>
      </c>
      <c r="AA336" s="80">
        <v>967.04</v>
      </c>
      <c r="AC336" t="str">
        <f t="shared" si="5"/>
        <v>West Marshall</v>
      </c>
    </row>
    <row r="337" spans="1:29" ht="25.5" x14ac:dyDescent="0.2">
      <c r="A337" s="79">
        <v>6987</v>
      </c>
      <c r="B337" s="79" t="s">
        <v>473</v>
      </c>
      <c r="C337" s="79">
        <v>6987</v>
      </c>
      <c r="D337" s="79">
        <v>12</v>
      </c>
      <c r="E337" s="79">
        <v>698.9</v>
      </c>
      <c r="F337" s="79">
        <v>742.7</v>
      </c>
      <c r="G337" s="79">
        <v>749.52</v>
      </c>
      <c r="H337" s="79">
        <v>756.41</v>
      </c>
      <c r="I337" s="79">
        <v>517.16999999999996</v>
      </c>
      <c r="J337" s="79">
        <v>58.57</v>
      </c>
      <c r="K337" s="79">
        <v>63.8</v>
      </c>
      <c r="L337" s="79">
        <v>27.07</v>
      </c>
      <c r="M337" s="79">
        <v>3.16</v>
      </c>
      <c r="N337" s="79">
        <v>715.9</v>
      </c>
      <c r="O337" s="79">
        <v>539.1</v>
      </c>
      <c r="P337" s="79">
        <v>56.53</v>
      </c>
      <c r="Q337" s="79">
        <v>60.37</v>
      </c>
      <c r="R337" s="79">
        <v>840.26</v>
      </c>
      <c r="S337" s="79">
        <v>385942</v>
      </c>
      <c r="T337" s="79">
        <v>40470</v>
      </c>
      <c r="U337" s="79">
        <v>43219</v>
      </c>
      <c r="V337" s="79">
        <v>22788</v>
      </c>
      <c r="W337" s="79">
        <v>27.12</v>
      </c>
      <c r="X337" s="79">
        <v>2731</v>
      </c>
      <c r="Y337" s="79">
        <v>3.25</v>
      </c>
      <c r="Z337" s="79">
        <v>823.53</v>
      </c>
      <c r="AA337" s="80">
        <v>868.58</v>
      </c>
      <c r="AC337" t="str">
        <f t="shared" si="5"/>
        <v>West Monona</v>
      </c>
    </row>
    <row r="338" spans="1:29" ht="25.5" x14ac:dyDescent="0.2">
      <c r="A338" s="79">
        <v>6990</v>
      </c>
      <c r="B338" s="79" t="s">
        <v>474</v>
      </c>
      <c r="C338" s="79">
        <v>6990</v>
      </c>
      <c r="D338" s="79">
        <v>12</v>
      </c>
      <c r="E338" s="79">
        <v>738.1</v>
      </c>
      <c r="F338" s="79">
        <v>644.20000000000005</v>
      </c>
      <c r="G338" s="79">
        <v>648.03</v>
      </c>
      <c r="H338" s="79">
        <v>650</v>
      </c>
      <c r="I338" s="79">
        <v>517.16999999999996</v>
      </c>
      <c r="J338" s="79">
        <v>58.57</v>
      </c>
      <c r="K338" s="79">
        <v>63.8</v>
      </c>
      <c r="L338" s="79">
        <v>27.07</v>
      </c>
      <c r="M338" s="79">
        <v>3.16</v>
      </c>
      <c r="N338" s="79">
        <v>670</v>
      </c>
      <c r="O338" s="79">
        <v>549.46</v>
      </c>
      <c r="P338" s="79">
        <v>63.23</v>
      </c>
      <c r="Q338" s="79">
        <v>64.78</v>
      </c>
      <c r="R338" s="79">
        <v>788.58</v>
      </c>
      <c r="S338" s="79">
        <v>368138</v>
      </c>
      <c r="T338" s="79">
        <v>42364</v>
      </c>
      <c r="U338" s="79">
        <v>43403</v>
      </c>
      <c r="V338" s="79">
        <v>21386</v>
      </c>
      <c r="W338" s="79">
        <v>27.12</v>
      </c>
      <c r="X338" s="79">
        <v>2563</v>
      </c>
      <c r="Y338" s="79">
        <v>3.25</v>
      </c>
      <c r="Z338" s="79">
        <v>847.58</v>
      </c>
      <c r="AA338" s="80">
        <v>754.78</v>
      </c>
      <c r="AC338" t="str">
        <f t="shared" si="5"/>
        <v>West Sioux</v>
      </c>
    </row>
    <row r="339" spans="1:29" ht="25.5" x14ac:dyDescent="0.2">
      <c r="A339" s="79">
        <v>6961</v>
      </c>
      <c r="B339" s="79" t="s">
        <v>475</v>
      </c>
      <c r="C339" s="79">
        <v>6961</v>
      </c>
      <c r="D339" s="79">
        <v>1</v>
      </c>
      <c r="E339" s="79">
        <v>2977.2</v>
      </c>
      <c r="F339" s="79">
        <v>3028.74</v>
      </c>
      <c r="G339" s="79">
        <v>3092.07</v>
      </c>
      <c r="H339" s="79">
        <v>3116.01</v>
      </c>
      <c r="I339" s="79">
        <v>517.16999999999996</v>
      </c>
      <c r="J339" s="79">
        <v>58.57</v>
      </c>
      <c r="K339" s="79">
        <v>63.8</v>
      </c>
      <c r="L339" s="79">
        <v>27.07</v>
      </c>
      <c r="M339" s="79">
        <v>3.16</v>
      </c>
      <c r="N339" s="79">
        <v>2919</v>
      </c>
      <c r="O339" s="79">
        <v>512.48</v>
      </c>
      <c r="P339" s="79">
        <v>56.8</v>
      </c>
      <c r="Q339" s="79">
        <v>58.12</v>
      </c>
      <c r="R339" s="79">
        <v>3342.97</v>
      </c>
      <c r="S339" s="79">
        <v>1495929</v>
      </c>
      <c r="T339" s="79">
        <v>165799</v>
      </c>
      <c r="U339" s="79">
        <v>169652</v>
      </c>
      <c r="V339" s="79">
        <v>91196</v>
      </c>
      <c r="W339" s="79">
        <v>27.28</v>
      </c>
      <c r="X339" s="79">
        <v>9695</v>
      </c>
      <c r="Y339" s="79">
        <v>2.9</v>
      </c>
      <c r="Z339" s="79">
        <v>3407.79</v>
      </c>
      <c r="AA339" s="80">
        <v>3463.64</v>
      </c>
      <c r="AC339" t="str">
        <f t="shared" si="5"/>
        <v>Western Dubuque</v>
      </c>
    </row>
    <row r="340" spans="1:29" ht="25.5" x14ac:dyDescent="0.2">
      <c r="A340" s="79">
        <v>6992</v>
      </c>
      <c r="B340" s="79" t="s">
        <v>476</v>
      </c>
      <c r="C340" s="79">
        <v>6992</v>
      </c>
      <c r="D340" s="79">
        <v>12</v>
      </c>
      <c r="E340" s="79">
        <v>544.20000000000005</v>
      </c>
      <c r="F340" s="79">
        <v>514.51</v>
      </c>
      <c r="G340" s="79">
        <v>518.46</v>
      </c>
      <c r="H340" s="79">
        <v>518.41999999999996</v>
      </c>
      <c r="I340" s="79">
        <v>517.16999999999996</v>
      </c>
      <c r="J340" s="79">
        <v>58.57</v>
      </c>
      <c r="K340" s="79">
        <v>63.8</v>
      </c>
      <c r="L340" s="79">
        <v>27.07</v>
      </c>
      <c r="M340" s="79">
        <v>3.16</v>
      </c>
      <c r="N340" s="79">
        <v>544.20000000000005</v>
      </c>
      <c r="O340" s="79">
        <v>552.71</v>
      </c>
      <c r="P340" s="79">
        <v>63.89</v>
      </c>
      <c r="Q340" s="79">
        <v>62.09</v>
      </c>
      <c r="R340" s="79">
        <v>636.17999999999995</v>
      </c>
      <c r="S340" s="79">
        <v>300785</v>
      </c>
      <c r="T340" s="79">
        <v>34769</v>
      </c>
      <c r="U340" s="79">
        <v>33789</v>
      </c>
      <c r="V340" s="79">
        <v>17253</v>
      </c>
      <c r="W340" s="79">
        <v>27.12</v>
      </c>
      <c r="X340" s="79">
        <v>2068</v>
      </c>
      <c r="Y340" s="79">
        <v>3.25</v>
      </c>
      <c r="Z340" s="79">
        <v>636.76</v>
      </c>
      <c r="AA340" s="80">
        <v>607.99</v>
      </c>
      <c r="AC340" t="str">
        <f t="shared" si="5"/>
        <v>Westwood</v>
      </c>
    </row>
    <row r="341" spans="1:29" x14ac:dyDescent="0.2">
      <c r="A341" s="79">
        <v>7002</v>
      </c>
      <c r="B341" s="79" t="s">
        <v>477</v>
      </c>
      <c r="C341" s="79">
        <v>7002</v>
      </c>
      <c r="D341" s="79">
        <v>12</v>
      </c>
      <c r="E341" s="79">
        <v>196.1</v>
      </c>
      <c r="F341" s="79">
        <v>168.97</v>
      </c>
      <c r="G341" s="79">
        <v>168.31</v>
      </c>
      <c r="H341" s="79">
        <v>168.73</v>
      </c>
      <c r="I341" s="79">
        <v>517.16999999999996</v>
      </c>
      <c r="J341" s="79">
        <v>58.57</v>
      </c>
      <c r="K341" s="79">
        <v>63.8</v>
      </c>
      <c r="L341" s="79">
        <v>27.07</v>
      </c>
      <c r="M341" s="79">
        <v>3.16</v>
      </c>
      <c r="N341" s="79">
        <v>183.1</v>
      </c>
      <c r="O341" s="79">
        <v>653.08000000000004</v>
      </c>
      <c r="P341" s="79">
        <v>73.59</v>
      </c>
      <c r="Q341" s="79">
        <v>81.11</v>
      </c>
      <c r="R341" s="79">
        <v>215.3</v>
      </c>
      <c r="S341" s="79">
        <v>119579</v>
      </c>
      <c r="T341" s="79">
        <v>13474</v>
      </c>
      <c r="U341" s="79">
        <v>14851</v>
      </c>
      <c r="V341" s="79">
        <v>5839</v>
      </c>
      <c r="W341" s="79">
        <v>27.12</v>
      </c>
      <c r="X341" s="79">
        <v>700</v>
      </c>
      <c r="Y341" s="79">
        <v>3.25</v>
      </c>
      <c r="Z341" s="79">
        <v>229.02</v>
      </c>
      <c r="AA341" s="80">
        <v>202.21</v>
      </c>
      <c r="AC341" t="str">
        <f t="shared" si="5"/>
        <v>Whiting</v>
      </c>
    </row>
    <row r="342" spans="1:29" ht="25.5" x14ac:dyDescent="0.2">
      <c r="A342" s="79">
        <v>7029</v>
      </c>
      <c r="B342" s="79" t="s">
        <v>478</v>
      </c>
      <c r="C342" s="79">
        <v>7029</v>
      </c>
      <c r="D342" s="79">
        <v>10</v>
      </c>
      <c r="E342" s="79">
        <v>1141.7</v>
      </c>
      <c r="F342" s="79">
        <v>1111.52</v>
      </c>
      <c r="G342" s="79">
        <v>1106.9100000000001</v>
      </c>
      <c r="H342" s="79">
        <v>1098.3399999999999</v>
      </c>
      <c r="I342" s="79">
        <v>517.16999999999996</v>
      </c>
      <c r="J342" s="79">
        <v>58.57</v>
      </c>
      <c r="K342" s="79">
        <v>63.8</v>
      </c>
      <c r="L342" s="79">
        <v>27.07</v>
      </c>
      <c r="M342" s="79">
        <v>3.16</v>
      </c>
      <c r="N342" s="79">
        <v>1108.0999999999999</v>
      </c>
      <c r="O342" s="79">
        <v>518.42999999999995</v>
      </c>
      <c r="P342" s="79">
        <v>56.43</v>
      </c>
      <c r="Q342" s="79">
        <v>47.4</v>
      </c>
      <c r="R342" s="79">
        <v>1218.79</v>
      </c>
      <c r="S342" s="79">
        <v>574472</v>
      </c>
      <c r="T342" s="79">
        <v>62530</v>
      </c>
      <c r="U342" s="79">
        <v>52524</v>
      </c>
      <c r="V342" s="79">
        <v>29653</v>
      </c>
      <c r="W342" s="79">
        <v>24.33</v>
      </c>
      <c r="X342" s="79">
        <v>3449</v>
      </c>
      <c r="Y342" s="79">
        <v>2.83</v>
      </c>
      <c r="Z342" s="79">
        <v>1251.07</v>
      </c>
      <c r="AA342" s="80">
        <v>1221.98</v>
      </c>
      <c r="AC342" t="str">
        <f t="shared" si="5"/>
        <v>Williamsburg</v>
      </c>
    </row>
    <row r="343" spans="1:29" x14ac:dyDescent="0.2">
      <c r="A343" s="79">
        <v>7038</v>
      </c>
      <c r="B343" s="79" t="s">
        <v>479</v>
      </c>
      <c r="C343" s="79">
        <v>7038</v>
      </c>
      <c r="D343" s="79">
        <v>9</v>
      </c>
      <c r="E343" s="79">
        <v>772.6</v>
      </c>
      <c r="F343" s="79">
        <v>755.99</v>
      </c>
      <c r="G343" s="79">
        <v>759.75</v>
      </c>
      <c r="H343" s="79">
        <v>767.74</v>
      </c>
      <c r="I343" s="79">
        <v>517.16999999999996</v>
      </c>
      <c r="J343" s="79">
        <v>58.57</v>
      </c>
      <c r="K343" s="79">
        <v>63.8</v>
      </c>
      <c r="L343" s="79">
        <v>27.07</v>
      </c>
      <c r="M343" s="79">
        <v>3.16</v>
      </c>
      <c r="N343" s="79">
        <v>790.6</v>
      </c>
      <c r="O343" s="79">
        <v>532.45000000000005</v>
      </c>
      <c r="P343" s="79">
        <v>59.34</v>
      </c>
      <c r="Q343" s="79">
        <v>59.67</v>
      </c>
      <c r="R343" s="79">
        <v>885.15</v>
      </c>
      <c r="S343" s="79">
        <v>420955</v>
      </c>
      <c r="T343" s="79">
        <v>46914</v>
      </c>
      <c r="U343" s="79">
        <v>47175</v>
      </c>
      <c r="V343" s="79">
        <v>20872</v>
      </c>
      <c r="W343" s="79">
        <v>23.58</v>
      </c>
      <c r="X343" s="79">
        <v>2452</v>
      </c>
      <c r="Y343" s="79">
        <v>2.77</v>
      </c>
      <c r="Z343" s="79">
        <v>857.66</v>
      </c>
      <c r="AA343" s="80">
        <v>841.9</v>
      </c>
      <c r="AC343" t="str">
        <f t="shared" si="5"/>
        <v>Wilton</v>
      </c>
    </row>
    <row r="344" spans="1:29" ht="25.5" x14ac:dyDescent="0.2">
      <c r="A344" s="79">
        <v>7047</v>
      </c>
      <c r="B344" s="79" t="s">
        <v>480</v>
      </c>
      <c r="C344" s="79">
        <v>7047</v>
      </c>
      <c r="D344" s="79">
        <v>15</v>
      </c>
      <c r="E344" s="79">
        <v>375</v>
      </c>
      <c r="F344" s="79">
        <v>344.49</v>
      </c>
      <c r="G344" s="79">
        <v>336.64</v>
      </c>
      <c r="H344" s="79">
        <v>328.1</v>
      </c>
      <c r="I344" s="79">
        <v>517.16999999999996</v>
      </c>
      <c r="J344" s="79">
        <v>58.57</v>
      </c>
      <c r="K344" s="79">
        <v>63.8</v>
      </c>
      <c r="L344" s="79">
        <v>27.07</v>
      </c>
      <c r="M344" s="79">
        <v>3.16</v>
      </c>
      <c r="N344" s="79">
        <v>362.1</v>
      </c>
      <c r="O344" s="79">
        <v>545.30999999999995</v>
      </c>
      <c r="P344" s="79">
        <v>58.8</v>
      </c>
      <c r="Q344" s="79">
        <v>67.099999999999994</v>
      </c>
      <c r="R344" s="79">
        <v>394.51</v>
      </c>
      <c r="S344" s="79">
        <v>197457</v>
      </c>
      <c r="T344" s="79">
        <v>21291</v>
      </c>
      <c r="U344" s="79">
        <v>24297</v>
      </c>
      <c r="V344" s="79">
        <v>10301</v>
      </c>
      <c r="W344" s="79">
        <v>26.11</v>
      </c>
      <c r="X344" s="79">
        <v>1109</v>
      </c>
      <c r="Y344" s="79">
        <v>2.81</v>
      </c>
      <c r="Z344" s="79">
        <v>413.46</v>
      </c>
      <c r="AA344" s="80">
        <v>383.33</v>
      </c>
      <c r="AC344" t="str">
        <f t="shared" si="5"/>
        <v>Winfield-Mt Union</v>
      </c>
    </row>
    <row r="345" spans="1:29" x14ac:dyDescent="0.2">
      <c r="A345" s="79">
        <v>7056</v>
      </c>
      <c r="B345" s="79" t="s">
        <v>481</v>
      </c>
      <c r="C345" s="79">
        <v>7056</v>
      </c>
      <c r="D345" s="79">
        <v>11</v>
      </c>
      <c r="E345" s="79">
        <v>1705.8</v>
      </c>
      <c r="F345" s="79">
        <v>1744.93</v>
      </c>
      <c r="G345" s="79">
        <v>1742.9</v>
      </c>
      <c r="H345" s="79">
        <v>1732.9</v>
      </c>
      <c r="I345" s="79">
        <v>517.16999999999996</v>
      </c>
      <c r="J345" s="79">
        <v>58.57</v>
      </c>
      <c r="K345" s="79">
        <v>63.8</v>
      </c>
      <c r="L345" s="79">
        <v>27.07</v>
      </c>
      <c r="M345" s="79">
        <v>3.16</v>
      </c>
      <c r="N345" s="79">
        <v>1709</v>
      </c>
      <c r="O345" s="79">
        <v>499.25</v>
      </c>
      <c r="P345" s="79">
        <v>53.66</v>
      </c>
      <c r="Q345" s="79">
        <v>65.22</v>
      </c>
      <c r="R345" s="79">
        <v>1921.91</v>
      </c>
      <c r="S345" s="79">
        <v>853218</v>
      </c>
      <c r="T345" s="79">
        <v>91705</v>
      </c>
      <c r="U345" s="79">
        <v>111461</v>
      </c>
      <c r="V345" s="79">
        <v>39514</v>
      </c>
      <c r="W345" s="79">
        <v>20.56</v>
      </c>
      <c r="X345" s="79">
        <v>5074</v>
      </c>
      <c r="Y345" s="79">
        <v>2.64</v>
      </c>
      <c r="Z345" s="79">
        <v>1899.41</v>
      </c>
      <c r="AA345" s="80">
        <v>1940.47</v>
      </c>
      <c r="AC345" t="str">
        <f t="shared" si="5"/>
        <v>Winterset</v>
      </c>
    </row>
    <row r="346" spans="1:29" ht="38.25" x14ac:dyDescent="0.2">
      <c r="A346" s="79">
        <v>7083</v>
      </c>
      <c r="B346" s="79" t="s">
        <v>482</v>
      </c>
      <c r="C346" s="79">
        <v>7083</v>
      </c>
      <c r="D346" s="79">
        <v>7</v>
      </c>
      <c r="E346" s="79">
        <v>114</v>
      </c>
      <c r="F346" s="79">
        <v>98</v>
      </c>
      <c r="G346" s="79">
        <v>97.96</v>
      </c>
      <c r="H346" s="79">
        <v>96.8</v>
      </c>
      <c r="I346" s="79">
        <v>517.16999999999996</v>
      </c>
      <c r="J346" s="79">
        <v>58.57</v>
      </c>
      <c r="K346" s="79">
        <v>63.8</v>
      </c>
      <c r="L346" s="79">
        <v>27.07</v>
      </c>
      <c r="M346" s="79">
        <v>3.16</v>
      </c>
      <c r="N346" s="79">
        <v>111.1</v>
      </c>
      <c r="O346" s="79">
        <v>579.22</v>
      </c>
      <c r="P346" s="79">
        <v>58.21</v>
      </c>
      <c r="Q346" s="79">
        <v>55.56</v>
      </c>
      <c r="R346" s="79">
        <v>124.67</v>
      </c>
      <c r="S346" s="79">
        <v>64351</v>
      </c>
      <c r="T346" s="79">
        <v>6467</v>
      </c>
      <c r="U346" s="79">
        <v>6173</v>
      </c>
      <c r="V346" s="79">
        <v>4302</v>
      </c>
      <c r="W346" s="79">
        <v>34.51</v>
      </c>
      <c r="X346" s="79">
        <v>494</v>
      </c>
      <c r="Y346" s="79">
        <v>3.96</v>
      </c>
      <c r="Z346" s="79">
        <v>125.55</v>
      </c>
      <c r="AA346" s="80">
        <v>109.67</v>
      </c>
      <c r="AC346" t="str">
        <f t="shared" si="5"/>
        <v>Woden-Crystal Lake</v>
      </c>
    </row>
    <row r="347" spans="1:29" ht="25.5" x14ac:dyDescent="0.2">
      <c r="A347" s="79">
        <v>7092</v>
      </c>
      <c r="B347" s="79" t="s">
        <v>483</v>
      </c>
      <c r="C347" s="79">
        <v>7092</v>
      </c>
      <c r="D347" s="79">
        <v>13</v>
      </c>
      <c r="E347" s="79">
        <v>432.5</v>
      </c>
      <c r="F347" s="79">
        <v>454.71</v>
      </c>
      <c r="G347" s="79">
        <v>457.76</v>
      </c>
      <c r="H347" s="79">
        <v>461.99</v>
      </c>
      <c r="I347" s="79">
        <v>517.16999999999996</v>
      </c>
      <c r="J347" s="79">
        <v>58.57</v>
      </c>
      <c r="K347" s="79">
        <v>63.8</v>
      </c>
      <c r="L347" s="79">
        <v>27.07</v>
      </c>
      <c r="M347" s="79">
        <v>3.16</v>
      </c>
      <c r="N347" s="79">
        <v>442.4</v>
      </c>
      <c r="O347" s="79">
        <v>569.12</v>
      </c>
      <c r="P347" s="79">
        <v>63.64</v>
      </c>
      <c r="Q347" s="79">
        <v>65.75</v>
      </c>
      <c r="R347" s="79">
        <v>496.31</v>
      </c>
      <c r="S347" s="79">
        <v>251779</v>
      </c>
      <c r="T347" s="79">
        <v>28154</v>
      </c>
      <c r="U347" s="79">
        <v>29088</v>
      </c>
      <c r="V347" s="79">
        <v>13450</v>
      </c>
      <c r="W347" s="79">
        <v>27.1</v>
      </c>
      <c r="X347" s="79">
        <v>1419</v>
      </c>
      <c r="Y347" s="79">
        <v>2.86</v>
      </c>
      <c r="Z347" s="79">
        <v>486.12</v>
      </c>
      <c r="AA347" s="80">
        <v>508.87</v>
      </c>
      <c r="AC347" t="str">
        <f t="shared" si="5"/>
        <v>Woodbine</v>
      </c>
    </row>
    <row r="348" spans="1:29" ht="25.5" x14ac:dyDescent="0.2">
      <c r="A348" s="79">
        <v>7098</v>
      </c>
      <c r="B348" s="79" t="s">
        <v>484</v>
      </c>
      <c r="C348" s="79">
        <v>7098</v>
      </c>
      <c r="D348" s="79">
        <v>12</v>
      </c>
      <c r="E348" s="79">
        <v>589.1</v>
      </c>
      <c r="F348" s="79">
        <v>580.79</v>
      </c>
      <c r="G348" s="79">
        <v>564.03</v>
      </c>
      <c r="H348" s="79">
        <v>554.79999999999995</v>
      </c>
      <c r="I348" s="79">
        <v>517.16999999999996</v>
      </c>
      <c r="J348" s="79">
        <v>58.57</v>
      </c>
      <c r="K348" s="79">
        <v>63.8</v>
      </c>
      <c r="L348" s="79">
        <v>27.07</v>
      </c>
      <c r="M348" s="79">
        <v>3.16</v>
      </c>
      <c r="N348" s="79">
        <v>598.29999999999995</v>
      </c>
      <c r="O348" s="79">
        <v>520.45000000000005</v>
      </c>
      <c r="P348" s="79">
        <v>56.39</v>
      </c>
      <c r="Q348" s="79">
        <v>58.57</v>
      </c>
      <c r="R348" s="79">
        <v>665.91</v>
      </c>
      <c r="S348" s="79">
        <v>311385</v>
      </c>
      <c r="T348" s="79">
        <v>33738</v>
      </c>
      <c r="U348" s="79">
        <v>35042</v>
      </c>
      <c r="V348" s="79">
        <v>18059</v>
      </c>
      <c r="W348" s="79">
        <v>27.12</v>
      </c>
      <c r="X348" s="79">
        <v>2164</v>
      </c>
      <c r="Y348" s="79">
        <v>3.25</v>
      </c>
      <c r="Z348" s="79">
        <v>664.26</v>
      </c>
      <c r="AA348" s="80">
        <v>656.7</v>
      </c>
      <c r="AC348" t="str">
        <f t="shared" si="5"/>
        <v>Woodbury Central</v>
      </c>
    </row>
    <row r="349" spans="1:29" ht="26.25" thickBot="1" x14ac:dyDescent="0.25">
      <c r="A349" s="81">
        <v>7110</v>
      </c>
      <c r="B349" s="81" t="s">
        <v>485</v>
      </c>
      <c r="C349" s="81">
        <v>7110</v>
      </c>
      <c r="D349" s="81">
        <v>11</v>
      </c>
      <c r="E349" s="81">
        <v>850.2</v>
      </c>
      <c r="F349" s="81">
        <v>939.44</v>
      </c>
      <c r="G349" s="81">
        <v>961.9</v>
      </c>
      <c r="H349" s="81">
        <v>972.53</v>
      </c>
      <c r="I349" s="81">
        <v>517.16999999999996</v>
      </c>
      <c r="J349" s="81">
        <v>58.57</v>
      </c>
      <c r="K349" s="81">
        <v>63.8</v>
      </c>
      <c r="L349" s="81">
        <v>27.07</v>
      </c>
      <c r="M349" s="81">
        <v>3.16</v>
      </c>
      <c r="N349" s="81">
        <v>846.8</v>
      </c>
      <c r="O349" s="81">
        <v>513.35</v>
      </c>
      <c r="P349" s="81">
        <v>53.2</v>
      </c>
      <c r="Q349" s="81">
        <v>55.96</v>
      </c>
      <c r="R349" s="81">
        <v>941.69</v>
      </c>
      <c r="S349" s="81">
        <v>434705</v>
      </c>
      <c r="T349" s="81">
        <v>45050</v>
      </c>
      <c r="U349" s="81">
        <v>47387</v>
      </c>
      <c r="V349" s="81">
        <v>19361</v>
      </c>
      <c r="W349" s="81">
        <v>20.56</v>
      </c>
      <c r="X349" s="81">
        <v>2486</v>
      </c>
      <c r="Y349" s="81">
        <v>2.64</v>
      </c>
      <c r="Z349" s="81">
        <v>939.04</v>
      </c>
      <c r="AA349" s="82">
        <v>1029.17</v>
      </c>
      <c r="AC349" t="str">
        <f t="shared" si="5"/>
        <v>Woodward-Granger</v>
      </c>
    </row>
  </sheetData>
  <phoneticPr fontId="4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29"/>
  <sheetViews>
    <sheetView workbookViewId="0">
      <selection activeCell="F31" sqref="F31"/>
    </sheetView>
  </sheetViews>
  <sheetFormatPr defaultRowHeight="12.75" x14ac:dyDescent="0.2"/>
  <cols>
    <col min="1" max="1" width="9.7109375" style="7" bestFit="1" customWidth="1"/>
    <col min="2" max="2" width="5.140625" style="7" bestFit="1" customWidth="1"/>
    <col min="3" max="3" width="25.5703125" style="7" bestFit="1" customWidth="1"/>
    <col min="4" max="4" width="17.140625" style="7" customWidth="1"/>
    <col min="5" max="5" width="1.28515625" style="7" customWidth="1"/>
    <col min="6" max="6" width="17.5703125" style="7" customWidth="1"/>
    <col min="7" max="7" width="2" style="7" customWidth="1"/>
    <col min="8" max="8" width="18" style="7" customWidth="1"/>
    <col min="9" max="9" width="1.5703125" style="7" customWidth="1"/>
    <col min="10" max="10" width="14.28515625" style="7" customWidth="1"/>
    <col min="11" max="16384" width="9.140625" style="7"/>
  </cols>
  <sheetData>
    <row r="1" spans="3:10" x14ac:dyDescent="0.2">
      <c r="D1" s="7" t="s">
        <v>90</v>
      </c>
      <c r="F1" s="7" t="s">
        <v>90</v>
      </c>
      <c r="H1" s="7" t="s">
        <v>90</v>
      </c>
    </row>
    <row r="2" spans="3:10" x14ac:dyDescent="0.2">
      <c r="D2" s="35">
        <f>StateSummary!J8</f>
        <v>0.04</v>
      </c>
      <c r="F2" s="35">
        <f>StateSummary!J10</f>
        <v>0.04</v>
      </c>
      <c r="G2" s="35"/>
      <c r="H2" s="35">
        <f>StateSummary!J12</f>
        <v>0.04</v>
      </c>
    </row>
    <row r="4" spans="3:10" ht="38.25" x14ac:dyDescent="0.2">
      <c r="D4" s="38" t="s">
        <v>68</v>
      </c>
      <c r="F4" s="38" t="s">
        <v>72</v>
      </c>
      <c r="G4" s="36"/>
      <c r="H4" s="38" t="s">
        <v>73</v>
      </c>
      <c r="J4" s="38" t="s">
        <v>91</v>
      </c>
    </row>
    <row r="5" spans="3:10" ht="7.5" customHeight="1" x14ac:dyDescent="0.2"/>
    <row r="6" spans="3:10" x14ac:dyDescent="0.2">
      <c r="C6" s="37" t="s">
        <v>120</v>
      </c>
      <c r="D6" s="15">
        <f>StateSummary!J21</f>
        <v>271100263.57999998</v>
      </c>
      <c r="E6" s="15"/>
      <c r="F6" s="15">
        <f>StateSummary!J32</f>
        <v>30774697.559999995</v>
      </c>
      <c r="G6" s="15"/>
      <c r="H6" s="15">
        <f>StateSummary!J43</f>
        <v>31627289.22000001</v>
      </c>
      <c r="J6" s="15">
        <f>H6+F6+D6</f>
        <v>333502250.36000001</v>
      </c>
    </row>
    <row r="7" spans="3:10" ht="6.75" customHeight="1" x14ac:dyDescent="0.2"/>
    <row r="8" spans="3:10" x14ac:dyDescent="0.2">
      <c r="C8" s="37" t="s">
        <v>116</v>
      </c>
      <c r="D8" s="17">
        <f>D21</f>
        <v>259979546</v>
      </c>
      <c r="F8" s="17">
        <f>F21</f>
        <v>29505539</v>
      </c>
      <c r="H8" s="17">
        <f>H21</f>
        <v>30304167</v>
      </c>
      <c r="J8" s="17">
        <f>H8+F8+D8</f>
        <v>319789252</v>
      </c>
    </row>
    <row r="9" spans="3:10" ht="8.25" customHeight="1" x14ac:dyDescent="0.2">
      <c r="C9" s="37"/>
    </row>
    <row r="10" spans="3:10" x14ac:dyDescent="0.2">
      <c r="C10" s="37" t="s">
        <v>141</v>
      </c>
      <c r="D10" s="39">
        <f>D6-D8</f>
        <v>11120717.579999983</v>
      </c>
      <c r="F10" s="39">
        <f>F6-F8</f>
        <v>1269158.5599999949</v>
      </c>
      <c r="H10" s="39">
        <f>H6-H8</f>
        <v>1323122.22000001</v>
      </c>
      <c r="J10" s="39">
        <f>J6-J8</f>
        <v>13712998.360000014</v>
      </c>
    </row>
    <row r="11" spans="3:10" x14ac:dyDescent="0.2">
      <c r="C11" s="37"/>
      <c r="D11" s="8">
        <f>D10/D8</f>
        <v>4.277535579664403E-2</v>
      </c>
      <c r="F11" s="8">
        <f>F10/F8</f>
        <v>4.3014247596019003E-2</v>
      </c>
      <c r="H11" s="8">
        <f>H10/H8</f>
        <v>4.3661395477394574E-2</v>
      </c>
      <c r="J11" s="8">
        <f>J10/J8</f>
        <v>4.2881361003339835E-2</v>
      </c>
    </row>
    <row r="17" spans="3:8" x14ac:dyDescent="0.2">
      <c r="C17" s="7" t="s">
        <v>36</v>
      </c>
    </row>
    <row r="18" spans="3:8" x14ac:dyDescent="0.2">
      <c r="C18" s="7" t="s">
        <v>92</v>
      </c>
      <c r="D18" s="7">
        <f>841777+245235223</f>
        <v>246077000</v>
      </c>
      <c r="F18" s="7">
        <f>86468+27793513</f>
        <v>27879981</v>
      </c>
      <c r="H18" s="46">
        <f>84281+30219886</f>
        <v>30304167</v>
      </c>
    </row>
    <row r="19" spans="3:8" x14ac:dyDescent="0.2">
      <c r="C19" s="7" t="s">
        <v>93</v>
      </c>
      <c r="D19" s="7">
        <f>62397+13840149</f>
        <v>13902546</v>
      </c>
      <c r="F19" s="7">
        <f>7136+1618422</f>
        <v>1625558</v>
      </c>
    </row>
    <row r="21" spans="3:8" x14ac:dyDescent="0.2">
      <c r="D21" s="7">
        <f>SUM(D18:D19)</f>
        <v>259979546</v>
      </c>
      <c r="F21" s="7">
        <f>SUM(F18:F19)</f>
        <v>29505539</v>
      </c>
      <c r="H21" s="7">
        <f>SUM(H18:H19)</f>
        <v>30304167</v>
      </c>
    </row>
    <row r="27" spans="3:8" x14ac:dyDescent="0.2">
      <c r="C27" s="7" t="s">
        <v>142</v>
      </c>
      <c r="D27" s="7">
        <f>StateSummary!J21-TchSalary!H356-TchSalary!L356</f>
        <v>0</v>
      </c>
      <c r="F27" s="62">
        <f>StateSummary!R21-TchSalary!R356-TchSalary!V356</f>
        <v>0</v>
      </c>
    </row>
    <row r="28" spans="3:8" x14ac:dyDescent="0.2">
      <c r="C28" s="7" t="s">
        <v>143</v>
      </c>
      <c r="D28" s="7">
        <f>StateSummary!J32-ProfDev!H356-ProfDev!L356</f>
        <v>0</v>
      </c>
      <c r="F28" s="62">
        <f>StateSummary!R32-ProfDev!R356-ProfDev!V356</f>
        <v>0</v>
      </c>
    </row>
    <row r="29" spans="3:8" x14ac:dyDescent="0.2">
      <c r="C29" s="7" t="s">
        <v>144</v>
      </c>
      <c r="D29" s="7">
        <f>StateSummary!J43-EarlyInt!H356</f>
        <v>0</v>
      </c>
      <c r="F29" s="62">
        <f>StateSummary!R43-EarlyInt!P356</f>
        <v>0</v>
      </c>
    </row>
  </sheetData>
  <phoneticPr fontId="4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StateSummary</vt:lpstr>
      <vt:lpstr>TchSalary</vt:lpstr>
      <vt:lpstr>ProfDev</vt:lpstr>
      <vt:lpstr>EarlyInt</vt:lpstr>
      <vt:lpstr>Worksheet</vt:lpstr>
      <vt:lpstr>data_fy13_base</vt:lpstr>
      <vt:lpstr>CompareToFY13</vt:lpstr>
      <vt:lpstr>Sheet1</vt:lpstr>
      <vt:lpstr>data_fy10_base</vt:lpstr>
      <vt:lpstr>EarlyInt!Print_Titles</vt:lpstr>
      <vt:lpstr>ProfDev!Print_Titles</vt:lpstr>
      <vt:lpstr>TchSalary!Print_Titles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Snyder, Shawn [LEGIS]</dc:creator>
  <cp:lastModifiedBy>Snyder, Shawn [LEGIS]</cp:lastModifiedBy>
  <cp:lastPrinted>2011-01-02T17:19:51Z</cp:lastPrinted>
  <dcterms:created xsi:type="dcterms:W3CDTF">2009-12-22T19:57:46Z</dcterms:created>
  <dcterms:modified xsi:type="dcterms:W3CDTF">2012-12-18T21:29:39Z</dcterms:modified>
</cp:coreProperties>
</file>