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FE87C070-8FC8-4F4E-B2CB-75B71D4FEEC9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5" sheetId="3"/>
  </sheets>
  <definedNames>
    <definedName name="Amount">OFFSET('Data New'!$B$2,0,0,COUNTA('Data New'!$B:$B)-1)</definedName>
    <definedName name="Calendar_Year">OFFSET('Data New'!$A$2,0,0,COUNTA('Data New'!$A:$A)-1)</definedName>
    <definedName name="Memo_No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<sst xmlns="http://schemas.openxmlformats.org/spreadsheetml/2006/main" count="58" uniqueCount="43">
  <si>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Fiscal Years</t>
  </si>
  <si>
    <t>Payments</t>
  </si>
  <si>
    <t>FY 1999 - FY 2001</t>
  </si>
  <si>
    <t>FY 2002 - FY 2004</t>
  </si>
  <si>
    <t>FY 2005 - FY 2007</t>
  </si>
  <si>
    <t>FY 2008 - FY 2010</t>
  </si>
  <si>
    <t>FY 2011 - FY 2013</t>
  </si>
  <si>
    <t>FY 2014 - FY 2016</t>
  </si>
  <si>
    <t>FY 2017 - FY 2019</t>
  </si>
  <si>
    <t>(dollars in millions)</t>
  </si>
  <si>
    <t>EndDate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</si>
  <si>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</si>
  <si>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</si>
  <si>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</si>
  <si>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</si>
  <si>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</si>
  <si>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</si>
  <si>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</si>
  <si>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</si>
  <si>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Fill in the Data Tab with the fiscal year range.  Chart will update automatically.</t>
  </si>
  <si>
    <t>The projected data comes from Global Insights 2104 projections.  The data is becoming outdated.</t>
  </si>
  <si>
    <t>Tobacco Settlement Payments</t>
  </si>
  <si>
    <t>Actual Tobacco Settlement Recoveries for Iowa</t>
  </si>
  <si>
    <t>(by fiscal year)</t>
  </si>
  <si>
    <t>Rework for future Use</t>
  </si>
  <si>
    <t xml:space="preserve">Get from TOS history of payments by year. </t>
  </si>
  <si>
    <t xml:space="preserve">redo data so each year is one row. </t>
  </si>
  <si>
    <t>FY 2020 - FY 2022</t>
  </si>
  <si>
    <t>Amount</t>
  </si>
  <si>
    <t>Calendar Year</t>
  </si>
  <si>
    <t>New Data</t>
  </si>
  <si>
    <t>Difference</t>
  </si>
  <si>
    <t>x</t>
  </si>
  <si>
    <t>Confirmed 22% transfer</t>
  </si>
  <si>
    <t>Tobacco Settlement Payments to Iowa</t>
  </si>
  <si>
    <t>Tobacco Settlement Payment Breakdown</t>
  </si>
  <si>
    <t>State 
Allocation</t>
  </si>
  <si>
    <t>Tobacco 
Settlement Authority</t>
  </si>
  <si>
    <t>Fiscal 
Years</t>
  </si>
  <si>
    <t>This cell produced the text box on the page</t>
  </si>
  <si>
    <t xml:space="preserve">Since 1999, Iowa has received annual payments from tobacco companies as part of the Master Settlement Agreement.  Of the annual payment received, 78.0% is allocated to the Tobacco Settlement Authority to pay debt service on bonds secured against Tobacco Settlement Payments, and 22.0% is allocated to the State. </t>
  </si>
  <si>
    <t>Tobacco Settlement Payments by Year</t>
  </si>
  <si>
    <t>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</si>
</sst>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\ ;\(#,##0\)"/>
    <numFmt numFmtId="165" formatCode="* #,##0.00"/>
    <numFmt numFmtId="166" formatCode="0.0%"/>
    <numFmt numFmtId="167" formatCode="0.0"/>
    <numFmt numFmtId="168" formatCode="&quot;$&quot;* #,##0.0;&quot;$&quot;* \-#,##0.0"/>
    <numFmt numFmtId="169" formatCode="_(* #,##0_);_(* \(#,##0\);_(* &quot;-&quot;??_);_(@_)"/>
    <numFmt numFmtId="170" formatCode="_(&quot;$&quot;* #,##0;_(&quot;$&quot;* \-#,###;_(&quot;$&quot;* 0;@"/>
    <numFmt numFmtId="171" formatCode="&quot;$&quot;* #,##0.0_);_(&quot;$&quot;* \-#,###.0_);_(&quot;$&quot;* 0.0_);@_)"/>
    <numFmt numFmtId="172" formatCode="#,##0;\-#,###;0;@"/>
    <numFmt numFmtId="173" formatCode="&quot;$&quot;#,##0.0;_(&quot;$&quot;* \-#,###.0;_(&quot;$&quot;* 0.0;@"/>
  </numFmts>
  <fonts count="14" x14ac:knownFonts="1"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theme="5"/>
      <name val="Arial"/>
      <family val="2"/>
    </font>
    <font>
      <b/>
      <sz val="9"/>
      <color theme="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applyAlignment="0" applyBorder="0" applyFill="0" applyFont="0" applyProtection="0" borderId="0" fillId="0" fontId="2" numFmtId="43"/>
    <xf applyAlignment="0" applyBorder="0" applyFill="0" applyFont="0" applyProtection="0" borderId="0" fillId="0" fontId="2" numFmtId="44"/>
  </cellStyleXfs>
  <cellXfs count="59">
    <xf borderId="0" fillId="0" fontId="0" numFmtId="0" xfId="0"/>
    <xf applyFont="1" borderId="0" fillId="0" fontId="2" numFmtId="0" xfId="0"/>
    <xf applyFont="1" applyNumberFormat="1" borderId="0" fillId="0" fontId="2" numFmtId="5" xfId="0"/>
    <xf applyFont="1" applyNumberFormat="1" borderId="0" fillId="0" fontId="2" numFmtId="166" xfId="0"/>
    <xf applyFont="1" borderId="0" fillId="0" fontId="4" numFmtId="0" xfId="0"/>
    <xf applyFont="1" borderId="0" fillId="0" fontId="5" numFmtId="0" xfId="0"/>
    <xf applyAlignment="1" applyFont="1" applyProtection="1" borderId="0" fillId="0" fontId="5" numFmtId="0" xfId="0">
      <alignment horizontal="center" vertical="top"/>
      <protection locked="0"/>
    </xf>
    <xf applyAlignment="1" applyFont="1" borderId="0" fillId="0" fontId="5" numFmtId="0" xfId="0">
      <alignment vertical="top"/>
    </xf>
    <xf applyAlignment="1" applyFont="1" applyNumberFormat="1" borderId="0" fillId="0" fontId="5" numFmtId="2" xfId="0">
      <alignment vertical="top"/>
    </xf>
    <xf applyAlignment="1" applyFont="1" applyNumberFormat="1" borderId="0" fillId="0" fontId="5" numFmtId="165" xfId="0">
      <alignment vertical="top"/>
    </xf>
    <xf applyAlignment="1" applyFont="1" applyNumberFormat="1" borderId="0" fillId="0" fontId="5" numFmtId="164" xfId="0">
      <alignment vertical="top"/>
    </xf>
    <xf applyAlignment="1" applyFont="1" borderId="0" fillId="0" fontId="3" numFmtId="0" xfId="0">
      <alignment horizontal="center"/>
    </xf>
    <xf applyAlignment="1" applyFont="1" borderId="0" fillId="0" fontId="1" numFmtId="0" xfId="0">
      <alignment horizontal="left"/>
    </xf>
    <xf applyAlignment="1" applyNumberFormat="1" borderId="0" fillId="0" fontId="0" numFmtId="167" xfId="0">
      <alignment horizontal="right"/>
    </xf>
    <xf applyAlignment="1" applyNumberFormat="1" borderId="0" fillId="0" fontId="0" numFmtId="1" xfId="0">
      <alignment horizontal="left"/>
    </xf>
    <xf applyAlignment="1" applyFont="1" applyNumberFormat="1" borderId="0" fillId="0" fontId="1" numFmtId="167" xfId="0">
      <alignment horizontal="left"/>
    </xf>
    <xf applyAlignment="1" borderId="0" fillId="0" fontId="0" numFmtId="0" xfId="0">
      <alignment horizontal="left"/>
    </xf>
    <xf applyAlignment="1" applyNumberFormat="1" borderId="0" fillId="0" fontId="0" numFmtId="1" xfId="0">
      <alignment horizontal="right"/>
    </xf>
    <xf applyAlignment="1" applyFont="1" borderId="0" fillId="0" fontId="1" numFmtId="0" xfId="0">
      <alignment horizontal="right"/>
    </xf>
    <xf applyAlignment="1" applyFont="1" applyNumberFormat="1" borderId="0" fillId="0" fontId="1" numFmtId="167" xfId="0">
      <alignment horizontal="right"/>
    </xf>
    <xf applyAlignment="1" borderId="0" fillId="0" fontId="0" numFmtId="0" xfId="0">
      <alignment horizontal="right"/>
    </xf>
    <xf applyFont="1" borderId="0" fillId="0" fontId="6" numFmtId="0" xfId="0"/>
    <xf applyAlignment="1" applyFont="1" borderId="0" fillId="0" fontId="6" numFmtId="0" xfId="0">
      <alignment wrapText="1"/>
    </xf>
    <xf applyAlignment="1" applyFont="1" applyNumberFormat="1" borderId="0" fillId="0" fontId="6" numFmtId="1" xfId="0">
      <alignment horizontal="left" vertical="top" wrapText="1"/>
    </xf>
    <xf applyAlignment="1" applyBorder="1" applyFont="1" borderId="1" fillId="0" fontId="8" numFmtId="0" xfId="0">
      <alignment horizontal="center"/>
    </xf>
    <xf applyAlignment="1" applyProtection="1" borderId="0" fillId="0" fontId="0" numFmtId="0" xfId="0">
      <alignment horizontal="left"/>
      <protection hidden="1"/>
    </xf>
    <xf applyProtection="1" borderId="0" fillId="0" fontId="0" numFmtId="0" xfId="0">
      <protection hidden="1"/>
    </xf>
    <xf applyAlignment="1" applyNumberFormat="1" applyProtection="1" borderId="0" fillId="0" fontId="0" numFmtId="168" xfId="0">
      <alignment horizontal="right"/>
      <protection hidden="1"/>
    </xf>
    <xf applyAlignment="1" applyNumberFormat="1" applyProtection="1" borderId="0" fillId="0" fontId="0" numFmtId="167" xfId="0">
      <alignment horizontal="right"/>
      <protection hidden="1"/>
    </xf>
    <xf applyAlignment="1" applyFont="1" borderId="0" fillId="0" fontId="3" numFmtId="0" xfId="0">
      <alignment horizontal="left"/>
    </xf>
    <xf applyAlignment="1" applyBorder="1" applyProtection="1" borderId="2" fillId="0" fontId="0" numFmtId="0" xfId="0">
      <alignment horizontal="left"/>
      <protection hidden="1"/>
    </xf>
    <xf applyBorder="1" applyProtection="1" borderId="2" fillId="0" fontId="0" numFmtId="0" xfId="0">
      <protection hidden="1"/>
    </xf>
    <xf applyAlignment="1" applyBorder="1" applyNumberFormat="1" applyProtection="1" borderId="2" fillId="0" fontId="0" numFmtId="167" xfId="0">
      <alignment horizontal="right"/>
      <protection hidden="1"/>
    </xf>
    <xf applyBorder="1" borderId="2" fillId="0" fontId="0" numFmtId="0" xfId="0"/>
    <xf applyBorder="1" applyFont="1" applyNumberFormat="1" borderId="0" fillId="0" fontId="0" numFmtId="169" xfId="1"/>
    <xf applyFont="1" applyNumberFormat="1" borderId="0" fillId="0" fontId="0" numFmtId="169" xfId="1"/>
    <xf applyFont="1" applyNumberFormat="1" borderId="0" fillId="0" fontId="0" numFmtId="0" xfId="1"/>
    <xf applyBorder="1" applyFont="1" borderId="0" fillId="0" fontId="0" numFmtId="43" xfId="1"/>
    <xf applyAlignment="1" applyBorder="1" applyFont="1" borderId="0" fillId="0" fontId="0" numFmtId="43" xfId="1">
      <alignment horizontal="left"/>
    </xf>
    <xf applyNumberFormat="1" borderId="0" fillId="0" fontId="0" numFmtId="43" xfId="0"/>
    <xf applyFill="1" applyNumberFormat="1" borderId="0" fillId="2" fontId="0" numFmtId="43" xfId="0"/>
    <xf applyBorder="1" applyFill="1" applyFont="1" applyNumberFormat="1" applyProtection="1" borderId="0" fillId="0" fontId="9" numFmtId="39" xfId="2">
      <protection locked="0"/>
    </xf>
    <xf applyAlignment="1" applyBorder="1" applyFont="1" borderId="1" fillId="0" fontId="8" numFmtId="0" xfId="0">
      <alignment horizontal="right" wrapText="1"/>
    </xf>
    <xf applyAlignment="1" applyFont="1" applyNumberFormat="1" applyProtection="1" borderId="0" fillId="0" fontId="0" numFmtId="172" xfId="1">
      <alignment horizontal="right"/>
      <protection hidden="1"/>
    </xf>
    <xf applyAlignment="1" applyFont="1" applyNumberFormat="1" borderId="0" fillId="0" fontId="10" numFmtId="171" xfId="2">
      <alignment horizontal="left"/>
    </xf>
    <xf applyAlignment="1" applyNumberFormat="1" applyProtection="1" borderId="0" fillId="0" fontId="0" numFmtId="170" xfId="0">
      <alignment horizontal="right" indent="1"/>
      <protection hidden="1"/>
    </xf>
    <xf applyAlignment="1" applyBorder="1" applyFont="1" borderId="1" fillId="0" fontId="8" numFmtId="0" xfId="0">
      <alignment horizontal="left" wrapText="1"/>
    </xf>
    <xf applyFont="1" borderId="0" fillId="0" fontId="3" numFmtId="0" xfId="0"/>
    <xf applyAlignment="1" applyFill="1" applyFont="1" borderId="0" fillId="3" fontId="3" numFmtId="0" xfId="0">
      <alignment horizontal="center"/>
    </xf>
    <xf applyFill="1" borderId="0" fillId="3" fontId="0" numFmtId="0" xfId="0"/>
    <xf applyAlignment="1" applyFill="1" applyFont="1" borderId="0" fillId="4" fontId="12" numFmtId="0" xfId="0">
      <alignment vertical="top" wrapText="1"/>
    </xf>
    <xf applyAlignment="1" applyFill="1" applyFont="1" applyNumberFormat="1" borderId="0" fillId="3" fontId="11" numFmtId="173" xfId="2">
      <alignment horizontal="center" vertical="center"/>
    </xf>
    <xf applyAlignment="1" applyFont="1" borderId="0" fillId="0" fontId="7" numFmtId="0" xfId="0">
      <alignment horizontal="left"/>
    </xf>
    <xf applyAlignment="1" applyFont="1" borderId="0" fillId="0" fontId="13" numFmtId="0" xfId="0">
      <alignment vertical="top" wrapText="1"/>
    </xf>
    <xf applyAlignment="1" applyFont="1" applyNumberFormat="1" borderId="0" fillId="0" fontId="7" numFmtId="2" xfId="0">
      <alignment horizontal="left"/>
    </xf>
    <xf applyAlignment="1" applyFill="1" applyFont="1" borderId="0" fillId="3" fontId="8" numFmtId="0" xfId="0">
      <alignment horizontal="left" vertical="top" wrapText="1"/>
    </xf>
    <xf applyAlignment="1" applyFill="1" applyFont="1" borderId="0" fillId="5" fontId="13" numFmtId="0" xfId="0">
      <alignment horizontal="left" vertical="top" wrapText="1"/>
    </xf>
    <xf applyAlignment="1" applyFont="1" borderId="0" fillId="0" fontId="3" numFmtId="0" xfId="0">
      <alignment horizontal="left"/>
    </xf>
    <xf applyAlignment="1" applyFont="1" borderId="0" fillId="0" fontId="1" numFmtId="0" xfId="0">
      <alignment horizontal="left"/>
    </xf>
  </cellXfs>
  <cellStyles count="3">
    <cellStyle builtinId="3" name="Comma" xfId="1"/>
    <cellStyle builtinId="4" name="Currency" xfId="2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arget="worksheets/sheet5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[0]!Calendar_Year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[0]!Amount</c:f>
              <c:numCache>
                <c:formatCode>_(* #,##0_);_(* \(#,##0\);_(* "-"??_);_(@_)</c:formatCode>
                <c:ptCount val="25"/>
                <c:pt idx="0">
                  <c:v>40175747.57</c:v>
                </c:pt>
                <c:pt idx="1">
                  <c:v>50034013.409999996</c:v>
                </c:pt>
                <c:pt idx="2">
                  <c:v>52822244.130000003</c:v>
                </c:pt>
                <c:pt idx="3">
                  <c:v>60241858.509999998</c:v>
                </c:pt>
                <c:pt idx="4">
                  <c:v>50412450.189999998</c:v>
                </c:pt>
                <c:pt idx="5">
                  <c:v>54667451.890000001</c:v>
                </c:pt>
                <c:pt idx="6">
                  <c:v>55441399.469999999</c:v>
                </c:pt>
                <c:pt idx="7">
                  <c:v>50724947.759999998</c:v>
                </c:pt>
                <c:pt idx="8">
                  <c:v>52790195.009999998</c:v>
                </c:pt>
                <c:pt idx="9">
                  <c:v>75488463.790000007</c:v>
                </c:pt>
                <c:pt idx="10">
                  <c:v>81559251.680000007</c:v>
                </c:pt>
                <c:pt idx="11">
                  <c:v>68669779.439999998</c:v>
                </c:pt>
                <c:pt idx="12">
                  <c:v>64398999.229999997</c:v>
                </c:pt>
                <c:pt idx="13">
                  <c:v>65651121.609999999</c:v>
                </c:pt>
                <c:pt idx="14">
                  <c:v>65632888.5</c:v>
                </c:pt>
                <c:pt idx="15">
                  <c:v>71606066.230000004</c:v>
                </c:pt>
                <c:pt idx="16">
                  <c:v>63770403.350000001</c:v>
                </c:pt>
                <c:pt idx="17">
                  <c:v>66595427.619999997</c:v>
                </c:pt>
                <c:pt idx="18">
                  <c:v>65870033.039999999</c:v>
                </c:pt>
                <c:pt idx="19">
                  <c:v>50887870.590000004</c:v>
                </c:pt>
                <c:pt idx="20">
                  <c:v>49548858</c:v>
                </c:pt>
                <c:pt idx="21">
                  <c:v>49376132.659999996</c:v>
                </c:pt>
                <c:pt idx="22">
                  <c:v>52929532.390000001</c:v>
                </c:pt>
                <c:pt idx="23">
                  <c:v>53183117.140000001</c:v>
                </c:pt>
                <c:pt idx="24">
                  <c:v>55290765.18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C-40B5-A1AD-AED352136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697104"/>
        <c:axId val="1126697520"/>
      </c:barChart>
      <c:catAx>
        <c:axId val="11266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en-US"/>
          </a:p>
        </c:txPr>
        <c:crossAx val="1126697520"/>
        <c:crosses val="autoZero"/>
        <c:auto val="1"/>
        <c:lblAlgn val="ctr"/>
        <c:lblOffset val="100"/>
        <c:tickLblSkip val="2"/>
        <c:noMultiLvlLbl val="0"/>
      </c:catAx>
      <c:valAx>
        <c:axId val="112669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en-US"/>
          </a:p>
        </c:txPr>
        <c:crossAx val="112669710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46297389243164"/>
          <c:y val="7.6014353839572876E-2"/>
          <c:w val="0.84324039019802599"/>
          <c:h val="0.790123945774383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Factbook_old!$B$33:$B$39</c:f>
              <c:strCache>
                <c:ptCount val="7"/>
                <c:pt idx="0">
                  <c:v>FY 2002 - FY 2004</c:v>
                </c:pt>
                <c:pt idx="1">
                  <c:v>FY 2005 - FY 2007</c:v>
                </c:pt>
                <c:pt idx="2">
                  <c:v>FY 2008 - FY 2010</c:v>
                </c:pt>
                <c:pt idx="3">
                  <c:v>FY 2011 - FY 2013</c:v>
                </c:pt>
                <c:pt idx="4">
                  <c:v>FY 2014 - FY 2016</c:v>
                </c:pt>
                <c:pt idx="5">
                  <c:v>FY 2017 - FY 2019</c:v>
                </c:pt>
                <c:pt idx="6">
                  <c:v>FY 2020 - FY 2022</c:v>
                </c:pt>
              </c:strCache>
            </c:strRef>
          </c:cat>
          <c:val>
            <c:numRef>
              <c:f>Factbook_old!$D$33:$D$39</c:f>
              <c:numCache>
                <c:formatCode>0.0</c:formatCode>
                <c:ptCount val="7"/>
                <c:pt idx="0" formatCode="&quot;$&quot;* #,##0.0;&quot;$&quot;* \-#,##0.0">
                  <c:v>182.1</c:v>
                </c:pt>
                <c:pt idx="1">
                  <c:v>159.6</c:v>
                </c:pt>
                <c:pt idx="2">
                  <c:v>157.80000000000001</c:v>
                </c:pt>
                <c:pt idx="3">
                  <c:v>195.7</c:v>
                </c:pt>
                <c:pt idx="4">
                  <c:v>202</c:v>
                </c:pt>
                <c:pt idx="5">
                  <c:v>170.2</c:v>
                </c:pt>
                <c:pt idx="6">
                  <c:v>196.4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B-48CF-8F02-694A82994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259895680"/>
        <c:axId val="259897600"/>
      </c:barChart>
      <c:catAx>
        <c:axId val="25989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897600"/>
        <c:crosses val="autoZero"/>
        <c:auto val="1"/>
        <c:lblAlgn val="ctr"/>
        <c:lblOffset val="100"/>
        <c:noMultiLvlLbl val="0"/>
      </c:catAx>
      <c:valAx>
        <c:axId val="259897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Millions</a:t>
                </a:r>
              </a:p>
            </c:rich>
          </c:tx>
          <c:layout>
            <c:manualLayout>
              <c:xMode val="edge"/>
              <c:yMode val="edge"/>
              <c:x val="3.3573836743210441E-3"/>
              <c:y val="0.45412844521195411"/>
            </c:manualLayout>
          </c:layout>
          <c:overlay val="0"/>
        </c:title>
        <c:numFmt formatCode="[=250]&quot;$&quot;##0.0;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895680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" l="0.5" r="0.5" t="0.7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Art history inspired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FFCE00"/>
      </a:accent1>
      <a:accent2>
        <a:srgbClr val="0375B4"/>
      </a:accent2>
      <a:accent3>
        <a:srgbClr val="007849"/>
      </a:accent3>
      <a:accent4>
        <a:srgbClr val="26222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workbookViewId="0">
      <pane activePane="bottomLeft" state="frozen" topLeftCell="A2" ySplit="1"/>
      <selection activeCell="H17" pane="bottomLeft" sqref="H17"/>
    </sheetView>
  </sheetViews>
  <sheetFormatPr defaultColWidth="9" defaultRowHeight="12" x14ac:dyDescent="0.2"/>
  <cols>
    <col min="1" max="1" style="17" width="9.0" collapsed="false"/>
    <col min="2" max="2" bestFit="true" customWidth="true" style="20" width="18.85546875" collapsed="false"/>
    <col min="3" max="3" style="13" width="9.0" collapsed="false"/>
    <col min="6" max="6" bestFit="true" customWidth="true" style="37" width="14.5703125" collapsed="false"/>
    <col min="7" max="7" bestFit="true" customWidth="true" width="13.5703125" collapsed="false"/>
  </cols>
  <sheetData>
    <row customFormat="1" ht="12.75" r="1" s="16" spans="1:7" x14ac:dyDescent="0.2">
      <c r="A1" s="14" t="s">
        <v>10</v>
      </c>
      <c r="B1" s="12" t="s">
        <v>0</v>
      </c>
      <c r="C1" s="15" t="s">
        <v>1</v>
      </c>
      <c r="F1" s="38" t="s">
        <v>30</v>
      </c>
      <c r="G1" s="16" t="s">
        <v>31</v>
      </c>
    </row>
    <row ht="12.75" r="2" spans="1:7" x14ac:dyDescent="0.2">
      <c r="A2" s="17">
        <v>2001</v>
      </c>
      <c r="B2" s="18" t="s">
        <v>2</v>
      </c>
      <c r="C2" s="19">
        <v>125.6</v>
      </c>
      <c r="E2">
        <v>1</v>
      </c>
      <c r="F2" s="37">
        <f>SUMIF('Data New'!C:C,Data!E2,'Data New'!B:B)/1000000</f>
        <v>143.03200510999997</v>
      </c>
      <c r="G2" s="39">
        <f>F2-C2</f>
        <v>17.432005109999977</v>
      </c>
    </row>
    <row ht="12.75" r="3" spans="1:7" x14ac:dyDescent="0.2">
      <c r="A3" s="17">
        <v>2004</v>
      </c>
      <c r="B3" s="18" t="s">
        <v>3</v>
      </c>
      <c r="C3" s="19">
        <v>182.1</v>
      </c>
      <c r="E3">
        <v>2</v>
      </c>
      <c r="F3" s="37">
        <f>SUMIF('Data New'!C:C,Data!E3,'Data New'!B:B)/1000000</f>
        <v>165.32176058999997</v>
      </c>
      <c r="G3" s="39">
        <f ref="G3:G9" si="0" t="shared">F3-C3</f>
        <v>-16.778239410000026</v>
      </c>
    </row>
    <row ht="12.75" r="4" spans="1:7" x14ac:dyDescent="0.2">
      <c r="A4" s="17">
        <v>2007</v>
      </c>
      <c r="B4" s="18" t="s">
        <v>4</v>
      </c>
      <c r="C4" s="19">
        <v>159.6</v>
      </c>
      <c r="E4">
        <v>3</v>
      </c>
      <c r="F4" s="37">
        <f>SUMIF('Data New'!C:C,Data!E4,'Data New'!B:B)/1000000</f>
        <v>158.95654223999998</v>
      </c>
      <c r="G4" s="40">
        <f si="0" t="shared"/>
        <v>-0.6434577600000182</v>
      </c>
    </row>
    <row ht="12.75" r="5" spans="1:7" x14ac:dyDescent="0.2">
      <c r="A5" s="17">
        <v>2010</v>
      </c>
      <c r="B5" s="18" t="s">
        <v>5</v>
      </c>
      <c r="C5" s="19">
        <v>157.80000000000001</v>
      </c>
      <c r="E5">
        <v>4</v>
      </c>
      <c r="F5" s="37">
        <f>SUMIF('Data New'!C:C,Data!E5,'Data New'!B:B)/1000000</f>
        <v>225.71749491000003</v>
      </c>
      <c r="G5" s="39">
        <f si="0" t="shared"/>
        <v>67.917494910000016</v>
      </c>
    </row>
    <row ht="12.75" r="6" spans="1:7" x14ac:dyDescent="0.2">
      <c r="A6" s="17">
        <v>2013</v>
      </c>
      <c r="B6" s="18" t="s">
        <v>6</v>
      </c>
      <c r="C6" s="19">
        <v>195.7</v>
      </c>
      <c r="E6">
        <v>5</v>
      </c>
      <c r="F6" s="37">
        <f>SUMIF('Data New'!C:C,Data!E6,'Data New'!B:B)/1000000</f>
        <v>195.68300934000001</v>
      </c>
      <c r="G6" s="40">
        <f si="0" t="shared"/>
        <v>-1.6990659999976288E-2</v>
      </c>
    </row>
    <row ht="12.75" r="7" spans="1:7" x14ac:dyDescent="0.2">
      <c r="A7" s="17">
        <v>2016</v>
      </c>
      <c r="B7" s="18" t="s">
        <v>7</v>
      </c>
      <c r="C7" s="19">
        <v>202</v>
      </c>
      <c r="E7">
        <v>6</v>
      </c>
      <c r="F7" s="37">
        <f>SUMIF('Data New'!C:C,Data!E7,'Data New'!B:B)/1000000</f>
        <v>201.97189720000003</v>
      </c>
      <c r="G7" s="40">
        <f si="0" t="shared"/>
        <v>-2.8102799999970784E-2</v>
      </c>
    </row>
    <row ht="12.75" r="8" spans="1:7" x14ac:dyDescent="0.2">
      <c r="A8" s="17">
        <v>2019</v>
      </c>
      <c r="B8" s="18" t="s">
        <v>8</v>
      </c>
      <c r="C8" s="19">
        <v>170.2</v>
      </c>
      <c r="E8">
        <v>7</v>
      </c>
      <c r="F8" s="37">
        <f>SUMIF('Data New'!C:C,Data!E8,'Data New'!B:B)/1000000</f>
        <v>166.30676162999998</v>
      </c>
      <c r="G8" s="39">
        <f si="0" t="shared"/>
        <v>-3.8932383700000059</v>
      </c>
    </row>
    <row ht="12.75" r="9" spans="1:7" x14ac:dyDescent="0.2">
      <c r="A9" s="17">
        <v>2022</v>
      </c>
      <c r="B9" s="18" t="s">
        <v>27</v>
      </c>
      <c r="C9" s="19">
        <v>196.4</v>
      </c>
      <c r="E9">
        <v>8</v>
      </c>
      <c r="F9" s="37">
        <f>SUMIF('Data New'!C:C,Data!E9,'Data New'!B:B)/1000000</f>
        <v>155.48878218999999</v>
      </c>
      <c r="G9" s="39">
        <f si="0" t="shared"/>
        <v>-40.911217810000011</v>
      </c>
    </row>
    <row ht="12.75" r="10" spans="1:7" x14ac:dyDescent="0.2">
      <c r="B10" s="18"/>
      <c r="C10" s="19"/>
      <c r="G10" s="34"/>
    </row>
    <row ht="12.75" r="11" spans="1:7" x14ac:dyDescent="0.2">
      <c r="B11" s="18"/>
      <c r="C11" s="19"/>
      <c r="G11" s="34"/>
    </row>
    <row ht="12.75" r="12" spans="1:7" x14ac:dyDescent="0.2">
      <c r="B12" s="18"/>
      <c r="C12" s="19"/>
      <c r="G12" s="34"/>
    </row>
    <row ht="12.75" r="13" spans="1:7" x14ac:dyDescent="0.2">
      <c r="B13" s="18"/>
      <c r="C13" s="19"/>
      <c r="G13" s="34"/>
    </row>
    <row ht="12.75" r="14" spans="1:7" x14ac:dyDescent="0.2">
      <c r="A14" s="17" t="str">
        <f>IF(C14&gt;0,RIGHT(B14,4),"")</f>
        <v/>
      </c>
      <c r="B14" s="18"/>
      <c r="C14" s="19"/>
      <c r="G14" s="34"/>
    </row>
    <row r="15" spans="1:7" x14ac:dyDescent="0.2">
      <c r="A15" s="17" t="str">
        <f ref="A15:A65" si="1" t="shared">IF(C15&gt;0,RIGHT(B15,4),"")</f>
        <v/>
      </c>
      <c r="G15" s="34"/>
    </row>
    <row r="16" spans="1:7" x14ac:dyDescent="0.2">
      <c r="A16" s="17" t="str">
        <f si="1" t="shared"/>
        <v/>
      </c>
      <c r="G16" s="34"/>
    </row>
    <row r="17" spans="1:1" x14ac:dyDescent="0.2">
      <c r="A17" s="17" t="str">
        <f si="1" t="shared"/>
        <v/>
      </c>
    </row>
    <row r="18" spans="1:1" x14ac:dyDescent="0.2">
      <c r="A18" s="17" t="str">
        <f si="1" t="shared"/>
        <v/>
      </c>
    </row>
    <row r="19" spans="1:1" x14ac:dyDescent="0.2">
      <c r="A19" s="17" t="str">
        <f si="1" t="shared"/>
        <v/>
      </c>
    </row>
    <row r="20" spans="1:1" x14ac:dyDescent="0.2">
      <c r="A20" s="17" t="str">
        <f si="1" t="shared"/>
        <v/>
      </c>
    </row>
    <row r="21" spans="1:1" x14ac:dyDescent="0.2">
      <c r="A21" s="17" t="str">
        <f si="1" t="shared"/>
        <v/>
      </c>
    </row>
    <row r="22" spans="1:1" x14ac:dyDescent="0.2">
      <c r="A22" s="17" t="str">
        <f si="1" t="shared"/>
        <v/>
      </c>
    </row>
    <row r="23" spans="1:1" x14ac:dyDescent="0.2">
      <c r="A23" s="17" t="str">
        <f si="1" t="shared"/>
        <v/>
      </c>
    </row>
    <row r="24" spans="1:1" x14ac:dyDescent="0.2">
      <c r="A24" s="17" t="str">
        <f si="1" t="shared"/>
        <v/>
      </c>
    </row>
    <row r="25" spans="1:1" x14ac:dyDescent="0.2">
      <c r="A25" s="17" t="str">
        <f si="1" t="shared"/>
        <v/>
      </c>
    </row>
    <row r="26" spans="1:1" x14ac:dyDescent="0.2">
      <c r="A26" s="17" t="str">
        <f si="1" t="shared"/>
        <v/>
      </c>
    </row>
    <row r="27" spans="1:1" x14ac:dyDescent="0.2">
      <c r="A27" s="17" t="str">
        <f si="1" t="shared"/>
        <v/>
      </c>
    </row>
    <row r="28" spans="1:1" x14ac:dyDescent="0.2">
      <c r="A28" s="17" t="str">
        <f si="1" t="shared"/>
        <v/>
      </c>
    </row>
    <row r="29" spans="1:1" x14ac:dyDescent="0.2">
      <c r="A29" s="17" t="str">
        <f si="1" t="shared"/>
        <v/>
      </c>
    </row>
    <row r="30" spans="1:1" x14ac:dyDescent="0.2">
      <c r="A30" s="17" t="str">
        <f si="1" t="shared"/>
        <v/>
      </c>
    </row>
    <row r="31" spans="1:1" x14ac:dyDescent="0.2">
      <c r="A31" s="17" t="str">
        <f si="1" t="shared"/>
        <v/>
      </c>
    </row>
    <row r="32" spans="1:1" x14ac:dyDescent="0.2">
      <c r="A32" s="17" t="str">
        <f si="1" t="shared"/>
        <v/>
      </c>
    </row>
    <row r="33" spans="1:1" x14ac:dyDescent="0.2">
      <c r="A33" s="17" t="str">
        <f si="1" t="shared"/>
        <v/>
      </c>
    </row>
    <row r="34" spans="1:1" x14ac:dyDescent="0.2">
      <c r="A34" s="17" t="str">
        <f si="1" t="shared"/>
        <v/>
      </c>
    </row>
    <row r="35" spans="1:1" x14ac:dyDescent="0.2">
      <c r="A35" s="17" t="str">
        <f si="1" t="shared"/>
        <v/>
      </c>
    </row>
    <row r="36" spans="1:1" x14ac:dyDescent="0.2">
      <c r="A36" s="17" t="str">
        <f si="1" t="shared"/>
        <v/>
      </c>
    </row>
    <row r="37" spans="1:1" x14ac:dyDescent="0.2">
      <c r="A37" s="17" t="str">
        <f si="1" t="shared"/>
        <v/>
      </c>
    </row>
    <row r="38" spans="1:1" x14ac:dyDescent="0.2">
      <c r="A38" s="17" t="str">
        <f si="1" t="shared"/>
        <v/>
      </c>
    </row>
    <row r="39" spans="1:1" x14ac:dyDescent="0.2">
      <c r="A39" s="17" t="str">
        <f si="1" t="shared"/>
        <v/>
      </c>
    </row>
    <row r="40" spans="1:1" x14ac:dyDescent="0.2">
      <c r="A40" s="17" t="str">
        <f si="1" t="shared"/>
        <v/>
      </c>
    </row>
    <row r="41" spans="1:1" x14ac:dyDescent="0.2">
      <c r="A41" s="17" t="str">
        <f si="1" t="shared"/>
        <v/>
      </c>
    </row>
    <row r="42" spans="1:1" x14ac:dyDescent="0.2">
      <c r="A42" s="17" t="str">
        <f si="1" t="shared"/>
        <v/>
      </c>
    </row>
    <row r="43" spans="1:1" x14ac:dyDescent="0.2">
      <c r="A43" s="17" t="str">
        <f si="1" t="shared"/>
        <v/>
      </c>
    </row>
    <row r="44" spans="1:1" x14ac:dyDescent="0.2">
      <c r="A44" s="17" t="str">
        <f si="1" t="shared"/>
        <v/>
      </c>
    </row>
    <row r="45" spans="1:1" x14ac:dyDescent="0.2">
      <c r="A45" s="17" t="str">
        <f si="1" t="shared"/>
        <v/>
      </c>
    </row>
    <row r="46" spans="1:1" x14ac:dyDescent="0.2">
      <c r="A46" s="17" t="str">
        <f si="1" t="shared"/>
        <v/>
      </c>
    </row>
    <row r="47" spans="1:1" x14ac:dyDescent="0.2">
      <c r="A47" s="17" t="str">
        <f si="1" t="shared"/>
        <v/>
      </c>
    </row>
    <row r="48" spans="1:1" x14ac:dyDescent="0.2">
      <c r="A48" s="17" t="str">
        <f si="1" t="shared"/>
        <v/>
      </c>
    </row>
    <row r="49" spans="1:1" x14ac:dyDescent="0.2">
      <c r="A49" s="17" t="str">
        <f si="1" t="shared"/>
        <v/>
      </c>
    </row>
    <row r="50" spans="1:1" x14ac:dyDescent="0.2">
      <c r="A50" s="17" t="str">
        <f si="1" t="shared"/>
        <v/>
      </c>
    </row>
    <row r="51" spans="1:1" x14ac:dyDescent="0.2">
      <c r="A51" s="17" t="str">
        <f si="1" t="shared"/>
        <v/>
      </c>
    </row>
    <row r="52" spans="1:1" x14ac:dyDescent="0.2">
      <c r="A52" s="17" t="str">
        <f si="1" t="shared"/>
        <v/>
      </c>
    </row>
    <row r="53" spans="1:1" x14ac:dyDescent="0.2">
      <c r="A53" s="17" t="str">
        <f si="1" t="shared"/>
        <v/>
      </c>
    </row>
    <row r="54" spans="1:1" x14ac:dyDescent="0.2">
      <c r="A54" s="17" t="str">
        <f si="1" t="shared"/>
        <v/>
      </c>
    </row>
    <row r="55" spans="1:1" x14ac:dyDescent="0.2">
      <c r="A55" s="17" t="str">
        <f si="1" t="shared"/>
        <v/>
      </c>
    </row>
    <row r="56" spans="1:1" x14ac:dyDescent="0.2">
      <c r="A56" s="17" t="str">
        <f si="1" t="shared"/>
        <v/>
      </c>
    </row>
    <row r="57" spans="1:1" x14ac:dyDescent="0.2">
      <c r="A57" s="17" t="str">
        <f si="1" t="shared"/>
        <v/>
      </c>
    </row>
    <row r="58" spans="1:1" x14ac:dyDescent="0.2">
      <c r="A58" s="17" t="str">
        <f si="1" t="shared"/>
        <v/>
      </c>
    </row>
    <row r="59" spans="1:1" x14ac:dyDescent="0.2">
      <c r="A59" s="17" t="str">
        <f si="1" t="shared"/>
        <v/>
      </c>
    </row>
    <row r="60" spans="1:1" x14ac:dyDescent="0.2">
      <c r="A60" s="17" t="str">
        <f si="1" t="shared"/>
        <v/>
      </c>
    </row>
    <row r="61" spans="1:1" x14ac:dyDescent="0.2">
      <c r="A61" s="17" t="str">
        <f si="1" t="shared"/>
        <v/>
      </c>
    </row>
    <row r="62" spans="1:1" x14ac:dyDescent="0.2">
      <c r="A62" s="17" t="str">
        <f si="1" t="shared"/>
        <v/>
      </c>
    </row>
    <row r="63" spans="1:1" x14ac:dyDescent="0.2">
      <c r="A63" s="17" t="str">
        <f si="1" t="shared"/>
        <v/>
      </c>
    </row>
    <row r="64" spans="1:1" x14ac:dyDescent="0.2">
      <c r="A64" s="17" t="str">
        <f si="1" t="shared"/>
        <v/>
      </c>
    </row>
    <row r="65" spans="1:1" x14ac:dyDescent="0.2">
      <c r="A65" s="17" t="str">
        <f si="1" t="shared"/>
        <v/>
      </c>
    </row>
    <row r="66" spans="1:1" x14ac:dyDescent="0.2">
      <c r="A66" s="17" t="str">
        <f ref="A66:A68" si="2" t="shared">IF(C66&gt;0,RIGHT(B66,4),"")</f>
        <v/>
      </c>
    </row>
    <row r="67" spans="1:1" x14ac:dyDescent="0.2">
      <c r="A67" s="17" t="str">
        <f si="2" t="shared"/>
        <v/>
      </c>
    </row>
    <row r="68" spans="1:1" x14ac:dyDescent="0.2">
      <c r="A68" s="17" t="str">
        <f si="2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baseType="lpstr" size="8">
      <vt:lpstr>Factbook</vt:lpstr>
      <vt:lpstr>Factbook_old</vt:lpstr>
      <vt:lpstr>Data New</vt:lpstr>
      <vt:lpstr>Sheet2</vt:lpstr>
      <vt:lpstr>Data</vt:lpstr>
      <vt:lpstr>Notes</vt:lpstr>
      <vt:lpstr>Factbook!Print_Area</vt:lpstr>
      <vt:lpstr>Factbook_old!Print_Area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1999-08-13T18:24:09Z</dcterms:created>
  <dc:creator>David L. Hinman</dc:creator>
  <dc:description>This is a template for the FactBook program.</dc:description>
  <cp:lastModifiedBy>Broich, Adam [LEGIS]</cp:lastModifiedBy>
  <cp:lastPrinted>2022-09-27T15:03:24Z</cp:lastPrinted>
  <dcterms:modified xsi:type="dcterms:W3CDTF">2024-01-04T17:16:58Z</dcterms:modified>
  <dc:subject>FactBook Bar Chart</dc:subject>
  <dc:title>Bar Chart Template</dc:title>
</cp:coreProperties>
</file>