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codeName="ThisWorkbook"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C6B3707D-C941-4423-8969-2BA816DB01C8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2" sheetId="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<sst xmlns="http://schemas.openxmlformats.org/spreadsheetml/2006/main" count="43" uniqueCount="37">
  <si>
    <t>Salary</t>
  </si>
  <si>
    <t>(dollars in millions)</t>
  </si>
  <si>
    <t>Benefits</t>
  </si>
  <si>
    <t>Total</t>
  </si>
  <si>
    <t>Compensation</t>
  </si>
  <si>
    <t xml:space="preserve">1)  The data is for the Executive, Judicial, and Legislative Branches, excluding the Board of Regents, </t>
  </si>
  <si>
    <t>2)  Benefits Percentage of Salary provides an estimated cost of benefits when multiplied</t>
  </si>
  <si>
    <t>3)  Benefits Percentage of Total Compensation provides an estimated cost of benefits when</t>
  </si>
  <si>
    <t xml:space="preserve">Fiscal Year </t>
  </si>
  <si>
    <t>TotalCompensation</t>
  </si>
  <si>
    <t>BenefitsPecentageSalary</t>
  </si>
  <si>
    <t>BenefitsPecentageTotalCompensaton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</si>
  <si>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</si>
  <si>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</si>
  <si>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</si>
  <si>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</si>
  <si>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</si>
  <si>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</si>
  <si>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</si>
  <si>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</si>
  <si>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Iowa State Government Employees</t>
  </si>
  <si>
    <t>Fiscal Year</t>
  </si>
  <si>
    <t>Salary, Benefits, and Total Compensation</t>
  </si>
  <si>
    <t xml:space="preserve">Sal Model </t>
  </si>
  <si>
    <t>Notes:</t>
  </si>
  <si>
    <t>Percentage</t>
  </si>
  <si>
    <t>of Salary</t>
  </si>
  <si>
    <t>Percentage of Total</t>
  </si>
  <si>
    <t>See Heuton's email from 11-21-2019</t>
  </si>
  <si>
    <t xml:space="preserve">Community-Based Corrections (CBCs), the State Fair Board, the Supreme Court Commission, </t>
  </si>
  <si>
    <t>and the Department of Transportation (DOT).</t>
  </si>
  <si>
    <t>by a known salary.</t>
  </si>
  <si>
    <t>multiplied by a known total compensation.</t>
  </si>
  <si>
    <t>potential changes</t>
  </si>
  <si>
    <t>*area chart</t>
  </si>
  <si>
    <t>*change over time</t>
  </si>
  <si>
    <t>*change in benefits share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</si>
</sst>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* #,##0.0\ ;\(*#\,##0.0\ \)"/>
    <numFmt numFmtId="165" formatCode="0.0%"/>
    <numFmt numFmtId="166" formatCode="#,##0.0"/>
    <numFmt numFmtId="167" formatCode="0.0"/>
    <numFmt numFmtId="168" formatCode="_(* #,##0.0_);_(* \(#,##0.0\);_(* &quot;-&quot;??_);_(@_)"/>
    <numFmt numFmtId="169" formatCode="##.0__\ "/>
    <numFmt numFmtId="170" formatCode="_(&quot;$&quot;* #,##0.0_);_(&quot;$&quot;* \(#,##0.0\);_(&quot;$&quot;* &quot;-&quot;??_);_(@_)"/>
  </numFmts>
  <fonts count="7">
    <font>
      <sz val="9"/>
      <name val="Arial"/>
      <family val="2"/>
    </font>
    <font>
      <sz val="14"/>
      <name val="Univers (WN)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Font="0" applyProtection="0" borderId="0" fillId="0" fontId="3" numFmtId="43"/>
    <xf applyAlignment="0" applyBorder="0" applyFill="0" applyFont="0" applyProtection="0" borderId="0" fillId="0" fontId="3" numFmtId="9"/>
    <xf applyAlignment="0" applyBorder="0" applyFill="0" applyFont="0" applyProtection="0" borderId="0" fillId="0" fontId="3" numFmtId="44"/>
  </cellStyleXfs>
  <cellXfs count="61">
    <xf borderId="0" fillId="0" fontId="0" numFmtId="0" xfId="0"/>
    <xf applyAlignment="1" applyFont="1" applyNumberFormat="1" borderId="0" fillId="0" fontId="1" numFmtId="1" xfId="0">
      <alignment horizontal="center"/>
    </xf>
    <xf applyFont="1" borderId="0" fillId="0" fontId="3" numFmtId="0" xfId="0"/>
    <xf applyFont="1" borderId="0" fillId="0" fontId="0" numFmtId="0" xfId="0"/>
    <xf applyBorder="1" applyFill="1" applyFont="1" applyNumberFormat="1" borderId="0" fillId="0" fontId="0" numFmtId="1" xfId="0"/>
    <xf applyFont="1" applyNumberFormat="1" borderId="0" fillId="0" fontId="0" numFmtId="1" xfId="0"/>
    <xf applyAlignment="1" applyFont="1" borderId="0" fillId="0" fontId="0" numFmtId="0" xfId="0">
      <alignment horizontal="center"/>
    </xf>
    <xf applyBorder="1" applyFont="1" borderId="0" fillId="0" fontId="0" numFmtId="0" xfId="0"/>
    <xf applyAlignment="1" applyBorder="1" applyFont="1" borderId="0" fillId="0" fontId="0" numFmtId="0" xfId="0">
      <alignment horizontal="center"/>
    </xf>
    <xf applyAlignment="1" applyFont="1" applyNumberFormat="1" borderId="0" fillId="0" fontId="2" numFmtId="1" xfId="0">
      <alignment horizontal="center"/>
    </xf>
    <xf applyAlignment="1" applyFont="1" applyNumberFormat="1" borderId="0" fillId="0" fontId="4" numFmtId="1" xfId="0">
      <alignment horizontal="center"/>
    </xf>
    <xf applyAlignment="1" applyFont="1" borderId="0" fillId="0" fontId="0" numFmtId="0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Alignment="1" applyFont="1" applyProtection="1" borderId="0" fillId="0" fontId="0" numFmtId="0" xfId="0">
      <alignment horizontal="center"/>
      <protection hidden="1"/>
    </xf>
    <xf applyFont="1" applyNumberFormat="1" applyProtection="1" borderId="0" fillId="0" fontId="0" numFmtId="1" xfId="0">
      <protection hidden="1"/>
    </xf>
    <xf applyAlignment="1" applyFont="1" applyNumberFormat="1" applyProtection="1" borderId="0" fillId="0" fontId="0" numFmtId="1" xfId="0">
      <alignment horizontal="center"/>
      <protection hidden="1"/>
    </xf>
    <xf applyAlignment="1" applyFont="1" applyNumberFormat="1" applyProtection="1" borderId="0" fillId="0" fontId="5" numFmtId="1" xfId="0">
      <alignment horizontal="center"/>
      <protection hidden="1"/>
    </xf>
    <xf applyAlignment="1" applyBorder="1" applyFont="1" applyNumberFormat="1" applyProtection="1" borderId="0" fillId="0" fontId="5" numFmtId="1" xfId="0">
      <alignment horizontal="center"/>
      <protection hidden="1"/>
    </xf>
    <xf applyAlignment="1" applyBorder="1" applyFont="1" applyNumberFormat="1" applyProtection="1" borderId="1" fillId="0" fontId="0" numFmtId="1" xfId="0">
      <alignment horizontal="center" shrinkToFit="1"/>
      <protection hidden="1"/>
    </xf>
    <xf applyAlignment="1" applyBorder="1" applyFont="1" applyNumberFormat="1" applyProtection="1" borderId="1" fillId="0" fontId="0" numFmtId="1" xfId="0">
      <alignment horizontal="center"/>
      <protection hidden="1"/>
    </xf>
    <xf applyAlignment="1" applyBorder="1" applyFont="1" applyProtection="1" borderId="1" fillId="0" fontId="0" numFmtId="0" xfId="0">
      <alignment horizontal="center"/>
      <protection hidden="1"/>
    </xf>
    <xf applyBorder="1" applyFill="1" applyFont="1" applyNumberFormat="1" applyProtection="1" borderId="0" fillId="0" fontId="0" numFmtId="3" xfId="0">
      <protection hidden="1"/>
    </xf>
    <xf applyFill="1" applyFont="1" borderId="0" fillId="0" fontId="0" numFmtId="0" xfId="0"/>
    <xf applyAlignment="1" applyBorder="1" applyFill="1" applyFont="1" applyProtection="1" borderId="0" fillId="0" fontId="0" numFmtId="0" xfId="0">
      <alignment horizontal="center"/>
      <protection hidden="1"/>
    </xf>
    <xf applyAlignment="1" applyBorder="1" applyFill="1" applyFont="1" applyNumberFormat="1" applyProtection="1" borderId="0" fillId="0" fontId="0" numFmtId="1" xfId="0">
      <alignment horizontal="left"/>
      <protection hidden="1"/>
    </xf>
    <xf applyBorder="1" applyFill="1" applyFont="1" applyNumberFormat="1" applyProtection="1" borderId="0" fillId="0" fontId="0" numFmtId="164" xfId="0">
      <protection hidden="1"/>
    </xf>
    <xf applyAlignment="1" applyBorder="1" applyFill="1" applyFont="1" applyProtection="1" borderId="2" fillId="0" fontId="0" numFmtId="0" xfId="0">
      <alignment horizontal="center"/>
      <protection hidden="1"/>
    </xf>
    <xf applyAlignment="1" applyBorder="1" applyFill="1" applyFont="1" applyNumberFormat="1" applyProtection="1" borderId="2" fillId="0" fontId="0" numFmtId="1" xfId="0">
      <alignment horizontal="left"/>
      <protection hidden="1"/>
    </xf>
    <xf applyBorder="1" applyFill="1" applyFont="1" applyNumberFormat="1" applyProtection="1" borderId="2" fillId="0" fontId="0" numFmtId="164" xfId="0">
      <protection hidden="1"/>
    </xf>
    <xf applyBorder="1" applyFill="1" applyFont="1" applyNumberFormat="1" applyProtection="1" borderId="0" fillId="0" fontId="0" numFmtId="1" xfId="0">
      <protection hidden="1"/>
    </xf>
    <xf applyBorder="1" applyFill="1" applyFont="1" applyNumberFormat="1" applyProtection="1" borderId="2" fillId="0" fontId="0" numFmtId="1" xfId="0">
      <protection hidden="1"/>
    </xf>
    <xf applyAlignment="1" applyFill="1" applyFont="1" applyNumberFormat="1" borderId="0" fillId="0" fontId="0" numFmtId="1" xfId="0">
      <alignment horizontal="right"/>
    </xf>
    <xf applyAlignment="1" applyBorder="1" applyFill="1" applyFont="1" borderId="0" fillId="0" fontId="0" numFmtId="0" xfId="0">
      <alignment horizontal="right"/>
    </xf>
    <xf applyFill="1" borderId="0" fillId="0" fontId="0" numFmtId="0" xfId="0"/>
    <xf applyAlignment="1" applyFill="1" borderId="0" fillId="0" fontId="0" numFmtId="0" xfId="0">
      <alignment horizontal="right"/>
    </xf>
    <xf applyAlignment="1" applyFill="1" applyFont="1" applyNumberFormat="1" borderId="0" fillId="0" fontId="0" numFmtId="166" xfId="0">
      <alignment horizontal="right"/>
    </xf>
    <xf applyAlignment="1" applyBorder="1" applyFill="1" applyFont="1" applyNumberFormat="1" borderId="0" fillId="0" fontId="0" numFmtId="166" xfId="0">
      <alignment horizontal="right"/>
    </xf>
    <xf applyAlignment="1" applyFill="1" applyNumberFormat="1" borderId="0" fillId="0" fontId="0" numFmtId="166" xfId="0">
      <alignment horizontal="right"/>
    </xf>
    <xf applyAlignment="1" applyFill="1" applyFont="1" applyNumberFormat="1" borderId="0" fillId="0" fontId="0" numFmtId="167" xfId="0">
      <alignment horizontal="center"/>
    </xf>
    <xf applyBorder="1" applyFill="1" applyFont="1" applyNumberFormat="1" borderId="0" fillId="0" fontId="0" numFmtId="167" xfId="0"/>
    <xf applyFill="1" applyNumberFormat="1" borderId="0" fillId="0" fontId="0" numFmtId="167" xfId="0"/>
    <xf applyAlignment="1" applyFont="1" borderId="0" fillId="0" fontId="2" numFmtId="0" xfId="0"/>
    <xf applyAlignment="1" applyFont="1" applyNumberFormat="1" borderId="0" fillId="0" fontId="2" numFmtId="1" xfId="0"/>
    <xf applyAlignment="1" applyFont="1" borderId="0" fillId="0" fontId="2" numFmtId="0" xfId="0">
      <alignment horizontal="left"/>
    </xf>
    <xf applyBorder="1" applyFill="1" applyFont="1" applyNumberFormat="1" applyProtection="1" borderId="0" fillId="0" fontId="0" numFmtId="165" xfId="2">
      <protection hidden="1"/>
    </xf>
    <xf applyBorder="1" applyFill="1" applyFont="1" applyNumberFormat="1" applyProtection="1" borderId="0" fillId="0" fontId="0" numFmtId="168" xfId="1">
      <protection hidden="1"/>
    </xf>
    <xf applyBorder="1" applyFill="1" applyFont="1" applyNumberFormat="1" applyProtection="1" borderId="2" fillId="0" fontId="0" numFmtId="168" xfId="1">
      <protection hidden="1"/>
    </xf>
    <xf applyAlignment="1" applyBorder="1" applyFill="1" applyFont="1" applyNumberFormat="1" applyProtection="1" borderId="0" fillId="0" fontId="0" numFmtId="168" xfId="1">
      <alignment horizontal="center"/>
      <protection hidden="1"/>
    </xf>
    <xf applyAlignment="1" applyBorder="1" applyFill="1" applyFont="1" applyNumberFormat="1" applyProtection="1" borderId="2" fillId="0" fontId="0" numFmtId="168" xfId="1">
      <alignment horizontal="center"/>
      <protection hidden="1"/>
    </xf>
    <xf applyBorder="1" applyFill="1" applyFont="1" applyNumberFormat="1" applyProtection="1" borderId="0" fillId="0" fontId="0" numFmtId="169" xfId="1">
      <protection hidden="1"/>
    </xf>
    <xf applyBorder="1" applyFill="1" applyFont="1" applyNumberFormat="1" applyProtection="1" borderId="2" fillId="0" fontId="0" numFmtId="169" xfId="1">
      <protection hidden="1"/>
    </xf>
    <xf applyBorder="1" applyFont="1" borderId="2" fillId="0" fontId="0" numFmtId="0" xfId="0"/>
    <xf applyAlignment="1" applyBorder="1" applyFill="1" applyFont="1" applyNumberFormat="1" applyProtection="1" borderId="0" fillId="0" fontId="0" numFmtId="170" xfId="3">
      <alignment horizontal="center"/>
      <protection hidden="1"/>
    </xf>
    <xf applyBorder="1" applyFill="1" applyFont="1" applyNumberFormat="1" applyProtection="1" borderId="0" fillId="0" fontId="0" numFmtId="170" xfId="3">
      <protection hidden="1"/>
    </xf>
    <xf applyAlignment="1" applyFont="1" applyNumberFormat="1" borderId="0" fillId="0" fontId="0" numFmtId="1" xfId="0">
      <alignment horizontal="left"/>
    </xf>
    <xf applyAlignment="1" applyFont="1" borderId="0" fillId="0" fontId="2" numFmtId="0" xfId="0">
      <alignment horizontal="left"/>
    </xf>
    <xf applyAlignment="1" applyFont="1" applyNumberFormat="1" borderId="0" fillId="0" fontId="2" numFmtId="1" xfId="0">
      <alignment horizontal="left"/>
    </xf>
    <xf applyAlignment="1" applyFont="1" borderId="0" fillId="0" fontId="0" numFmtId="0" xfId="0"/>
    <xf applyAlignment="1" applyFont="1" borderId="0" fillId="0" fontId="0" numFmtId="0" xfId="0">
      <alignment horizontal="left"/>
    </xf>
  </cellXfs>
  <cellStyles count="4">
    <cellStyle builtinId="3" name="Comma" xfId="1"/>
    <cellStyle builtinId="4" name="Currency" xfId="3"/>
    <cellStyle builtinId="0" name="Normal" xfId="0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2"/>
  <sheetViews>
    <sheetView workbookViewId="0">
      <pane activePane="bottomLeft" state="frozen" topLeftCell="A2" ySplit="1"/>
      <selection activeCell="D22" pane="bottomLeft" sqref="D22"/>
    </sheetView>
  </sheetViews>
  <sheetFormatPr defaultRowHeight="12"/>
  <cols>
    <col min="1" max="1" bestFit="true" customWidth="true" style="36" width="10.42578125" collapsed="true"/>
    <col min="2" max="2" bestFit="true" customWidth="true" style="39" width="7.85546875" collapsed="true"/>
    <col min="3" max="3" bestFit="true" customWidth="true" style="39" width="7.42578125" collapsed="true"/>
    <col min="4" max="4" bestFit="true" customWidth="true" style="39" width="16.85546875" collapsed="true"/>
    <col min="5" max="5" bestFit="true" customWidth="true" style="42" width="21.7109375" collapsed="true"/>
    <col min="6" max="6" bestFit="true" customWidth="true" style="42" width="32.42578125" collapsed="true"/>
    <col min="7" max="16384" style="35" width="9.140625" collapsed="true"/>
  </cols>
  <sheetData>
    <row customFormat="1" r="1" s="24" spans="1:6">
      <c r="A1" s="33" t="s">
        <v>8</v>
      </c>
      <c r="B1" s="37" t="s">
        <v>0</v>
      </c>
      <c r="C1" s="37" t="s">
        <v>2</v>
      </c>
      <c r="D1" s="37" t="s">
        <v>9</v>
      </c>
      <c r="E1" s="40" t="s">
        <v>10</v>
      </c>
      <c r="F1" s="40" t="s">
        <v>11</v>
      </c>
    </row>
    <row r="2" spans="1:6">
      <c r="A2" s="34">
        <v>2002</v>
      </c>
      <c r="B2" s="38">
        <v>807.2</v>
      </c>
      <c r="C2" s="38">
        <v>217.5</v>
      </c>
      <c r="D2" s="38">
        <f ref="D2:D22" si="0" t="shared">B2+C2</f>
        <v>1024.7</v>
      </c>
      <c r="E2" s="41">
        <f>C2/B2*100</f>
        <v>26.944995044598613</v>
      </c>
      <c r="F2" s="41">
        <f>C2/D2*100</f>
        <v>21.225724602322629</v>
      </c>
    </row>
    <row r="3" spans="1:6">
      <c r="A3" s="34">
        <v>2003</v>
      </c>
      <c r="B3" s="38">
        <v>810.6</v>
      </c>
      <c r="C3" s="38">
        <v>223.7</v>
      </c>
      <c r="D3" s="38">
        <f si="0" t="shared"/>
        <v>1034.3</v>
      </c>
      <c r="E3" s="41">
        <f ref="E3:E22" si="1" t="shared">(C3/B3)*100</f>
        <v>27.596841845546503</v>
      </c>
      <c r="F3" s="41">
        <f ref="F3:F14" si="2" t="shared">(C3/D3)*100</f>
        <v>21.628154307260949</v>
      </c>
    </row>
    <row r="4" spans="1:6">
      <c r="A4" s="34">
        <v>2004</v>
      </c>
      <c r="B4" s="38">
        <v>871.3</v>
      </c>
      <c r="C4" s="38">
        <v>245.1</v>
      </c>
      <c r="D4" s="38">
        <f si="0" t="shared"/>
        <v>1116.3999999999999</v>
      </c>
      <c r="E4" s="41">
        <f si="1" t="shared"/>
        <v>28.130379892115233</v>
      </c>
      <c r="F4" s="41">
        <f si="2" t="shared"/>
        <v>21.95449659620208</v>
      </c>
    </row>
    <row r="5" spans="1:6">
      <c r="A5" s="34">
        <v>2005</v>
      </c>
      <c r="B5" s="38">
        <v>939.2</v>
      </c>
      <c r="C5" s="38">
        <v>281.10000000000002</v>
      </c>
      <c r="D5" s="38">
        <f si="0" t="shared"/>
        <v>1220.3000000000002</v>
      </c>
      <c r="E5" s="41">
        <f si="1" t="shared"/>
        <v>29.929727427597957</v>
      </c>
      <c r="F5" s="41">
        <f si="2" t="shared"/>
        <v>23.03531918380726</v>
      </c>
    </row>
    <row r="6" spans="1:6">
      <c r="A6" s="34">
        <v>2006</v>
      </c>
      <c r="B6" s="38">
        <v>956.4</v>
      </c>
      <c r="C6" s="38">
        <v>295</v>
      </c>
      <c r="D6" s="38">
        <f si="0" t="shared"/>
        <v>1251.4000000000001</v>
      </c>
      <c r="E6" s="41">
        <f si="1" t="shared"/>
        <v>30.844834797156</v>
      </c>
      <c r="F6" s="41">
        <f si="2" t="shared"/>
        <v>23.573597570720793</v>
      </c>
    </row>
    <row r="7" spans="1:6">
      <c r="A7" s="34">
        <v>2007</v>
      </c>
      <c r="B7" s="38">
        <v>1007.1</v>
      </c>
      <c r="C7" s="38">
        <v>319.60000000000002</v>
      </c>
      <c r="D7" s="38">
        <f si="0" t="shared"/>
        <v>1326.7</v>
      </c>
      <c r="E7" s="41">
        <f si="1" t="shared"/>
        <v>31.734683745407612</v>
      </c>
      <c r="F7" s="41">
        <f si="2" t="shared"/>
        <v>24.089846988769128</v>
      </c>
    </row>
    <row r="8" spans="1:6">
      <c r="A8" s="34">
        <v>2008</v>
      </c>
      <c r="B8" s="38">
        <v>1072.4000000000001</v>
      </c>
      <c r="C8" s="38">
        <v>356.1</v>
      </c>
      <c r="D8" s="38">
        <f si="0" t="shared"/>
        <v>1428.5</v>
      </c>
      <c r="E8" s="41">
        <f si="1" t="shared"/>
        <v>33.205893323386789</v>
      </c>
      <c r="F8" s="41">
        <f si="2" t="shared"/>
        <v>24.928246412320618</v>
      </c>
    </row>
    <row r="9" spans="1:6">
      <c r="A9" s="34">
        <v>2009</v>
      </c>
      <c r="B9" s="38">
        <v>1127.2</v>
      </c>
      <c r="C9" s="38">
        <v>376.9</v>
      </c>
      <c r="D9" s="38">
        <f si="0" t="shared"/>
        <v>1504.1</v>
      </c>
      <c r="E9" s="41">
        <f si="1" t="shared"/>
        <v>33.436834634492548</v>
      </c>
      <c r="F9" s="41">
        <f si="2" t="shared"/>
        <v>25.058174323515725</v>
      </c>
    </row>
    <row r="10" spans="1:6">
      <c r="A10" s="34">
        <v>2010</v>
      </c>
      <c r="B10" s="38">
        <v>1092.0999999999999</v>
      </c>
      <c r="C10" s="38">
        <v>385.2</v>
      </c>
      <c r="D10" s="38">
        <f si="0" t="shared"/>
        <v>1477.3</v>
      </c>
      <c r="E10" s="41">
        <f si="1" t="shared"/>
        <v>35.271495284314625</v>
      </c>
      <c r="F10" s="41">
        <f si="2" t="shared"/>
        <v>26.074595545928382</v>
      </c>
    </row>
    <row r="11" spans="1:6">
      <c r="A11" s="34">
        <v>2011</v>
      </c>
      <c r="B11" s="38">
        <v>1070.0999999999999</v>
      </c>
      <c r="C11" s="38">
        <v>406.3</v>
      </c>
      <c r="D11" s="38">
        <f si="0" t="shared"/>
        <v>1476.3999999999999</v>
      </c>
      <c r="E11" s="41">
        <f si="1" t="shared"/>
        <v>37.968414166900295</v>
      </c>
      <c r="F11" s="41">
        <f si="2" t="shared"/>
        <v>27.519642373340563</v>
      </c>
    </row>
    <row r="12" spans="1:6">
      <c r="A12" s="34">
        <v>2012</v>
      </c>
      <c r="B12" s="38">
        <v>1088.2</v>
      </c>
      <c r="C12" s="38">
        <v>410.5</v>
      </c>
      <c r="D12" s="38">
        <f si="0" t="shared"/>
        <v>1498.7</v>
      </c>
      <c r="E12" s="41">
        <f si="1" t="shared"/>
        <v>37.722845065245359</v>
      </c>
      <c r="F12" s="41">
        <f si="2" t="shared"/>
        <v>27.390405017681989</v>
      </c>
    </row>
    <row r="13" spans="1:6">
      <c r="A13" s="34">
        <v>2013</v>
      </c>
      <c r="B13" s="38">
        <v>1116.9000000000001</v>
      </c>
      <c r="C13" s="38">
        <v>431.1</v>
      </c>
      <c r="D13" s="38">
        <f si="0" t="shared"/>
        <v>1548</v>
      </c>
      <c r="E13" s="41">
        <f si="1" t="shared"/>
        <v>38.597904915390814</v>
      </c>
      <c r="F13" s="41">
        <f si="2" t="shared"/>
        <v>27.848837209302328</v>
      </c>
    </row>
    <row r="14" spans="1:6">
      <c r="A14" s="34">
        <v>2014</v>
      </c>
      <c r="B14" s="38">
        <v>1119.2</v>
      </c>
      <c r="C14" s="38">
        <v>427.1</v>
      </c>
      <c r="D14" s="38">
        <f si="0" t="shared"/>
        <v>1546.3000000000002</v>
      </c>
      <c r="E14" s="41">
        <f si="1" t="shared"/>
        <v>38.161186561829879</v>
      </c>
      <c r="F14" s="41">
        <f si="2" t="shared"/>
        <v>27.620772165815172</v>
      </c>
    </row>
    <row r="15" spans="1:6">
      <c r="A15" s="34">
        <v>2015</v>
      </c>
      <c r="B15" s="38">
        <v>1114.2</v>
      </c>
      <c r="C15" s="38">
        <v>450.5</v>
      </c>
      <c r="D15" s="38">
        <f ref="D15:D16" si="3" t="shared">B15+C15</f>
        <v>1564.7</v>
      </c>
      <c r="E15" s="41">
        <f ref="E15:E16" si="4" t="shared">(C15/B15)*100</f>
        <v>40.432597379285582</v>
      </c>
      <c r="F15" s="41">
        <f ref="F15:F16" si="5" t="shared">(C15/D15)*100</f>
        <v>28.791461622036174</v>
      </c>
    </row>
    <row r="16" spans="1:6">
      <c r="A16" s="34">
        <v>2016</v>
      </c>
      <c r="B16" s="38">
        <v>1151.2</v>
      </c>
      <c r="C16" s="38">
        <v>483</v>
      </c>
      <c r="D16" s="38">
        <f si="3" t="shared"/>
        <v>1634.2</v>
      </c>
      <c r="E16" s="41">
        <f si="4" t="shared"/>
        <v>41.956219596942319</v>
      </c>
      <c r="F16" s="41">
        <f si="5" t="shared"/>
        <v>29.55574593073063</v>
      </c>
    </row>
    <row r="17" spans="1:6">
      <c r="A17" s="34">
        <v>2017</v>
      </c>
      <c r="B17" s="38">
        <v>1121.3</v>
      </c>
      <c r="C17" s="38">
        <v>471.1</v>
      </c>
      <c r="D17" s="38">
        <f si="0" t="shared"/>
        <v>1592.4</v>
      </c>
      <c r="E17" s="41">
        <f si="1" t="shared"/>
        <v>42.013734058681891</v>
      </c>
      <c r="F17" s="41">
        <f ref="F17:F22" si="6" t="shared">(C17/D17)*100</f>
        <v>29.584275307711632</v>
      </c>
    </row>
    <row r="18" spans="1:6">
      <c r="A18" s="36">
        <v>2018</v>
      </c>
      <c r="B18" s="39">
        <v>1086.9000000000001</v>
      </c>
      <c r="C18" s="39">
        <v>447.1</v>
      </c>
      <c r="D18" s="39">
        <f si="0" t="shared"/>
        <v>1534</v>
      </c>
      <c r="E18" s="42">
        <f si="1" t="shared"/>
        <v>41.135339037629954</v>
      </c>
      <c r="F18" s="42">
        <f si="6" t="shared"/>
        <v>29.146023468057368</v>
      </c>
    </row>
    <row r="19" spans="1:6">
      <c r="A19" s="36">
        <v>2019</v>
      </c>
      <c r="B19" s="39">
        <v>1080</v>
      </c>
      <c r="C19" s="39">
        <v>433.8</v>
      </c>
      <c r="D19" s="39">
        <f si="0" t="shared"/>
        <v>1513.8</v>
      </c>
      <c r="E19" s="42">
        <f si="1" t="shared"/>
        <v>40.166666666666664</v>
      </c>
      <c r="F19" s="42">
        <f si="6" t="shared"/>
        <v>28.656361474435201</v>
      </c>
    </row>
    <row r="20" spans="1:6">
      <c r="A20" s="36">
        <v>2020</v>
      </c>
      <c r="B20" s="39">
        <v>1057.7</v>
      </c>
      <c r="C20" s="39">
        <v>425.4</v>
      </c>
      <c r="D20" s="39">
        <f si="0" t="shared"/>
        <v>1483.1</v>
      </c>
      <c r="E20" s="42">
        <f si="1" t="shared"/>
        <v>40.219343859317377</v>
      </c>
      <c r="F20" s="42">
        <f si="6" t="shared"/>
        <v>28.68316364371924</v>
      </c>
    </row>
    <row r="21" spans="1:6">
      <c r="A21" s="36">
        <v>2021</v>
      </c>
      <c r="B21" s="39">
        <v>1321.066</v>
      </c>
      <c r="C21" s="39">
        <v>522.125</v>
      </c>
      <c r="D21" s="39">
        <f si="0" t="shared"/>
        <v>1843.191</v>
      </c>
      <c r="E21" s="42">
        <f si="1" t="shared"/>
        <v>39.523006420572479</v>
      </c>
      <c r="F21" s="42">
        <f si="6" t="shared"/>
        <v>28.327232500592718</v>
      </c>
    </row>
    <row r="22" spans="1:6">
      <c r="A22" s="36">
        <v>2022</v>
      </c>
      <c r="B22" s="39">
        <v>1352.973</v>
      </c>
      <c r="C22" s="39">
        <v>544.37199999999996</v>
      </c>
      <c r="D22" s="39">
        <f si="0" t="shared"/>
        <v>1897.3449999999998</v>
      </c>
      <c r="E22" s="42">
        <f si="1" t="shared"/>
        <v>40.235244901413402</v>
      </c>
      <c r="F22" s="42">
        <f si="6" t="shared"/>
        <v>28.691250141645302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2006-10-13T17:44:07Z</dcterms:created>
  <dc:creator>David L. Hinman</dc:creator>
  <cp:lastModifiedBy>Broich, Adam [LEGIS]</cp:lastModifiedBy>
  <cp:lastPrinted>2018-07-30T19:05:44Z</cp:lastPrinted>
  <dcterms:modified xsi:type="dcterms:W3CDTF">2022-11-10T14:53:28Z</dcterms:modified>
  <dc:subject>Chart Template</dc:subject>
  <dc:title>FactBook</dc:title>
</cp:coreProperties>
</file>